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ainehealth.sharepoint.com/sites/MMCP-ImagingPhysicsandRadiationSafety/Shared Documents/General/db/"/>
    </mc:Choice>
  </mc:AlternateContent>
  <xr:revisionPtr revIDLastSave="507" documentId="13_ncr:1_{708FC666-B1CF-4D26-9C6F-BEF75722FD8B}" xr6:coauthVersionLast="47" xr6:coauthVersionMax="47" xr10:uidLastSave="{5E0C7253-3822-429A-A744-687F073A66DB}"/>
  <bookViews>
    <workbookView xWindow="29085" yWindow="210" windowWidth="28335" windowHeight="15165" firstSheet="1" activeTab="1" xr2:uid="{00000000-000D-0000-FFFF-FFFF00000000}"/>
  </bookViews>
  <sheets>
    <sheet name="home" sheetId="11" state="hidden" r:id="rId1"/>
    <sheet name="db" sheetId="1" r:id="rId2"/>
    <sheet name="events" sheetId="9" r:id="rId3"/>
    <sheet name="cls" sheetId="5" r:id="rId4"/>
    <sheet name="fac" sheetId="2" r:id="rId5"/>
    <sheet name="staff" sheetId="3" r:id="rId6"/>
    <sheet name="dept" sheetId="8" r:id="rId7"/>
    <sheet name="manu" sheetId="6" r:id="rId8"/>
    <sheet name="event" sheetId="10" r:id="rId9"/>
  </sheets>
  <definedNames>
    <definedName name="_xlnm._FilterDatabase" localSheetId="1" hidden="1">db!$A$1:$AO$301</definedName>
    <definedName name="BreastBiopsy">cls!$E$20:$E$21</definedName>
    <definedName name="Cabinet">cls!$E$33</definedName>
    <definedName name="Carm">cls!$E$4:$E$7</definedName>
    <definedName name="cls_capcat">cls!$G$2:$G$34</definedName>
    <definedName name="cls_capcst">cls!$H$2:$H$34</definedName>
    <definedName name="cls_eeol">cls!$I$2:$I$34</definedName>
    <definedName name="cls_id">cls!$A$2:$A$16</definedName>
    <definedName name="cls_subcorrtype">cls!$F$2:$F$34</definedName>
    <definedName name="cls_subid">cls!$D$2:$D$34</definedName>
    <definedName name="cls_subtype">cls!$E$2:$E$34</definedName>
    <definedName name="cls_type">cls!$B$2:$B$16</definedName>
    <definedName name="CT">cls!$E$10:$E$14</definedName>
    <definedName name="data">#REF!</definedName>
    <definedName name="Dental">cls!$E$26:$E$29</definedName>
    <definedName name="dept_id">dept!$A$2:$A$23</definedName>
    <definedName name="dept_name">dept!$B$2:$B$23</definedName>
    <definedName name="DXA">cls!$E$25</definedName>
    <definedName name="eq_acrsite">db!$X:$X</definedName>
    <definedName name="eq_acrunit">db!$Y:$Y</definedName>
    <definedName name="eq_address">db!$I:$I</definedName>
    <definedName name="eq_assetid">db!$P:$P</definedName>
    <definedName name="eq_auditfreq">db!$Z:$Z</definedName>
    <definedName name="eq_class">db!$B:$B</definedName>
    <definedName name="eq_cls_id">db!$AK:$AK</definedName>
    <definedName name="eq_cls_subid">db!$AL:$AL</definedName>
    <definedName name="eq_contact">db!$J:$J</definedName>
    <definedName name="eq_contactinfo">db!$K:$K</definedName>
    <definedName name="eq_dept">db!$F:$F</definedName>
    <definedName name="eq_dept_id">db!$AO:$AO</definedName>
    <definedName name="eq_eoldate">db!$AC:$AC</definedName>
    <definedName name="eq_fac">db!$H:$H</definedName>
    <definedName name="eq_fac_id">db!$AN:$AN</definedName>
    <definedName name="eq_id">db!$A:$A</definedName>
    <definedName name="eq_instdt">db!$W:$W</definedName>
    <definedName name="eq_mandt">db!$V:$V</definedName>
    <definedName name="eq_manid">db!$U:$U</definedName>
    <definedName name="eq_manu">db!$D:$D</definedName>
    <definedName name="eq_manu_id">db!$AM:$AM</definedName>
    <definedName name="eq_mefac">db!$R:$R</definedName>
    <definedName name="eq_mereg">db!$S:$S</definedName>
    <definedName name="eq_mod">db!$E:$E</definedName>
    <definedName name="eq_notes">db!$AG:$AG</definedName>
    <definedName name="eq_physician">db!$N:$N</definedName>
    <definedName name="eq_physicianinfo">db!$O:$O</definedName>
    <definedName name="eq_radcap">db!$AH:$AH</definedName>
    <definedName name="eq_retired">db!$AF:$AF</definedName>
    <definedName name="eq_rm">db!$G:$G</definedName>
    <definedName name="eq_servlogin">db!$AA:$AA</definedName>
    <definedName name="eq_servpwd">db!$AB:$AB</definedName>
    <definedName name="eq_sn">db!$Q:$Q</definedName>
    <definedName name="eq_subclass">db!$C:$C</definedName>
    <definedName name="eq_sup">db!$L:$L</definedName>
    <definedName name="eq_supinfo">db!$M:$M</definedName>
    <definedName name="event_eq_id">events!$B:$B</definedName>
    <definedName name="event_file">events!$I:$X</definedName>
    <definedName name="event_id">events!$A:$A</definedName>
    <definedName name="event_phys1">events!$F:$F</definedName>
    <definedName name="event_phys2">events!$G:$G</definedName>
    <definedName name="event_repdt">events!$E:$E</definedName>
    <definedName name="event_tstdt">events!$D:$D</definedName>
    <definedName name="event_type">events!$C:$C</definedName>
    <definedName name="event_type_id">event!$A$2:$A$10</definedName>
    <definedName name="event_types">event!$B$2:$B$10</definedName>
    <definedName name="fac_abbr">fac!$C$2:$C$17</definedName>
    <definedName name="fac_addr1">fac!$D$2:$D$17</definedName>
    <definedName name="fac_addr2">fac!$E$2:$E$17</definedName>
    <definedName name="fac_city">fac!$F$2:$F$17</definedName>
    <definedName name="fac_id">fac!$A$2:$A$17</definedName>
    <definedName name="fac_name">fac!$B$2:$B$17</definedName>
    <definedName name="fac_state">fac!$G$2:$G$17</definedName>
    <definedName name="fac_zip">fac!$H$2:$H$17</definedName>
    <definedName name="GammaCamera">cls!$E$22:$E$23</definedName>
    <definedName name="HotLab">cls!$E$30:$E$32</definedName>
    <definedName name="Mammography">cls!$E$19</definedName>
    <definedName name="manu_id">manu!$A$2:$A$19</definedName>
    <definedName name="manu_name">manu!$B$2:$B$19</definedName>
    <definedName name="MRI">cls!$E$15:$E$16</definedName>
    <definedName name="PET">cls!$E$24</definedName>
    <definedName name="RF">cls!$E$8:$E$9</definedName>
    <definedName name="stf_catcon">staff!$O$2:$O$16</definedName>
    <definedName name="stf_catnm">staff!$N$2:$N$16</definedName>
    <definedName name="stf_email">staff!$D$2:$D$16</definedName>
    <definedName name="stf_first">staff!$C$2:$C$16</definedName>
    <definedName name="stf_id">staff!$A$2:$A$16</definedName>
    <definedName name="stf_last">staff!$B$2:$B$16</definedName>
    <definedName name="stf_pager">staff!$G$2:$G$16</definedName>
    <definedName name="stf_phnmobile">staff!$F$2:$F$16</definedName>
    <definedName name="stf_phnoffice">staff!$E$2:$E$16</definedName>
    <definedName name="stf_physicist">staff!$L$2:$L$16</definedName>
    <definedName name="Ultrasound">cls!$E$17:$E$18</definedName>
    <definedName name="Xray">cls!$E$2:$E$3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" i="1" l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2" i="1"/>
  <c r="K131" i="1" l="1"/>
  <c r="K132" i="1"/>
  <c r="K133" i="1"/>
  <c r="K134" i="1"/>
  <c r="M142" i="1" l="1"/>
  <c r="K14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2" i="1"/>
  <c r="AI3" i="1" a="1"/>
  <c r="AI3" i="1" s="1"/>
  <c r="AI4" i="1" a="1"/>
  <c r="AI4" i="1" s="1"/>
  <c r="AI5" i="1" a="1"/>
  <c r="AI5" i="1" s="1"/>
  <c r="AI6" i="1" a="1"/>
  <c r="AI6" i="1" s="1"/>
  <c r="AI7" i="1" a="1"/>
  <c r="AI7" i="1" s="1"/>
  <c r="AI8" i="1" a="1"/>
  <c r="AI8" i="1" s="1"/>
  <c r="AI9" i="1" a="1"/>
  <c r="AI9" i="1" s="1"/>
  <c r="AI10" i="1" a="1"/>
  <c r="AI10" i="1" s="1"/>
  <c r="AI11" i="1" a="1"/>
  <c r="AI11" i="1" s="1"/>
  <c r="AI12" i="1" a="1"/>
  <c r="AI12" i="1" s="1"/>
  <c r="AI13" i="1" a="1"/>
  <c r="AI13" i="1" s="1"/>
  <c r="AI14" i="1" a="1"/>
  <c r="AI14" i="1" s="1"/>
  <c r="AI15" i="1" a="1"/>
  <c r="AI15" i="1" s="1"/>
  <c r="AI16" i="1" a="1"/>
  <c r="AI16" i="1" s="1"/>
  <c r="AI17" i="1" a="1"/>
  <c r="AI17" i="1" s="1"/>
  <c r="AI18" i="1" a="1"/>
  <c r="AI18" i="1" s="1"/>
  <c r="AI19" i="1" a="1"/>
  <c r="AI19" i="1" s="1"/>
  <c r="AI20" i="1" a="1"/>
  <c r="AI20" i="1" s="1"/>
  <c r="AI21" i="1" a="1"/>
  <c r="AI21" i="1" s="1"/>
  <c r="AI22" i="1" a="1"/>
  <c r="AI22" i="1" s="1"/>
  <c r="AI23" i="1" a="1"/>
  <c r="AI23" i="1" s="1"/>
  <c r="AI24" i="1" a="1"/>
  <c r="AI24" i="1" s="1"/>
  <c r="AI25" i="1" a="1"/>
  <c r="AI25" i="1" s="1"/>
  <c r="AI26" i="1" a="1"/>
  <c r="AI26" i="1" s="1"/>
  <c r="AI27" i="1" a="1"/>
  <c r="AI27" i="1" s="1"/>
  <c r="AI28" i="1" a="1"/>
  <c r="AI28" i="1" s="1"/>
  <c r="AI29" i="1" a="1"/>
  <c r="AI29" i="1" s="1"/>
  <c r="AI30" i="1" a="1"/>
  <c r="AI30" i="1" s="1"/>
  <c r="AI31" i="1" a="1"/>
  <c r="AI31" i="1" s="1"/>
  <c r="AI32" i="1" a="1"/>
  <c r="AI32" i="1" s="1"/>
  <c r="AI33" i="1" a="1"/>
  <c r="AI33" i="1" s="1"/>
  <c r="AI34" i="1" a="1"/>
  <c r="AI34" i="1" s="1"/>
  <c r="AI35" i="1" a="1"/>
  <c r="AI35" i="1" s="1"/>
  <c r="AI36" i="1" a="1"/>
  <c r="AI36" i="1" s="1"/>
  <c r="AI37" i="1" a="1"/>
  <c r="AI37" i="1" s="1"/>
  <c r="AI38" i="1" a="1"/>
  <c r="AI38" i="1" s="1"/>
  <c r="AI39" i="1" a="1"/>
  <c r="AI39" i="1" s="1"/>
  <c r="AI40" i="1" a="1"/>
  <c r="AI40" i="1" s="1"/>
  <c r="AI41" i="1" a="1"/>
  <c r="AI41" i="1" s="1"/>
  <c r="AI42" i="1" a="1"/>
  <c r="AI42" i="1" s="1"/>
  <c r="AI43" i="1" a="1"/>
  <c r="AI43" i="1" s="1"/>
  <c r="AI44" i="1" a="1"/>
  <c r="AI44" i="1" s="1"/>
  <c r="AI45" i="1" a="1"/>
  <c r="AI45" i="1" s="1"/>
  <c r="AI46" i="1" a="1"/>
  <c r="AI46" i="1" s="1"/>
  <c r="AI47" i="1" a="1"/>
  <c r="AI47" i="1" s="1"/>
  <c r="AI48" i="1" a="1"/>
  <c r="AI48" i="1" s="1"/>
  <c r="AI49" i="1" a="1"/>
  <c r="AI49" i="1" s="1"/>
  <c r="AI50" i="1" a="1"/>
  <c r="AI50" i="1" s="1"/>
  <c r="AI51" i="1" a="1"/>
  <c r="AI51" i="1" s="1"/>
  <c r="AI52" i="1" a="1"/>
  <c r="AI52" i="1" s="1"/>
  <c r="AI53" i="1" a="1"/>
  <c r="AI53" i="1" s="1"/>
  <c r="AI54" i="1" a="1"/>
  <c r="AI54" i="1" s="1"/>
  <c r="AI55" i="1" a="1"/>
  <c r="AI55" i="1" s="1"/>
  <c r="AI56" i="1" a="1"/>
  <c r="AI56" i="1" s="1"/>
  <c r="AI57" i="1" a="1"/>
  <c r="AI57" i="1" s="1"/>
  <c r="AI58" i="1" a="1"/>
  <c r="AI58" i="1" s="1"/>
  <c r="AI59" i="1" a="1"/>
  <c r="AI59" i="1" s="1"/>
  <c r="AI60" i="1" a="1"/>
  <c r="AI60" i="1" s="1"/>
  <c r="AI61" i="1" a="1"/>
  <c r="AI61" i="1" s="1"/>
  <c r="AI62" i="1" a="1"/>
  <c r="AI62" i="1" s="1"/>
  <c r="AI63" i="1" a="1"/>
  <c r="AI63" i="1" s="1"/>
  <c r="AI64" i="1" a="1"/>
  <c r="AI64" i="1" s="1"/>
  <c r="AI65" i="1" a="1"/>
  <c r="AI65" i="1" s="1"/>
  <c r="AI66" i="1" a="1"/>
  <c r="AI66" i="1" s="1"/>
  <c r="AI67" i="1" a="1"/>
  <c r="AI67" i="1" s="1"/>
  <c r="AI68" i="1" a="1"/>
  <c r="AI68" i="1" s="1"/>
  <c r="AI69" i="1" a="1"/>
  <c r="AI69" i="1" s="1"/>
  <c r="AI70" i="1" a="1"/>
  <c r="AI70" i="1" s="1"/>
  <c r="AI71" i="1" a="1"/>
  <c r="AI71" i="1" s="1"/>
  <c r="AI72" i="1" a="1"/>
  <c r="AI72" i="1" s="1"/>
  <c r="AI73" i="1" a="1"/>
  <c r="AI73" i="1" s="1"/>
  <c r="AI74" i="1" a="1"/>
  <c r="AI74" i="1" s="1"/>
  <c r="AI75" i="1" a="1"/>
  <c r="AI75" i="1" s="1"/>
  <c r="AI76" i="1" a="1"/>
  <c r="AI76" i="1" s="1"/>
  <c r="AI77" i="1" a="1"/>
  <c r="AI77" i="1" s="1"/>
  <c r="AI78" i="1" a="1"/>
  <c r="AI78" i="1" s="1"/>
  <c r="AI79" i="1" a="1"/>
  <c r="AI79" i="1" s="1"/>
  <c r="AI80" i="1" a="1"/>
  <c r="AI80" i="1" s="1"/>
  <c r="AI81" i="1" a="1"/>
  <c r="AI81" i="1" s="1"/>
  <c r="AI82" i="1" a="1"/>
  <c r="AI82" i="1" s="1"/>
  <c r="AI83" i="1" a="1"/>
  <c r="AI83" i="1" s="1"/>
  <c r="AI84" i="1" a="1"/>
  <c r="AI84" i="1" s="1"/>
  <c r="AI85" i="1" a="1"/>
  <c r="AI85" i="1" s="1"/>
  <c r="AI86" i="1" a="1"/>
  <c r="AI86" i="1" s="1"/>
  <c r="AI87" i="1" a="1"/>
  <c r="AI87" i="1" s="1"/>
  <c r="AI88" i="1" a="1"/>
  <c r="AI88" i="1" s="1"/>
  <c r="AI89" i="1" a="1"/>
  <c r="AI89" i="1" s="1"/>
  <c r="AI90" i="1" a="1"/>
  <c r="AI90" i="1" s="1"/>
  <c r="AI91" i="1" a="1"/>
  <c r="AI91" i="1" s="1"/>
  <c r="AI92" i="1" a="1"/>
  <c r="AI92" i="1" s="1"/>
  <c r="AI93" i="1" a="1"/>
  <c r="AI93" i="1" s="1"/>
  <c r="AI94" i="1" a="1"/>
  <c r="AI94" i="1" s="1"/>
  <c r="AI95" i="1" a="1"/>
  <c r="AI95" i="1" s="1"/>
  <c r="AI96" i="1" a="1"/>
  <c r="AI96" i="1" s="1"/>
  <c r="AI97" i="1" a="1"/>
  <c r="AI97" i="1" s="1"/>
  <c r="AI98" i="1" a="1"/>
  <c r="AI98" i="1" s="1"/>
  <c r="AI99" i="1" a="1"/>
  <c r="AI99" i="1" s="1"/>
  <c r="AI100" i="1" a="1"/>
  <c r="AI100" i="1" s="1"/>
  <c r="AI101" i="1" a="1"/>
  <c r="AI101" i="1" s="1"/>
  <c r="AI102" i="1" a="1"/>
  <c r="AI102" i="1" s="1"/>
  <c r="AI103" i="1" a="1"/>
  <c r="AI103" i="1" s="1"/>
  <c r="AI104" i="1" a="1"/>
  <c r="AI104" i="1" s="1"/>
  <c r="AI105" i="1" a="1"/>
  <c r="AI105" i="1" s="1"/>
  <c r="AI106" i="1" a="1"/>
  <c r="AI106" i="1" s="1"/>
  <c r="AI107" i="1" a="1"/>
  <c r="AI107" i="1" s="1"/>
  <c r="AI108" i="1" a="1"/>
  <c r="AI108" i="1" s="1"/>
  <c r="AI109" i="1" a="1"/>
  <c r="AI109" i="1" s="1"/>
  <c r="AI110" i="1" a="1"/>
  <c r="AI110" i="1" s="1"/>
  <c r="AI111" i="1" a="1"/>
  <c r="AI111" i="1" s="1"/>
  <c r="AI112" i="1" a="1"/>
  <c r="AI112" i="1" s="1"/>
  <c r="AI113" i="1" a="1"/>
  <c r="AI113" i="1" s="1"/>
  <c r="AI114" i="1" a="1"/>
  <c r="AI114" i="1" s="1"/>
  <c r="AI115" i="1" a="1"/>
  <c r="AI115" i="1" s="1"/>
  <c r="AI116" i="1" a="1"/>
  <c r="AI116" i="1" s="1"/>
  <c r="AI117" i="1" a="1"/>
  <c r="AI117" i="1" s="1"/>
  <c r="AI118" i="1" a="1"/>
  <c r="AI118" i="1" s="1"/>
  <c r="AI119" i="1" a="1"/>
  <c r="AI119" i="1" s="1"/>
  <c r="AI120" i="1" a="1"/>
  <c r="AI120" i="1" s="1"/>
  <c r="AI121" i="1" a="1"/>
  <c r="AI121" i="1" s="1"/>
  <c r="AI122" i="1" a="1"/>
  <c r="AI122" i="1" s="1"/>
  <c r="AI123" i="1" a="1"/>
  <c r="AI123" i="1" s="1"/>
  <c r="AI124" i="1" a="1"/>
  <c r="AI124" i="1" s="1"/>
  <c r="AI125" i="1" a="1"/>
  <c r="AI125" i="1" s="1"/>
  <c r="AI126" i="1" a="1"/>
  <c r="AI126" i="1" s="1"/>
  <c r="AI127" i="1" a="1"/>
  <c r="AI127" i="1" s="1"/>
  <c r="AI128" i="1" a="1"/>
  <c r="AI128" i="1" s="1"/>
  <c r="AI129" i="1" a="1"/>
  <c r="AI129" i="1" s="1"/>
  <c r="AI130" i="1" a="1"/>
  <c r="AI130" i="1" s="1"/>
  <c r="AI131" i="1" a="1"/>
  <c r="AI131" i="1" s="1"/>
  <c r="AI132" i="1" a="1"/>
  <c r="AI132" i="1" s="1"/>
  <c r="AI133" i="1" a="1"/>
  <c r="AI133" i="1" s="1"/>
  <c r="AI134" i="1" a="1"/>
  <c r="AI134" i="1" s="1"/>
  <c r="AI135" i="1" a="1"/>
  <c r="AI135" i="1" s="1"/>
  <c r="AI136" i="1" a="1"/>
  <c r="AI136" i="1" s="1"/>
  <c r="AI137" i="1" a="1"/>
  <c r="AI137" i="1" s="1"/>
  <c r="AI138" i="1" a="1"/>
  <c r="AI138" i="1" s="1"/>
  <c r="AI139" i="1" a="1"/>
  <c r="AI139" i="1" s="1"/>
  <c r="AI140" i="1" a="1"/>
  <c r="AI140" i="1" s="1"/>
  <c r="AI141" i="1" a="1"/>
  <c r="AI141" i="1" s="1"/>
  <c r="AI142" i="1" a="1"/>
  <c r="AI142" i="1" s="1"/>
  <c r="AI143" i="1" a="1"/>
  <c r="AI143" i="1" s="1"/>
  <c r="AI144" i="1" a="1"/>
  <c r="AI144" i="1" s="1"/>
  <c r="AI145" i="1" a="1"/>
  <c r="AI145" i="1" s="1"/>
  <c r="AI146" i="1" a="1"/>
  <c r="AI146" i="1" s="1"/>
  <c r="AI147" i="1" a="1"/>
  <c r="AI147" i="1" s="1"/>
  <c r="AI148" i="1" a="1"/>
  <c r="AI148" i="1" s="1"/>
  <c r="AI149" i="1" a="1"/>
  <c r="AI149" i="1" s="1"/>
  <c r="AI150" i="1" a="1"/>
  <c r="AI150" i="1" s="1"/>
  <c r="AI151" i="1" a="1"/>
  <c r="AI151" i="1" s="1"/>
  <c r="AI152" i="1" a="1"/>
  <c r="AI152" i="1" s="1"/>
  <c r="AI153" i="1" a="1"/>
  <c r="AI153" i="1" s="1"/>
  <c r="AI154" i="1" a="1"/>
  <c r="AI154" i="1" s="1"/>
  <c r="AI155" i="1" a="1"/>
  <c r="AI155" i="1" s="1"/>
  <c r="AI156" i="1" a="1"/>
  <c r="AI156" i="1" s="1"/>
  <c r="AI157" i="1" a="1"/>
  <c r="AI157" i="1" s="1"/>
  <c r="AI158" i="1" a="1"/>
  <c r="AI158" i="1" s="1"/>
  <c r="AI159" i="1" a="1"/>
  <c r="AI159" i="1" s="1"/>
  <c r="AI160" i="1" a="1"/>
  <c r="AI160" i="1" s="1"/>
  <c r="AI161" i="1" a="1"/>
  <c r="AI161" i="1" s="1"/>
  <c r="AI162" i="1" a="1"/>
  <c r="AI162" i="1" s="1"/>
  <c r="AI163" i="1" a="1"/>
  <c r="AI163" i="1" s="1"/>
  <c r="AI164" i="1" a="1"/>
  <c r="AI164" i="1" s="1"/>
  <c r="AI165" i="1" a="1"/>
  <c r="AI165" i="1" s="1"/>
  <c r="AI166" i="1" a="1"/>
  <c r="AI166" i="1" s="1"/>
  <c r="AI167" i="1" a="1"/>
  <c r="AI167" i="1" s="1"/>
  <c r="AI168" i="1" a="1"/>
  <c r="AI168" i="1" s="1"/>
  <c r="AI169" i="1" a="1"/>
  <c r="AI169" i="1" s="1"/>
  <c r="AI170" i="1" a="1"/>
  <c r="AI170" i="1" s="1"/>
  <c r="AI171" i="1" a="1"/>
  <c r="AI171" i="1" s="1"/>
  <c r="AI172" i="1" a="1"/>
  <c r="AI172" i="1" s="1"/>
  <c r="AI173" i="1" a="1"/>
  <c r="AI173" i="1" s="1"/>
  <c r="AI174" i="1" a="1"/>
  <c r="AI174" i="1" s="1"/>
  <c r="AI175" i="1" a="1"/>
  <c r="AI175" i="1" s="1"/>
  <c r="AI176" i="1" a="1"/>
  <c r="AI176" i="1" s="1"/>
  <c r="AI177" i="1" a="1"/>
  <c r="AI177" i="1" s="1"/>
  <c r="AI178" i="1" a="1"/>
  <c r="AI178" i="1" s="1"/>
  <c r="AI179" i="1" a="1"/>
  <c r="AI179" i="1" s="1"/>
  <c r="AI180" i="1" a="1"/>
  <c r="AI180" i="1" s="1"/>
  <c r="AI181" i="1" a="1"/>
  <c r="AI181" i="1" s="1"/>
  <c r="AI182" i="1" a="1"/>
  <c r="AI182" i="1" s="1"/>
  <c r="AI183" i="1" a="1"/>
  <c r="AI183" i="1" s="1"/>
  <c r="AI184" i="1" a="1"/>
  <c r="AI184" i="1" s="1"/>
  <c r="AI185" i="1" a="1"/>
  <c r="AI185" i="1" s="1"/>
  <c r="AI186" i="1" a="1"/>
  <c r="AI186" i="1" s="1"/>
  <c r="AI187" i="1" a="1"/>
  <c r="AI187" i="1" s="1"/>
  <c r="AI188" i="1" a="1"/>
  <c r="AI188" i="1" s="1"/>
  <c r="AI189" i="1" a="1"/>
  <c r="AI189" i="1" s="1"/>
  <c r="AI190" i="1" a="1"/>
  <c r="AI190" i="1" s="1"/>
  <c r="AI191" i="1" a="1"/>
  <c r="AI191" i="1" s="1"/>
  <c r="AI192" i="1" a="1"/>
  <c r="AI192" i="1" s="1"/>
  <c r="AI193" i="1" a="1"/>
  <c r="AI193" i="1" s="1"/>
  <c r="AI194" i="1" a="1"/>
  <c r="AI194" i="1" s="1"/>
  <c r="AI195" i="1" a="1"/>
  <c r="AI195" i="1" s="1"/>
  <c r="AI196" i="1" a="1"/>
  <c r="AI196" i="1" s="1"/>
  <c r="AI197" i="1" a="1"/>
  <c r="AI197" i="1" s="1"/>
  <c r="AI198" i="1" a="1"/>
  <c r="AI198" i="1" s="1"/>
  <c r="AI199" i="1" a="1"/>
  <c r="AI199" i="1" s="1"/>
  <c r="AI200" i="1" a="1"/>
  <c r="AI200" i="1" s="1"/>
  <c r="AI201" i="1" a="1"/>
  <c r="AI201" i="1" s="1"/>
  <c r="AI202" i="1" a="1"/>
  <c r="AI202" i="1" s="1"/>
  <c r="AI203" i="1" a="1"/>
  <c r="AI203" i="1" s="1"/>
  <c r="AI204" i="1" a="1"/>
  <c r="AI204" i="1" s="1"/>
  <c r="AI205" i="1" a="1"/>
  <c r="AI205" i="1" s="1"/>
  <c r="AI206" i="1" a="1"/>
  <c r="AI206" i="1" s="1"/>
  <c r="AI207" i="1" a="1"/>
  <c r="AI207" i="1" s="1"/>
  <c r="AI208" i="1" a="1"/>
  <c r="AI208" i="1" s="1"/>
  <c r="AI209" i="1" a="1"/>
  <c r="AI209" i="1" s="1"/>
  <c r="AI210" i="1" a="1"/>
  <c r="AI210" i="1" s="1"/>
  <c r="AI211" i="1" a="1"/>
  <c r="AI211" i="1" s="1"/>
  <c r="AI212" i="1" a="1"/>
  <c r="AI212" i="1" s="1"/>
  <c r="AI213" i="1" a="1"/>
  <c r="AI213" i="1" s="1"/>
  <c r="AI214" i="1" a="1"/>
  <c r="AI214" i="1" s="1"/>
  <c r="AI215" i="1" a="1"/>
  <c r="AI215" i="1" s="1"/>
  <c r="AI216" i="1" a="1"/>
  <c r="AI216" i="1" s="1"/>
  <c r="AI217" i="1" a="1"/>
  <c r="AI217" i="1" s="1"/>
  <c r="AI218" i="1" a="1"/>
  <c r="AI218" i="1" s="1"/>
  <c r="AI219" i="1" a="1"/>
  <c r="AI219" i="1" s="1"/>
  <c r="AI220" i="1" a="1"/>
  <c r="AI220" i="1" s="1"/>
  <c r="AI221" i="1" a="1"/>
  <c r="AI221" i="1" s="1"/>
  <c r="AI222" i="1" a="1"/>
  <c r="AI222" i="1" s="1"/>
  <c r="AI223" i="1" a="1"/>
  <c r="AI223" i="1" s="1"/>
  <c r="AI224" i="1" a="1"/>
  <c r="AI224" i="1" s="1"/>
  <c r="AI225" i="1" a="1"/>
  <c r="AI225" i="1" s="1"/>
  <c r="AI226" i="1" a="1"/>
  <c r="AI226" i="1" s="1"/>
  <c r="AI227" i="1" a="1"/>
  <c r="AI227" i="1" s="1"/>
  <c r="AI228" i="1" a="1"/>
  <c r="AI228" i="1" s="1"/>
  <c r="AI229" i="1" a="1"/>
  <c r="AI229" i="1" s="1"/>
  <c r="AI230" i="1" a="1"/>
  <c r="AI230" i="1" s="1"/>
  <c r="AI231" i="1" a="1"/>
  <c r="AI231" i="1" s="1"/>
  <c r="AI232" i="1" a="1"/>
  <c r="AI232" i="1" s="1"/>
  <c r="AI233" i="1" a="1"/>
  <c r="AI233" i="1" s="1"/>
  <c r="AI234" i="1" a="1"/>
  <c r="AI234" i="1" s="1"/>
  <c r="AI235" i="1" a="1"/>
  <c r="AI235" i="1" s="1"/>
  <c r="AI236" i="1" a="1"/>
  <c r="AI236" i="1" s="1"/>
  <c r="AI237" i="1" a="1"/>
  <c r="AI237" i="1" s="1"/>
  <c r="AI238" i="1" a="1"/>
  <c r="AI238" i="1" s="1"/>
  <c r="AI239" i="1" a="1"/>
  <c r="AI239" i="1" s="1"/>
  <c r="AI240" i="1" a="1"/>
  <c r="AI240" i="1" s="1"/>
  <c r="AI241" i="1" a="1"/>
  <c r="AI241" i="1" s="1"/>
  <c r="AI242" i="1" a="1"/>
  <c r="AI242" i="1" s="1"/>
  <c r="AI243" i="1" a="1"/>
  <c r="AI243" i="1" s="1"/>
  <c r="AI244" i="1" a="1"/>
  <c r="AI244" i="1" s="1"/>
  <c r="AI245" i="1" a="1"/>
  <c r="AI245" i="1" s="1"/>
  <c r="AI246" i="1" a="1"/>
  <c r="AI246" i="1" s="1"/>
  <c r="AI247" i="1" a="1"/>
  <c r="AI247" i="1" s="1"/>
  <c r="AI248" i="1" a="1"/>
  <c r="AI248" i="1" s="1"/>
  <c r="AI249" i="1" a="1"/>
  <c r="AI249" i="1" s="1"/>
  <c r="AI250" i="1" a="1"/>
  <c r="AI250" i="1" s="1"/>
  <c r="AI251" i="1" a="1"/>
  <c r="AI251" i="1" s="1"/>
  <c r="AI252" i="1" a="1"/>
  <c r="AI252" i="1" s="1"/>
  <c r="AI253" i="1" a="1"/>
  <c r="AI253" i="1" s="1"/>
  <c r="AI254" i="1" a="1"/>
  <c r="AI254" i="1" s="1"/>
  <c r="AI255" i="1" a="1"/>
  <c r="AI255" i="1" s="1"/>
  <c r="AI256" i="1" a="1"/>
  <c r="AI256" i="1" s="1"/>
  <c r="AI257" i="1" a="1"/>
  <c r="AI257" i="1" s="1"/>
  <c r="AI258" i="1" a="1"/>
  <c r="AI258" i="1" s="1"/>
  <c r="AI259" i="1" a="1"/>
  <c r="AI259" i="1" s="1"/>
  <c r="AI260" i="1" a="1"/>
  <c r="AI260" i="1" s="1"/>
  <c r="AI261" i="1" a="1"/>
  <c r="AI261" i="1" s="1"/>
  <c r="AI262" i="1" a="1"/>
  <c r="AI262" i="1" s="1"/>
  <c r="AI263" i="1" a="1"/>
  <c r="AI263" i="1" s="1"/>
  <c r="AI264" i="1" a="1"/>
  <c r="AI264" i="1" s="1"/>
  <c r="AI265" i="1" a="1"/>
  <c r="AI265" i="1" s="1"/>
  <c r="AI266" i="1" a="1"/>
  <c r="AI266" i="1" s="1"/>
  <c r="AI267" i="1" a="1"/>
  <c r="AI267" i="1" s="1"/>
  <c r="AI268" i="1" a="1"/>
  <c r="AI268" i="1" s="1"/>
  <c r="AI269" i="1" a="1"/>
  <c r="AI269" i="1" s="1"/>
  <c r="AI270" i="1" a="1"/>
  <c r="AI270" i="1" s="1"/>
  <c r="AI271" i="1" a="1"/>
  <c r="AI271" i="1" s="1"/>
  <c r="AI272" i="1" a="1"/>
  <c r="AI272" i="1" s="1"/>
  <c r="AI273" i="1" a="1"/>
  <c r="AI273" i="1" s="1"/>
  <c r="AI274" i="1" a="1"/>
  <c r="AI274" i="1" s="1"/>
  <c r="AI275" i="1" a="1"/>
  <c r="AI275" i="1" s="1"/>
  <c r="AI276" i="1" a="1"/>
  <c r="AI276" i="1" s="1"/>
  <c r="AI277" i="1" a="1"/>
  <c r="AI277" i="1" s="1"/>
  <c r="AI278" i="1" a="1"/>
  <c r="AI278" i="1" s="1"/>
  <c r="AI279" i="1" a="1"/>
  <c r="AI279" i="1" s="1"/>
  <c r="AI280" i="1" a="1"/>
  <c r="AI280" i="1" s="1"/>
  <c r="AI281" i="1" a="1"/>
  <c r="AI281" i="1" s="1"/>
  <c r="AI282" i="1" a="1"/>
  <c r="AI282" i="1" s="1"/>
  <c r="AI283" i="1" a="1"/>
  <c r="AI283" i="1" s="1"/>
  <c r="AI284" i="1" a="1"/>
  <c r="AI284" i="1" s="1"/>
  <c r="AI285" i="1" a="1"/>
  <c r="AI285" i="1" s="1"/>
  <c r="AI286" i="1" a="1"/>
  <c r="AI286" i="1" s="1"/>
  <c r="AI287" i="1" a="1"/>
  <c r="AI287" i="1" s="1"/>
  <c r="AI288" i="1" a="1"/>
  <c r="AI288" i="1" s="1"/>
  <c r="AI289" i="1" a="1"/>
  <c r="AI289" i="1" s="1"/>
  <c r="AI290" i="1" a="1"/>
  <c r="AI290" i="1" s="1"/>
  <c r="AI291" i="1" a="1"/>
  <c r="AI291" i="1" s="1"/>
  <c r="AI292" i="1" a="1"/>
  <c r="AI292" i="1" s="1"/>
  <c r="AI293" i="1" a="1"/>
  <c r="AI293" i="1" s="1"/>
  <c r="AI294" i="1" a="1"/>
  <c r="AI294" i="1" s="1"/>
  <c r="AI295" i="1" a="1"/>
  <c r="AI295" i="1" s="1"/>
  <c r="AI296" i="1" a="1"/>
  <c r="AI296" i="1" s="1"/>
  <c r="AI297" i="1" a="1"/>
  <c r="AI297" i="1" s="1"/>
  <c r="AI298" i="1" a="1"/>
  <c r="AI298" i="1" s="1"/>
  <c r="AI299" i="1" a="1"/>
  <c r="AI299" i="1" s="1"/>
  <c r="AI300" i="1" a="1"/>
  <c r="AI300" i="1" s="1"/>
  <c r="AI301" i="1" a="1"/>
  <c r="AI301" i="1" s="1"/>
  <c r="AI2" i="1" a="1"/>
  <c r="AI2" i="1" s="1"/>
  <c r="AK137" i="1"/>
  <c r="AL137" i="1"/>
  <c r="AM137" i="1"/>
  <c r="AN137" i="1"/>
  <c r="AO137" i="1"/>
  <c r="AK138" i="1"/>
  <c r="AL138" i="1"/>
  <c r="AM138" i="1"/>
  <c r="AN138" i="1"/>
  <c r="AO138" i="1"/>
  <c r="AK139" i="1"/>
  <c r="AL139" i="1"/>
  <c r="AM139" i="1"/>
  <c r="AN139" i="1"/>
  <c r="AO139" i="1"/>
  <c r="AK140" i="1"/>
  <c r="AL140" i="1"/>
  <c r="AM140" i="1"/>
  <c r="AN140" i="1"/>
  <c r="AO140" i="1"/>
  <c r="M131" i="1" l="1"/>
  <c r="J18" i="5"/>
  <c r="AK131" i="1"/>
  <c r="AL131" i="1"/>
  <c r="AM131" i="1"/>
  <c r="AN131" i="1"/>
  <c r="I131" i="1" s="1"/>
  <c r="AO131" i="1"/>
  <c r="AK132" i="1"/>
  <c r="AL132" i="1"/>
  <c r="AM132" i="1"/>
  <c r="AN132" i="1"/>
  <c r="I132" i="1" s="1"/>
  <c r="AO132" i="1"/>
  <c r="AK133" i="1"/>
  <c r="AL133" i="1"/>
  <c r="AM133" i="1"/>
  <c r="AN133" i="1"/>
  <c r="I133" i="1" s="1"/>
  <c r="AO133" i="1"/>
  <c r="AK134" i="1"/>
  <c r="AL134" i="1"/>
  <c r="AM134" i="1"/>
  <c r="AN134" i="1"/>
  <c r="I134" i="1" s="1"/>
  <c r="AO134" i="1"/>
  <c r="AK135" i="1"/>
  <c r="AL135" i="1"/>
  <c r="AM135" i="1"/>
  <c r="AN135" i="1"/>
  <c r="I135" i="1" s="1"/>
  <c r="AO135" i="1"/>
  <c r="AK136" i="1"/>
  <c r="AL136" i="1"/>
  <c r="AM136" i="1"/>
  <c r="AN136" i="1"/>
  <c r="I136" i="1" s="1"/>
  <c r="AO136" i="1"/>
  <c r="I137" i="1"/>
  <c r="O2" i="1"/>
  <c r="O66" i="1"/>
  <c r="O79" i="1"/>
  <c r="M2" i="1"/>
  <c r="M3" i="1"/>
  <c r="M13" i="1"/>
  <c r="M14" i="1"/>
  <c r="M15" i="1"/>
  <c r="M34" i="1"/>
  <c r="M57" i="1"/>
  <c r="M58" i="1"/>
  <c r="M59" i="1"/>
  <c r="M66" i="1"/>
  <c r="M79" i="1"/>
  <c r="M80" i="1"/>
  <c r="K3" i="1"/>
  <c r="K13" i="1"/>
  <c r="K14" i="1"/>
  <c r="K15" i="1"/>
  <c r="K34" i="1"/>
  <c r="K80" i="1"/>
  <c r="O87" i="1"/>
  <c r="M87" i="1"/>
  <c r="M98" i="1"/>
  <c r="M99" i="1"/>
  <c r="M100" i="1"/>
  <c r="M101" i="1"/>
  <c r="M105" i="1"/>
  <c r="M106" i="1"/>
  <c r="M107" i="1"/>
  <c r="M108" i="1"/>
  <c r="M109" i="1"/>
  <c r="M110" i="1"/>
  <c r="M111" i="1"/>
  <c r="M117" i="1"/>
  <c r="M123" i="1"/>
  <c r="M124" i="1"/>
  <c r="M125" i="1"/>
  <c r="M126" i="1"/>
  <c r="M127" i="1"/>
  <c r="M128" i="1"/>
  <c r="M129" i="1"/>
  <c r="M130" i="1"/>
  <c r="M132" i="1"/>
  <c r="M133" i="1"/>
  <c r="M134" i="1"/>
  <c r="M135" i="1"/>
  <c r="M136" i="1"/>
  <c r="K98" i="1"/>
  <c r="K99" i="1"/>
  <c r="K100" i="1"/>
  <c r="K101" i="1"/>
  <c r="K105" i="1"/>
  <c r="K106" i="1"/>
  <c r="K107" i="1"/>
  <c r="K108" i="1"/>
  <c r="K109" i="1"/>
  <c r="K110" i="1"/>
  <c r="K111" i="1"/>
  <c r="K117" i="1"/>
  <c r="I139" i="1"/>
  <c r="I140" i="1"/>
  <c r="AK141" i="1"/>
  <c r="AL141" i="1"/>
  <c r="AM141" i="1"/>
  <c r="AN141" i="1"/>
  <c r="I141" i="1" s="1"/>
  <c r="AO141" i="1"/>
  <c r="AK142" i="1"/>
  <c r="AL142" i="1"/>
  <c r="AM142" i="1"/>
  <c r="AN142" i="1"/>
  <c r="I142" i="1" s="1"/>
  <c r="AO142" i="1"/>
  <c r="AK143" i="1"/>
  <c r="AL143" i="1"/>
  <c r="AM143" i="1"/>
  <c r="AN143" i="1"/>
  <c r="I143" i="1" s="1"/>
  <c r="AO143" i="1"/>
  <c r="AK144" i="1"/>
  <c r="AL144" i="1"/>
  <c r="AM144" i="1"/>
  <c r="AN144" i="1"/>
  <c r="I144" i="1" s="1"/>
  <c r="AO144" i="1"/>
  <c r="AK145" i="1"/>
  <c r="AL145" i="1"/>
  <c r="AM145" i="1"/>
  <c r="AN145" i="1"/>
  <c r="I145" i="1" s="1"/>
  <c r="AO145" i="1"/>
  <c r="AK146" i="1"/>
  <c r="AL146" i="1"/>
  <c r="AM146" i="1"/>
  <c r="AN146" i="1"/>
  <c r="I146" i="1" s="1"/>
  <c r="AO146" i="1"/>
  <c r="AK147" i="1"/>
  <c r="AL147" i="1"/>
  <c r="AM147" i="1"/>
  <c r="AN147" i="1"/>
  <c r="I147" i="1" s="1"/>
  <c r="AO147" i="1"/>
  <c r="AK148" i="1"/>
  <c r="AL148" i="1"/>
  <c r="AM148" i="1"/>
  <c r="AN148" i="1"/>
  <c r="I148" i="1" s="1"/>
  <c r="AO148" i="1"/>
  <c r="AK149" i="1"/>
  <c r="AL149" i="1"/>
  <c r="AM149" i="1"/>
  <c r="AN149" i="1"/>
  <c r="I149" i="1" s="1"/>
  <c r="AO149" i="1"/>
  <c r="AK150" i="1"/>
  <c r="AL150" i="1"/>
  <c r="AM150" i="1"/>
  <c r="AN150" i="1"/>
  <c r="I150" i="1" s="1"/>
  <c r="AO150" i="1"/>
  <c r="AK151" i="1"/>
  <c r="AL151" i="1"/>
  <c r="AM151" i="1"/>
  <c r="AN151" i="1"/>
  <c r="I151" i="1" s="1"/>
  <c r="AO151" i="1"/>
  <c r="AK152" i="1"/>
  <c r="AL152" i="1"/>
  <c r="AM152" i="1"/>
  <c r="AN152" i="1"/>
  <c r="I152" i="1" s="1"/>
  <c r="AO152" i="1"/>
  <c r="AK153" i="1"/>
  <c r="AL153" i="1"/>
  <c r="AM153" i="1"/>
  <c r="AN153" i="1"/>
  <c r="I153" i="1" s="1"/>
  <c r="AO153" i="1"/>
  <c r="AK154" i="1"/>
  <c r="AL154" i="1"/>
  <c r="AM154" i="1"/>
  <c r="AN154" i="1"/>
  <c r="I154" i="1" s="1"/>
  <c r="AO154" i="1"/>
  <c r="AK155" i="1"/>
  <c r="AL155" i="1"/>
  <c r="AM155" i="1"/>
  <c r="AN155" i="1"/>
  <c r="I155" i="1" s="1"/>
  <c r="AO155" i="1"/>
  <c r="AK156" i="1"/>
  <c r="AL156" i="1"/>
  <c r="AM156" i="1"/>
  <c r="AN156" i="1"/>
  <c r="I156" i="1" s="1"/>
  <c r="AO156" i="1"/>
  <c r="AK157" i="1"/>
  <c r="AL157" i="1"/>
  <c r="AM157" i="1"/>
  <c r="AN157" i="1"/>
  <c r="I157" i="1" s="1"/>
  <c r="AO157" i="1"/>
  <c r="AK158" i="1"/>
  <c r="AL158" i="1"/>
  <c r="AM158" i="1"/>
  <c r="AN158" i="1"/>
  <c r="I158" i="1" s="1"/>
  <c r="AO158" i="1"/>
  <c r="AK159" i="1"/>
  <c r="AL159" i="1"/>
  <c r="AM159" i="1"/>
  <c r="AN159" i="1"/>
  <c r="I159" i="1" s="1"/>
  <c r="AO159" i="1"/>
  <c r="AK160" i="1"/>
  <c r="AL160" i="1"/>
  <c r="AM160" i="1"/>
  <c r="AN160" i="1"/>
  <c r="I160" i="1" s="1"/>
  <c r="AO160" i="1"/>
  <c r="AK161" i="1"/>
  <c r="AL161" i="1"/>
  <c r="AM161" i="1"/>
  <c r="AN161" i="1"/>
  <c r="I161" i="1" s="1"/>
  <c r="AO161" i="1"/>
  <c r="AK162" i="1"/>
  <c r="AL162" i="1"/>
  <c r="AM162" i="1"/>
  <c r="AN162" i="1"/>
  <c r="I162" i="1" s="1"/>
  <c r="AO162" i="1"/>
  <c r="AK163" i="1"/>
  <c r="AL163" i="1"/>
  <c r="AM163" i="1"/>
  <c r="AN163" i="1"/>
  <c r="I163" i="1" s="1"/>
  <c r="AO163" i="1"/>
  <c r="AK164" i="1"/>
  <c r="AL164" i="1"/>
  <c r="AM164" i="1"/>
  <c r="AN164" i="1"/>
  <c r="I164" i="1" s="1"/>
  <c r="AO164" i="1"/>
  <c r="AK165" i="1"/>
  <c r="AL165" i="1"/>
  <c r="AM165" i="1"/>
  <c r="AN165" i="1"/>
  <c r="I165" i="1" s="1"/>
  <c r="AO165" i="1"/>
  <c r="AK166" i="1"/>
  <c r="AL166" i="1"/>
  <c r="AM166" i="1"/>
  <c r="AN166" i="1"/>
  <c r="I166" i="1" s="1"/>
  <c r="AO166" i="1"/>
  <c r="AK167" i="1"/>
  <c r="AL167" i="1"/>
  <c r="AM167" i="1"/>
  <c r="AN167" i="1"/>
  <c r="I167" i="1" s="1"/>
  <c r="AO167" i="1"/>
  <c r="AK168" i="1"/>
  <c r="AL168" i="1"/>
  <c r="AM168" i="1"/>
  <c r="AN168" i="1"/>
  <c r="I168" i="1" s="1"/>
  <c r="AO168" i="1"/>
  <c r="AK169" i="1"/>
  <c r="AL169" i="1"/>
  <c r="AM169" i="1"/>
  <c r="AN169" i="1"/>
  <c r="I169" i="1" s="1"/>
  <c r="AO169" i="1"/>
  <c r="AK170" i="1"/>
  <c r="AL170" i="1"/>
  <c r="AM170" i="1"/>
  <c r="AN170" i="1"/>
  <c r="I170" i="1" s="1"/>
  <c r="AO170" i="1"/>
  <c r="AK171" i="1"/>
  <c r="AL171" i="1"/>
  <c r="AM171" i="1"/>
  <c r="AN171" i="1"/>
  <c r="I171" i="1" s="1"/>
  <c r="AO171" i="1"/>
  <c r="AK172" i="1"/>
  <c r="AL172" i="1"/>
  <c r="AM172" i="1"/>
  <c r="AN172" i="1"/>
  <c r="I172" i="1" s="1"/>
  <c r="AO172" i="1"/>
  <c r="AK173" i="1"/>
  <c r="AL173" i="1"/>
  <c r="AM173" i="1"/>
  <c r="AN173" i="1"/>
  <c r="I173" i="1" s="1"/>
  <c r="AO173" i="1"/>
  <c r="AK174" i="1"/>
  <c r="AL174" i="1"/>
  <c r="AM174" i="1"/>
  <c r="AN174" i="1"/>
  <c r="I174" i="1" s="1"/>
  <c r="AO174" i="1"/>
  <c r="AK175" i="1"/>
  <c r="AL175" i="1"/>
  <c r="AM175" i="1"/>
  <c r="AN175" i="1"/>
  <c r="I175" i="1" s="1"/>
  <c r="AO175" i="1"/>
  <c r="AK176" i="1"/>
  <c r="AL176" i="1"/>
  <c r="AM176" i="1"/>
  <c r="AN176" i="1"/>
  <c r="I176" i="1" s="1"/>
  <c r="AO176" i="1"/>
  <c r="AK177" i="1"/>
  <c r="AL177" i="1"/>
  <c r="AM177" i="1"/>
  <c r="AN177" i="1"/>
  <c r="I177" i="1" s="1"/>
  <c r="AO177" i="1"/>
  <c r="AK178" i="1"/>
  <c r="AL178" i="1"/>
  <c r="AM178" i="1"/>
  <c r="AN178" i="1"/>
  <c r="I178" i="1" s="1"/>
  <c r="AO178" i="1"/>
  <c r="AK179" i="1"/>
  <c r="AL179" i="1"/>
  <c r="AM179" i="1"/>
  <c r="AN179" i="1"/>
  <c r="I179" i="1" s="1"/>
  <c r="AO179" i="1"/>
  <c r="AK180" i="1"/>
  <c r="AL180" i="1"/>
  <c r="AM180" i="1"/>
  <c r="AN180" i="1"/>
  <c r="I180" i="1" s="1"/>
  <c r="AO180" i="1"/>
  <c r="AK181" i="1"/>
  <c r="AL181" i="1"/>
  <c r="AM181" i="1"/>
  <c r="AN181" i="1"/>
  <c r="I181" i="1" s="1"/>
  <c r="AO181" i="1"/>
  <c r="AK182" i="1"/>
  <c r="AL182" i="1"/>
  <c r="AM182" i="1"/>
  <c r="AN182" i="1"/>
  <c r="I182" i="1" s="1"/>
  <c r="AO182" i="1"/>
  <c r="AK183" i="1"/>
  <c r="AL183" i="1"/>
  <c r="AM183" i="1"/>
  <c r="AN183" i="1"/>
  <c r="I183" i="1" s="1"/>
  <c r="AO183" i="1"/>
  <c r="AK184" i="1"/>
  <c r="AL184" i="1"/>
  <c r="AM184" i="1"/>
  <c r="AN184" i="1"/>
  <c r="I184" i="1" s="1"/>
  <c r="AO184" i="1"/>
  <c r="AK185" i="1"/>
  <c r="AL185" i="1"/>
  <c r="AM185" i="1"/>
  <c r="AN185" i="1"/>
  <c r="I185" i="1" s="1"/>
  <c r="AO185" i="1"/>
  <c r="AK186" i="1"/>
  <c r="AL186" i="1"/>
  <c r="AM186" i="1"/>
  <c r="AN186" i="1"/>
  <c r="I186" i="1" s="1"/>
  <c r="AO186" i="1"/>
  <c r="AK187" i="1"/>
  <c r="AL187" i="1"/>
  <c r="AM187" i="1"/>
  <c r="AN187" i="1"/>
  <c r="I187" i="1" s="1"/>
  <c r="AO187" i="1"/>
  <c r="AK188" i="1"/>
  <c r="AL188" i="1"/>
  <c r="AM188" i="1"/>
  <c r="AN188" i="1"/>
  <c r="I188" i="1" s="1"/>
  <c r="AO188" i="1"/>
  <c r="AK189" i="1"/>
  <c r="AL189" i="1"/>
  <c r="AM189" i="1"/>
  <c r="AN189" i="1"/>
  <c r="I189" i="1" s="1"/>
  <c r="AO189" i="1"/>
  <c r="AK190" i="1"/>
  <c r="AL190" i="1"/>
  <c r="AM190" i="1"/>
  <c r="AN190" i="1"/>
  <c r="I190" i="1" s="1"/>
  <c r="AO190" i="1"/>
  <c r="AK191" i="1"/>
  <c r="AL191" i="1"/>
  <c r="AM191" i="1"/>
  <c r="AN191" i="1"/>
  <c r="I191" i="1" s="1"/>
  <c r="AO191" i="1"/>
  <c r="AK192" i="1"/>
  <c r="AL192" i="1"/>
  <c r="AM192" i="1"/>
  <c r="AN192" i="1"/>
  <c r="I192" i="1" s="1"/>
  <c r="AO192" i="1"/>
  <c r="AK193" i="1"/>
  <c r="AL193" i="1"/>
  <c r="AM193" i="1"/>
  <c r="AN193" i="1"/>
  <c r="I193" i="1" s="1"/>
  <c r="AO193" i="1"/>
  <c r="AK194" i="1"/>
  <c r="AL194" i="1"/>
  <c r="AM194" i="1"/>
  <c r="AN194" i="1"/>
  <c r="I194" i="1" s="1"/>
  <c r="AO194" i="1"/>
  <c r="AK195" i="1"/>
  <c r="AL195" i="1"/>
  <c r="AM195" i="1"/>
  <c r="AN195" i="1"/>
  <c r="I195" i="1" s="1"/>
  <c r="AO195" i="1"/>
  <c r="AK196" i="1"/>
  <c r="AL196" i="1"/>
  <c r="AM196" i="1"/>
  <c r="AN196" i="1"/>
  <c r="I196" i="1" s="1"/>
  <c r="AO196" i="1"/>
  <c r="AK197" i="1"/>
  <c r="AL197" i="1"/>
  <c r="AM197" i="1"/>
  <c r="AN197" i="1"/>
  <c r="I197" i="1" s="1"/>
  <c r="AO197" i="1"/>
  <c r="AK198" i="1"/>
  <c r="AL198" i="1"/>
  <c r="AM198" i="1"/>
  <c r="AN198" i="1"/>
  <c r="I198" i="1" s="1"/>
  <c r="AO198" i="1"/>
  <c r="AK199" i="1"/>
  <c r="AL199" i="1"/>
  <c r="AM199" i="1"/>
  <c r="AN199" i="1"/>
  <c r="I199" i="1" s="1"/>
  <c r="AO199" i="1"/>
  <c r="AK200" i="1"/>
  <c r="AL200" i="1"/>
  <c r="AM200" i="1"/>
  <c r="AN200" i="1"/>
  <c r="I200" i="1" s="1"/>
  <c r="AO200" i="1"/>
  <c r="AK201" i="1"/>
  <c r="AL201" i="1"/>
  <c r="AM201" i="1"/>
  <c r="AN201" i="1"/>
  <c r="I201" i="1" s="1"/>
  <c r="AO201" i="1"/>
  <c r="AK202" i="1"/>
  <c r="AL202" i="1"/>
  <c r="AM202" i="1"/>
  <c r="AN202" i="1"/>
  <c r="I202" i="1" s="1"/>
  <c r="AO202" i="1"/>
  <c r="AK203" i="1"/>
  <c r="AL203" i="1"/>
  <c r="AM203" i="1"/>
  <c r="AN203" i="1"/>
  <c r="I203" i="1" s="1"/>
  <c r="AO203" i="1"/>
  <c r="AK204" i="1"/>
  <c r="AL204" i="1"/>
  <c r="AM204" i="1"/>
  <c r="AN204" i="1"/>
  <c r="I204" i="1" s="1"/>
  <c r="AO204" i="1"/>
  <c r="AK205" i="1"/>
  <c r="AL205" i="1"/>
  <c r="AM205" i="1"/>
  <c r="AN205" i="1"/>
  <c r="I205" i="1" s="1"/>
  <c r="AO205" i="1"/>
  <c r="AK206" i="1"/>
  <c r="AL206" i="1"/>
  <c r="AM206" i="1"/>
  <c r="AN206" i="1"/>
  <c r="I206" i="1" s="1"/>
  <c r="AO206" i="1"/>
  <c r="AK207" i="1"/>
  <c r="AL207" i="1"/>
  <c r="AM207" i="1"/>
  <c r="AN207" i="1"/>
  <c r="I207" i="1" s="1"/>
  <c r="AO207" i="1"/>
  <c r="AK208" i="1"/>
  <c r="AL208" i="1"/>
  <c r="AM208" i="1"/>
  <c r="AN208" i="1"/>
  <c r="I208" i="1" s="1"/>
  <c r="AO208" i="1"/>
  <c r="AK209" i="1"/>
  <c r="AL209" i="1"/>
  <c r="AM209" i="1"/>
  <c r="AN209" i="1"/>
  <c r="I209" i="1" s="1"/>
  <c r="AO209" i="1"/>
  <c r="AK210" i="1"/>
  <c r="AL210" i="1"/>
  <c r="AM210" i="1"/>
  <c r="AN210" i="1"/>
  <c r="I210" i="1" s="1"/>
  <c r="AO210" i="1"/>
  <c r="AK211" i="1"/>
  <c r="AL211" i="1"/>
  <c r="AM211" i="1"/>
  <c r="AN211" i="1"/>
  <c r="I211" i="1" s="1"/>
  <c r="AO211" i="1"/>
  <c r="AK212" i="1"/>
  <c r="AL212" i="1"/>
  <c r="AM212" i="1"/>
  <c r="AN212" i="1"/>
  <c r="I212" i="1" s="1"/>
  <c r="AO212" i="1"/>
  <c r="AK213" i="1"/>
  <c r="AL213" i="1"/>
  <c r="AM213" i="1"/>
  <c r="AN213" i="1"/>
  <c r="I213" i="1" s="1"/>
  <c r="AO213" i="1"/>
  <c r="AK214" i="1"/>
  <c r="AL214" i="1"/>
  <c r="AM214" i="1"/>
  <c r="AN214" i="1"/>
  <c r="I214" i="1" s="1"/>
  <c r="AO214" i="1"/>
  <c r="AK215" i="1"/>
  <c r="AL215" i="1"/>
  <c r="AM215" i="1"/>
  <c r="AN215" i="1"/>
  <c r="I215" i="1" s="1"/>
  <c r="AO215" i="1"/>
  <c r="AK216" i="1"/>
  <c r="AL216" i="1"/>
  <c r="AM216" i="1"/>
  <c r="AN216" i="1"/>
  <c r="I216" i="1" s="1"/>
  <c r="AO216" i="1"/>
  <c r="AK217" i="1"/>
  <c r="AL217" i="1"/>
  <c r="AM217" i="1"/>
  <c r="AN217" i="1"/>
  <c r="I217" i="1" s="1"/>
  <c r="AO217" i="1"/>
  <c r="AK218" i="1"/>
  <c r="AL218" i="1"/>
  <c r="AM218" i="1"/>
  <c r="AN218" i="1"/>
  <c r="I218" i="1" s="1"/>
  <c r="AO218" i="1"/>
  <c r="AK219" i="1"/>
  <c r="AL219" i="1"/>
  <c r="AM219" i="1"/>
  <c r="AN219" i="1"/>
  <c r="I219" i="1" s="1"/>
  <c r="AO219" i="1"/>
  <c r="AK220" i="1"/>
  <c r="AL220" i="1"/>
  <c r="AM220" i="1"/>
  <c r="AN220" i="1"/>
  <c r="I220" i="1" s="1"/>
  <c r="AO220" i="1"/>
  <c r="AK221" i="1"/>
  <c r="AL221" i="1"/>
  <c r="AM221" i="1"/>
  <c r="AN221" i="1"/>
  <c r="I221" i="1" s="1"/>
  <c r="AO221" i="1"/>
  <c r="AK222" i="1"/>
  <c r="AL222" i="1"/>
  <c r="AM222" i="1"/>
  <c r="AN222" i="1"/>
  <c r="I222" i="1" s="1"/>
  <c r="AO222" i="1"/>
  <c r="AK223" i="1"/>
  <c r="AL223" i="1"/>
  <c r="AM223" i="1"/>
  <c r="AN223" i="1"/>
  <c r="I223" i="1" s="1"/>
  <c r="AO223" i="1"/>
  <c r="AK224" i="1"/>
  <c r="AL224" i="1"/>
  <c r="AM224" i="1"/>
  <c r="AN224" i="1"/>
  <c r="I224" i="1" s="1"/>
  <c r="AO224" i="1"/>
  <c r="AK225" i="1"/>
  <c r="AL225" i="1"/>
  <c r="AM225" i="1"/>
  <c r="AN225" i="1"/>
  <c r="I225" i="1" s="1"/>
  <c r="AO225" i="1"/>
  <c r="AK226" i="1"/>
  <c r="AL226" i="1"/>
  <c r="AM226" i="1"/>
  <c r="AN226" i="1"/>
  <c r="I226" i="1" s="1"/>
  <c r="AO226" i="1"/>
  <c r="AK227" i="1"/>
  <c r="AL227" i="1"/>
  <c r="AM227" i="1"/>
  <c r="AN227" i="1"/>
  <c r="I227" i="1" s="1"/>
  <c r="AO227" i="1"/>
  <c r="AK228" i="1"/>
  <c r="AL228" i="1"/>
  <c r="AM228" i="1"/>
  <c r="AN228" i="1"/>
  <c r="I228" i="1" s="1"/>
  <c r="AO228" i="1"/>
  <c r="AK229" i="1"/>
  <c r="AL229" i="1"/>
  <c r="AM229" i="1"/>
  <c r="AN229" i="1"/>
  <c r="I229" i="1" s="1"/>
  <c r="AO229" i="1"/>
  <c r="AK230" i="1"/>
  <c r="AL230" i="1"/>
  <c r="AM230" i="1"/>
  <c r="AN230" i="1"/>
  <c r="I230" i="1" s="1"/>
  <c r="AO230" i="1"/>
  <c r="AK231" i="1"/>
  <c r="AL231" i="1"/>
  <c r="AM231" i="1"/>
  <c r="AN231" i="1"/>
  <c r="I231" i="1" s="1"/>
  <c r="AO231" i="1"/>
  <c r="AK232" i="1"/>
  <c r="AL232" i="1"/>
  <c r="AM232" i="1"/>
  <c r="AN232" i="1"/>
  <c r="I232" i="1" s="1"/>
  <c r="AO232" i="1"/>
  <c r="AK233" i="1"/>
  <c r="AL233" i="1"/>
  <c r="AM233" i="1"/>
  <c r="AN233" i="1"/>
  <c r="I233" i="1" s="1"/>
  <c r="AO233" i="1"/>
  <c r="AK234" i="1"/>
  <c r="AL234" i="1"/>
  <c r="AM234" i="1"/>
  <c r="AN234" i="1"/>
  <c r="I234" i="1" s="1"/>
  <c r="AO234" i="1"/>
  <c r="AK235" i="1"/>
  <c r="AL235" i="1"/>
  <c r="AM235" i="1"/>
  <c r="AN235" i="1"/>
  <c r="I235" i="1" s="1"/>
  <c r="AO235" i="1"/>
  <c r="AK236" i="1"/>
  <c r="AL236" i="1"/>
  <c r="AM236" i="1"/>
  <c r="AN236" i="1"/>
  <c r="I236" i="1" s="1"/>
  <c r="AO236" i="1"/>
  <c r="AK237" i="1"/>
  <c r="AL237" i="1"/>
  <c r="AM237" i="1"/>
  <c r="AN237" i="1"/>
  <c r="I237" i="1" s="1"/>
  <c r="AO237" i="1"/>
  <c r="AK238" i="1"/>
  <c r="AL238" i="1"/>
  <c r="AM238" i="1"/>
  <c r="AN238" i="1"/>
  <c r="I238" i="1" s="1"/>
  <c r="AO238" i="1"/>
  <c r="AK239" i="1"/>
  <c r="AL239" i="1"/>
  <c r="AM239" i="1"/>
  <c r="AN239" i="1"/>
  <c r="I239" i="1" s="1"/>
  <c r="AO239" i="1"/>
  <c r="AK240" i="1"/>
  <c r="AL240" i="1"/>
  <c r="AM240" i="1"/>
  <c r="AN240" i="1"/>
  <c r="I240" i="1" s="1"/>
  <c r="AO240" i="1"/>
  <c r="AK241" i="1"/>
  <c r="AL241" i="1"/>
  <c r="AM241" i="1"/>
  <c r="AN241" i="1"/>
  <c r="I241" i="1" s="1"/>
  <c r="AO241" i="1"/>
  <c r="AK242" i="1"/>
  <c r="AL242" i="1"/>
  <c r="AM242" i="1"/>
  <c r="AN242" i="1"/>
  <c r="I242" i="1" s="1"/>
  <c r="AO242" i="1"/>
  <c r="AK243" i="1"/>
  <c r="AL243" i="1"/>
  <c r="AM243" i="1"/>
  <c r="AN243" i="1"/>
  <c r="I243" i="1" s="1"/>
  <c r="AO243" i="1"/>
  <c r="AK244" i="1"/>
  <c r="AL244" i="1"/>
  <c r="AM244" i="1"/>
  <c r="AN244" i="1"/>
  <c r="I244" i="1" s="1"/>
  <c r="AO244" i="1"/>
  <c r="AK245" i="1"/>
  <c r="AL245" i="1"/>
  <c r="AM245" i="1"/>
  <c r="AN245" i="1"/>
  <c r="I245" i="1" s="1"/>
  <c r="AO245" i="1"/>
  <c r="AK246" i="1"/>
  <c r="AL246" i="1"/>
  <c r="AM246" i="1"/>
  <c r="AN246" i="1"/>
  <c r="I246" i="1" s="1"/>
  <c r="AO246" i="1"/>
  <c r="AK247" i="1"/>
  <c r="AL247" i="1"/>
  <c r="AM247" i="1"/>
  <c r="AN247" i="1"/>
  <c r="I247" i="1" s="1"/>
  <c r="AO247" i="1"/>
  <c r="AK248" i="1"/>
  <c r="AL248" i="1"/>
  <c r="AM248" i="1"/>
  <c r="AN248" i="1"/>
  <c r="I248" i="1" s="1"/>
  <c r="AO248" i="1"/>
  <c r="AK249" i="1"/>
  <c r="AL249" i="1"/>
  <c r="AM249" i="1"/>
  <c r="AN249" i="1"/>
  <c r="I249" i="1" s="1"/>
  <c r="AO249" i="1"/>
  <c r="AK250" i="1"/>
  <c r="AL250" i="1"/>
  <c r="AM250" i="1"/>
  <c r="AN250" i="1"/>
  <c r="I250" i="1" s="1"/>
  <c r="AO250" i="1"/>
  <c r="AK251" i="1"/>
  <c r="AL251" i="1"/>
  <c r="AM251" i="1"/>
  <c r="AN251" i="1"/>
  <c r="I251" i="1" s="1"/>
  <c r="AO251" i="1"/>
  <c r="AK252" i="1"/>
  <c r="AL252" i="1"/>
  <c r="AM252" i="1"/>
  <c r="AN252" i="1"/>
  <c r="I252" i="1" s="1"/>
  <c r="AO252" i="1"/>
  <c r="AK253" i="1"/>
  <c r="AL253" i="1"/>
  <c r="AM253" i="1"/>
  <c r="AN253" i="1"/>
  <c r="I253" i="1" s="1"/>
  <c r="AO253" i="1"/>
  <c r="AK254" i="1"/>
  <c r="AL254" i="1"/>
  <c r="AM254" i="1"/>
  <c r="AN254" i="1"/>
  <c r="I254" i="1" s="1"/>
  <c r="AO254" i="1"/>
  <c r="AK255" i="1"/>
  <c r="AL255" i="1"/>
  <c r="AM255" i="1"/>
  <c r="AN255" i="1"/>
  <c r="I255" i="1" s="1"/>
  <c r="AO255" i="1"/>
  <c r="AK256" i="1"/>
  <c r="AL256" i="1"/>
  <c r="AM256" i="1"/>
  <c r="AN256" i="1"/>
  <c r="I256" i="1" s="1"/>
  <c r="AO256" i="1"/>
  <c r="AK257" i="1"/>
  <c r="AL257" i="1"/>
  <c r="AM257" i="1"/>
  <c r="AN257" i="1"/>
  <c r="I257" i="1" s="1"/>
  <c r="AO257" i="1"/>
  <c r="AK258" i="1"/>
  <c r="AL258" i="1"/>
  <c r="AM258" i="1"/>
  <c r="AN258" i="1"/>
  <c r="I258" i="1" s="1"/>
  <c r="AO258" i="1"/>
  <c r="AK259" i="1"/>
  <c r="AL259" i="1"/>
  <c r="AM259" i="1"/>
  <c r="AN259" i="1"/>
  <c r="I259" i="1" s="1"/>
  <c r="AO259" i="1"/>
  <c r="AK260" i="1"/>
  <c r="AL260" i="1"/>
  <c r="AM260" i="1"/>
  <c r="AN260" i="1"/>
  <c r="I260" i="1" s="1"/>
  <c r="AO260" i="1"/>
  <c r="AK261" i="1"/>
  <c r="AL261" i="1"/>
  <c r="AM261" i="1"/>
  <c r="AN261" i="1"/>
  <c r="I261" i="1" s="1"/>
  <c r="AO261" i="1"/>
  <c r="AK262" i="1"/>
  <c r="AL262" i="1"/>
  <c r="AM262" i="1"/>
  <c r="AN262" i="1"/>
  <c r="I262" i="1" s="1"/>
  <c r="AO262" i="1"/>
  <c r="AK263" i="1"/>
  <c r="AL263" i="1"/>
  <c r="AM263" i="1"/>
  <c r="AN263" i="1"/>
  <c r="I263" i="1" s="1"/>
  <c r="AO263" i="1"/>
  <c r="AK264" i="1"/>
  <c r="AL264" i="1"/>
  <c r="AM264" i="1"/>
  <c r="AN264" i="1"/>
  <c r="I264" i="1" s="1"/>
  <c r="AO264" i="1"/>
  <c r="AK265" i="1"/>
  <c r="AL265" i="1"/>
  <c r="AM265" i="1"/>
  <c r="AN265" i="1"/>
  <c r="I265" i="1" s="1"/>
  <c r="AO265" i="1"/>
  <c r="AK266" i="1"/>
  <c r="AL266" i="1"/>
  <c r="AM266" i="1"/>
  <c r="AN266" i="1"/>
  <c r="I266" i="1" s="1"/>
  <c r="AO266" i="1"/>
  <c r="AK267" i="1"/>
  <c r="AL267" i="1"/>
  <c r="AM267" i="1"/>
  <c r="AN267" i="1"/>
  <c r="I267" i="1" s="1"/>
  <c r="AO267" i="1"/>
  <c r="AK268" i="1"/>
  <c r="AL268" i="1"/>
  <c r="AM268" i="1"/>
  <c r="AN268" i="1"/>
  <c r="I268" i="1" s="1"/>
  <c r="AO268" i="1"/>
  <c r="AK269" i="1"/>
  <c r="AL269" i="1"/>
  <c r="AM269" i="1"/>
  <c r="AN269" i="1"/>
  <c r="I269" i="1" s="1"/>
  <c r="AO269" i="1"/>
  <c r="AK270" i="1"/>
  <c r="AL270" i="1"/>
  <c r="AM270" i="1"/>
  <c r="AN270" i="1"/>
  <c r="I270" i="1" s="1"/>
  <c r="AO270" i="1"/>
  <c r="AK271" i="1"/>
  <c r="AL271" i="1"/>
  <c r="AM271" i="1"/>
  <c r="AN271" i="1"/>
  <c r="I271" i="1" s="1"/>
  <c r="AO271" i="1"/>
  <c r="AK272" i="1"/>
  <c r="AL272" i="1"/>
  <c r="AM272" i="1"/>
  <c r="AN272" i="1"/>
  <c r="I272" i="1" s="1"/>
  <c r="AO272" i="1"/>
  <c r="AK273" i="1"/>
  <c r="AL273" i="1"/>
  <c r="AM273" i="1"/>
  <c r="AN273" i="1"/>
  <c r="I273" i="1" s="1"/>
  <c r="AO273" i="1"/>
  <c r="AK274" i="1"/>
  <c r="AL274" i="1"/>
  <c r="AM274" i="1"/>
  <c r="AN274" i="1"/>
  <c r="I274" i="1" s="1"/>
  <c r="AO274" i="1"/>
  <c r="AK275" i="1"/>
  <c r="AL275" i="1"/>
  <c r="AM275" i="1"/>
  <c r="AN275" i="1"/>
  <c r="I275" i="1" s="1"/>
  <c r="AO275" i="1"/>
  <c r="AK276" i="1"/>
  <c r="AL276" i="1"/>
  <c r="AM276" i="1"/>
  <c r="AN276" i="1"/>
  <c r="I276" i="1" s="1"/>
  <c r="AO276" i="1"/>
  <c r="AK277" i="1"/>
  <c r="AL277" i="1"/>
  <c r="AM277" i="1"/>
  <c r="AN277" i="1"/>
  <c r="I277" i="1" s="1"/>
  <c r="AO277" i="1"/>
  <c r="AK278" i="1"/>
  <c r="AL278" i="1"/>
  <c r="AM278" i="1"/>
  <c r="AN278" i="1"/>
  <c r="I278" i="1" s="1"/>
  <c r="AO278" i="1"/>
  <c r="AK279" i="1"/>
  <c r="AL279" i="1"/>
  <c r="AM279" i="1"/>
  <c r="AN279" i="1"/>
  <c r="I279" i="1" s="1"/>
  <c r="AO279" i="1"/>
  <c r="AK280" i="1"/>
  <c r="AL280" i="1"/>
  <c r="AM280" i="1"/>
  <c r="AN280" i="1"/>
  <c r="I280" i="1" s="1"/>
  <c r="AO280" i="1"/>
  <c r="AK281" i="1"/>
  <c r="AL281" i="1"/>
  <c r="AM281" i="1"/>
  <c r="AN281" i="1"/>
  <c r="I281" i="1" s="1"/>
  <c r="AO281" i="1"/>
  <c r="AK282" i="1"/>
  <c r="AL282" i="1"/>
  <c r="AM282" i="1"/>
  <c r="AN282" i="1"/>
  <c r="I282" i="1" s="1"/>
  <c r="AO282" i="1"/>
  <c r="AK283" i="1"/>
  <c r="AL283" i="1"/>
  <c r="AM283" i="1"/>
  <c r="AN283" i="1"/>
  <c r="I283" i="1" s="1"/>
  <c r="AO283" i="1"/>
  <c r="AK284" i="1"/>
  <c r="AL284" i="1"/>
  <c r="AM284" i="1"/>
  <c r="AN284" i="1"/>
  <c r="I284" i="1" s="1"/>
  <c r="AO284" i="1"/>
  <c r="AK285" i="1"/>
  <c r="AL285" i="1"/>
  <c r="AM285" i="1"/>
  <c r="AN285" i="1"/>
  <c r="I285" i="1" s="1"/>
  <c r="AO285" i="1"/>
  <c r="AK286" i="1"/>
  <c r="AL286" i="1"/>
  <c r="AM286" i="1"/>
  <c r="AN286" i="1"/>
  <c r="I286" i="1" s="1"/>
  <c r="AO286" i="1"/>
  <c r="AK287" i="1"/>
  <c r="AL287" i="1"/>
  <c r="AM287" i="1"/>
  <c r="AN287" i="1"/>
  <c r="I287" i="1" s="1"/>
  <c r="AO287" i="1"/>
  <c r="AK288" i="1"/>
  <c r="AL288" i="1"/>
  <c r="AM288" i="1"/>
  <c r="AN288" i="1"/>
  <c r="I288" i="1" s="1"/>
  <c r="AO288" i="1"/>
  <c r="AK289" i="1"/>
  <c r="AL289" i="1"/>
  <c r="AM289" i="1"/>
  <c r="AN289" i="1"/>
  <c r="I289" i="1" s="1"/>
  <c r="AO289" i="1"/>
  <c r="AK290" i="1"/>
  <c r="AL290" i="1"/>
  <c r="AM290" i="1"/>
  <c r="AN290" i="1"/>
  <c r="I290" i="1" s="1"/>
  <c r="AO290" i="1"/>
  <c r="AK291" i="1"/>
  <c r="AL291" i="1"/>
  <c r="AM291" i="1"/>
  <c r="AN291" i="1"/>
  <c r="I291" i="1" s="1"/>
  <c r="AO291" i="1"/>
  <c r="AK292" i="1"/>
  <c r="AL292" i="1"/>
  <c r="AM292" i="1"/>
  <c r="AN292" i="1"/>
  <c r="I292" i="1" s="1"/>
  <c r="AO292" i="1"/>
  <c r="AK293" i="1"/>
  <c r="AL293" i="1"/>
  <c r="AM293" i="1"/>
  <c r="AN293" i="1"/>
  <c r="I293" i="1" s="1"/>
  <c r="AO293" i="1"/>
  <c r="AK294" i="1"/>
  <c r="AL294" i="1"/>
  <c r="AM294" i="1"/>
  <c r="AN294" i="1"/>
  <c r="I294" i="1" s="1"/>
  <c r="AO294" i="1"/>
  <c r="AK295" i="1"/>
  <c r="AL295" i="1"/>
  <c r="AM295" i="1"/>
  <c r="AN295" i="1"/>
  <c r="I295" i="1" s="1"/>
  <c r="AO295" i="1"/>
  <c r="AK296" i="1"/>
  <c r="AL296" i="1"/>
  <c r="AM296" i="1"/>
  <c r="AN296" i="1"/>
  <c r="I296" i="1" s="1"/>
  <c r="AO296" i="1"/>
  <c r="AK297" i="1"/>
  <c r="AL297" i="1"/>
  <c r="AM297" i="1"/>
  <c r="AN297" i="1"/>
  <c r="I297" i="1" s="1"/>
  <c r="AO297" i="1"/>
  <c r="AK298" i="1"/>
  <c r="AL298" i="1"/>
  <c r="AM298" i="1"/>
  <c r="AN298" i="1"/>
  <c r="I298" i="1" s="1"/>
  <c r="AO298" i="1"/>
  <c r="AK299" i="1"/>
  <c r="AL299" i="1"/>
  <c r="AM299" i="1"/>
  <c r="AN299" i="1"/>
  <c r="I299" i="1" s="1"/>
  <c r="AO299" i="1"/>
  <c r="AK300" i="1"/>
  <c r="AL300" i="1"/>
  <c r="AM300" i="1"/>
  <c r="AN300" i="1"/>
  <c r="I300" i="1" s="1"/>
  <c r="AO300" i="1"/>
  <c r="AK301" i="1"/>
  <c r="AL301" i="1"/>
  <c r="AM301" i="1"/>
  <c r="AN301" i="1"/>
  <c r="I301" i="1" s="1"/>
  <c r="AO301" i="1"/>
  <c r="I138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125" i="1"/>
  <c r="T126" i="1"/>
  <c r="T127" i="1"/>
  <c r="T128" i="1"/>
  <c r="T129" i="1"/>
  <c r="T130" i="1"/>
  <c r="T132" i="1"/>
  <c r="T133" i="1"/>
  <c r="T134" i="1"/>
  <c r="T135" i="1"/>
  <c r="AK124" i="1" l="1"/>
  <c r="AL124" i="1"/>
  <c r="AM124" i="1"/>
  <c r="AN124" i="1"/>
  <c r="I124" i="1" s="1"/>
  <c r="AO124" i="1"/>
  <c r="AK125" i="1"/>
  <c r="AL125" i="1"/>
  <c r="AM125" i="1"/>
  <c r="AN125" i="1"/>
  <c r="I125" i="1" s="1"/>
  <c r="AO125" i="1"/>
  <c r="T124" i="1"/>
  <c r="T121" i="1"/>
  <c r="T122" i="1"/>
  <c r="T123" i="1"/>
  <c r="T118" i="1"/>
  <c r="T119" i="1"/>
  <c r="T120" i="1"/>
  <c r="AK123" i="1" l="1"/>
  <c r="AL123" i="1"/>
  <c r="AM123" i="1"/>
  <c r="AN123" i="1"/>
  <c r="I123" i="1" s="1"/>
  <c r="AO123" i="1"/>
  <c r="AK126" i="1"/>
  <c r="AL126" i="1"/>
  <c r="AM126" i="1"/>
  <c r="AN126" i="1"/>
  <c r="I126" i="1" s="1"/>
  <c r="AO126" i="1"/>
  <c r="AK127" i="1"/>
  <c r="AL127" i="1"/>
  <c r="AM127" i="1"/>
  <c r="AN127" i="1"/>
  <c r="I127" i="1" s="1"/>
  <c r="AO127" i="1"/>
  <c r="AK130" i="1"/>
  <c r="AL130" i="1"/>
  <c r="AM130" i="1"/>
  <c r="AN130" i="1"/>
  <c r="I130" i="1" s="1"/>
  <c r="AO130" i="1"/>
  <c r="AK128" i="1"/>
  <c r="AL128" i="1"/>
  <c r="AM128" i="1"/>
  <c r="AN128" i="1"/>
  <c r="I128" i="1" s="1"/>
  <c r="AO128" i="1"/>
  <c r="AK129" i="1"/>
  <c r="AL129" i="1"/>
  <c r="AM129" i="1"/>
  <c r="AN129" i="1"/>
  <c r="I129" i="1" s="1"/>
  <c r="AO129" i="1"/>
  <c r="AK118" i="1"/>
  <c r="AL118" i="1"/>
  <c r="AM118" i="1"/>
  <c r="AN118" i="1"/>
  <c r="I118" i="1" s="1"/>
  <c r="AO118" i="1"/>
  <c r="AK119" i="1"/>
  <c r="AL119" i="1"/>
  <c r="AM119" i="1"/>
  <c r="AN119" i="1"/>
  <c r="I119" i="1" s="1"/>
  <c r="AO119" i="1"/>
  <c r="AK120" i="1"/>
  <c r="AL120" i="1"/>
  <c r="AM120" i="1"/>
  <c r="AN120" i="1"/>
  <c r="I120" i="1" s="1"/>
  <c r="AO120" i="1"/>
  <c r="AK121" i="1"/>
  <c r="AL121" i="1"/>
  <c r="AM121" i="1"/>
  <c r="AN121" i="1"/>
  <c r="I121" i="1" s="1"/>
  <c r="AO121" i="1"/>
  <c r="AK122" i="1"/>
  <c r="AL122" i="1"/>
  <c r="AM122" i="1"/>
  <c r="AN122" i="1"/>
  <c r="I122" i="1" s="1"/>
  <c r="AO122" i="1"/>
  <c r="AK117" i="1"/>
  <c r="AL117" i="1"/>
  <c r="AM117" i="1"/>
  <c r="AN117" i="1"/>
  <c r="I117" i="1" s="1"/>
  <c r="AO117" i="1"/>
  <c r="T117" i="1"/>
  <c r="M82" i="1"/>
  <c r="O82" i="1"/>
  <c r="M83" i="1"/>
  <c r="O83" i="1"/>
  <c r="H2287" i="9"/>
  <c r="H2288" i="9"/>
  <c r="H2289" i="9"/>
  <c r="H2290" i="9"/>
  <c r="H2291" i="9"/>
  <c r="H2292" i="9"/>
  <c r="H2293" i="9"/>
  <c r="H2294" i="9"/>
  <c r="H2295" i="9"/>
  <c r="H2296" i="9"/>
  <c r="H2297" i="9"/>
  <c r="H2298" i="9"/>
  <c r="H2299" i="9"/>
  <c r="H2300" i="9"/>
  <c r="H2301" i="9"/>
  <c r="H2302" i="9"/>
  <c r="H2303" i="9"/>
  <c r="H2304" i="9"/>
  <c r="H2305" i="9"/>
  <c r="H2306" i="9"/>
  <c r="H2307" i="9"/>
  <c r="H2308" i="9"/>
  <c r="H2309" i="9"/>
  <c r="H2310" i="9"/>
  <c r="H2311" i="9"/>
  <c r="H2312" i="9"/>
  <c r="H2313" i="9"/>
  <c r="H2314" i="9"/>
  <c r="H2315" i="9"/>
  <c r="H2316" i="9"/>
  <c r="H2317" i="9"/>
  <c r="H2318" i="9"/>
  <c r="H2319" i="9"/>
  <c r="H2320" i="9"/>
  <c r="H2321" i="9"/>
  <c r="H2322" i="9"/>
  <c r="H2323" i="9"/>
  <c r="H2324" i="9"/>
  <c r="H2325" i="9"/>
  <c r="H2326" i="9"/>
  <c r="H2327" i="9"/>
  <c r="H2328" i="9"/>
  <c r="H2329" i="9"/>
  <c r="H2330" i="9"/>
  <c r="H2331" i="9"/>
  <c r="H2332" i="9"/>
  <c r="H2333" i="9"/>
  <c r="H2334" i="9"/>
  <c r="H2335" i="9"/>
  <c r="H2336" i="9"/>
  <c r="H2337" i="9"/>
  <c r="H2338" i="9"/>
  <c r="H2339" i="9"/>
  <c r="H2340" i="9"/>
  <c r="H2341" i="9"/>
  <c r="H2342" i="9"/>
  <c r="H2343" i="9"/>
  <c r="H2344" i="9"/>
  <c r="H2345" i="9"/>
  <c r="H2346" i="9"/>
  <c r="H2347" i="9"/>
  <c r="H2348" i="9"/>
  <c r="H2349" i="9"/>
  <c r="H2350" i="9"/>
  <c r="H2351" i="9"/>
  <c r="H2352" i="9"/>
  <c r="H2353" i="9"/>
  <c r="H2354" i="9"/>
  <c r="H2355" i="9"/>
  <c r="H2356" i="9"/>
  <c r="H2357" i="9"/>
  <c r="H2358" i="9"/>
  <c r="H2359" i="9"/>
  <c r="H2360" i="9"/>
  <c r="H2361" i="9"/>
  <c r="H2362" i="9"/>
  <c r="H2363" i="9"/>
  <c r="H2364" i="9"/>
  <c r="H2365" i="9"/>
  <c r="H2366" i="9"/>
  <c r="H2367" i="9"/>
  <c r="H2368" i="9"/>
  <c r="H2369" i="9"/>
  <c r="H2370" i="9"/>
  <c r="H2371" i="9"/>
  <c r="H2372" i="9"/>
  <c r="H2373" i="9"/>
  <c r="H2374" i="9"/>
  <c r="H2375" i="9"/>
  <c r="H2376" i="9"/>
  <c r="H2377" i="9"/>
  <c r="H2378" i="9"/>
  <c r="H2379" i="9"/>
  <c r="H2380" i="9"/>
  <c r="H2381" i="9"/>
  <c r="H2382" i="9"/>
  <c r="H2383" i="9"/>
  <c r="H2384" i="9"/>
  <c r="H2385" i="9"/>
  <c r="H2386" i="9"/>
  <c r="H2387" i="9"/>
  <c r="H2388" i="9"/>
  <c r="H2389" i="9"/>
  <c r="H2390" i="9"/>
  <c r="H2391" i="9"/>
  <c r="H2392" i="9"/>
  <c r="H2393" i="9"/>
  <c r="H2394" i="9"/>
  <c r="H2395" i="9"/>
  <c r="H2396" i="9"/>
  <c r="H2397" i="9"/>
  <c r="H2398" i="9"/>
  <c r="H2399" i="9"/>
  <c r="H2400" i="9"/>
  <c r="H2401" i="9"/>
  <c r="H2402" i="9"/>
  <c r="H2403" i="9"/>
  <c r="H2404" i="9"/>
  <c r="H2405" i="9"/>
  <c r="H2406" i="9"/>
  <c r="H2407" i="9"/>
  <c r="H2408" i="9"/>
  <c r="H2409" i="9"/>
  <c r="H2410" i="9"/>
  <c r="H2411" i="9"/>
  <c r="H2412" i="9"/>
  <c r="H2413" i="9"/>
  <c r="H2414" i="9"/>
  <c r="H2415" i="9"/>
  <c r="H2416" i="9"/>
  <c r="H2417" i="9"/>
  <c r="H2418" i="9"/>
  <c r="H2419" i="9"/>
  <c r="H2420" i="9"/>
  <c r="H2421" i="9"/>
  <c r="H2422" i="9"/>
  <c r="H2423" i="9"/>
  <c r="H2424" i="9"/>
  <c r="H2425" i="9"/>
  <c r="H2426" i="9"/>
  <c r="H2427" i="9"/>
  <c r="H2428" i="9"/>
  <c r="H2429" i="9"/>
  <c r="H2430" i="9"/>
  <c r="H2431" i="9"/>
  <c r="H2432" i="9"/>
  <c r="H2433" i="9"/>
  <c r="H2434" i="9"/>
  <c r="H2435" i="9"/>
  <c r="H2436" i="9"/>
  <c r="H2437" i="9"/>
  <c r="H2438" i="9"/>
  <c r="H2439" i="9"/>
  <c r="H2440" i="9"/>
  <c r="H2441" i="9"/>
  <c r="H2442" i="9"/>
  <c r="H2443" i="9"/>
  <c r="H2444" i="9"/>
  <c r="H2445" i="9"/>
  <c r="H2446" i="9"/>
  <c r="H2447" i="9"/>
  <c r="H2448" i="9"/>
  <c r="H2449" i="9"/>
  <c r="H2450" i="9"/>
  <c r="H2451" i="9"/>
  <c r="H2452" i="9"/>
  <c r="H2453" i="9"/>
  <c r="H2454" i="9"/>
  <c r="H2455" i="9"/>
  <c r="H2456" i="9"/>
  <c r="H2457" i="9"/>
  <c r="H2458" i="9"/>
  <c r="H2459" i="9"/>
  <c r="H2460" i="9"/>
  <c r="H2461" i="9"/>
  <c r="H2462" i="9"/>
  <c r="H2463" i="9"/>
  <c r="H2464" i="9"/>
  <c r="H2465" i="9"/>
  <c r="H2466" i="9"/>
  <c r="H2467" i="9"/>
  <c r="H2468" i="9"/>
  <c r="H2469" i="9"/>
  <c r="H2470" i="9"/>
  <c r="H2471" i="9"/>
  <c r="H2472" i="9"/>
  <c r="H2473" i="9"/>
  <c r="H2474" i="9"/>
  <c r="H2475" i="9"/>
  <c r="H2476" i="9"/>
  <c r="H2477" i="9"/>
  <c r="H2478" i="9"/>
  <c r="H2479" i="9"/>
  <c r="H2480" i="9"/>
  <c r="H2481" i="9"/>
  <c r="H2482" i="9"/>
  <c r="H2483" i="9"/>
  <c r="H2484" i="9"/>
  <c r="H2485" i="9"/>
  <c r="H2486" i="9"/>
  <c r="H2487" i="9"/>
  <c r="H2488" i="9"/>
  <c r="H2489" i="9"/>
  <c r="H2490" i="9"/>
  <c r="H2491" i="9"/>
  <c r="H2492" i="9"/>
  <c r="H2493" i="9"/>
  <c r="H2494" i="9"/>
  <c r="H2495" i="9"/>
  <c r="H2496" i="9"/>
  <c r="H2497" i="9"/>
  <c r="H2498" i="9"/>
  <c r="H2499" i="9"/>
  <c r="H2500" i="9"/>
  <c r="H2501" i="9"/>
  <c r="H2502" i="9"/>
  <c r="H2503" i="9"/>
  <c r="H2504" i="9"/>
  <c r="H2505" i="9"/>
  <c r="H2506" i="9"/>
  <c r="H2507" i="9"/>
  <c r="H2508" i="9"/>
  <c r="H2509" i="9"/>
  <c r="H2510" i="9"/>
  <c r="H2511" i="9"/>
  <c r="H2512" i="9"/>
  <c r="H2513" i="9"/>
  <c r="H2514" i="9"/>
  <c r="H2515" i="9"/>
  <c r="H2516" i="9"/>
  <c r="H2517" i="9"/>
  <c r="H2518" i="9"/>
  <c r="H2519" i="9"/>
  <c r="H2520" i="9"/>
  <c r="H2521" i="9"/>
  <c r="H2522" i="9"/>
  <c r="H2523" i="9"/>
  <c r="H2524" i="9"/>
  <c r="H2525" i="9"/>
  <c r="H2526" i="9"/>
  <c r="H2527" i="9"/>
  <c r="H2528" i="9"/>
  <c r="H2529" i="9"/>
  <c r="H2530" i="9"/>
  <c r="H2531" i="9"/>
  <c r="H2532" i="9"/>
  <c r="H2533" i="9"/>
  <c r="H2534" i="9"/>
  <c r="H2535" i="9"/>
  <c r="H2536" i="9"/>
  <c r="H2537" i="9"/>
  <c r="H2538" i="9"/>
  <c r="H2539" i="9"/>
  <c r="H2540" i="9"/>
  <c r="H2541" i="9"/>
  <c r="H2542" i="9"/>
  <c r="H2543" i="9"/>
  <c r="H2544" i="9"/>
  <c r="H2545" i="9"/>
  <c r="H2546" i="9"/>
  <c r="H2547" i="9"/>
  <c r="H2548" i="9"/>
  <c r="H2549" i="9"/>
  <c r="H2550" i="9"/>
  <c r="H2551" i="9"/>
  <c r="H2552" i="9"/>
  <c r="H2553" i="9"/>
  <c r="H2554" i="9"/>
  <c r="H2555" i="9"/>
  <c r="H2556" i="9"/>
  <c r="H2557" i="9"/>
  <c r="H2558" i="9"/>
  <c r="H2559" i="9"/>
  <c r="H2560" i="9"/>
  <c r="H2561" i="9"/>
  <c r="H2562" i="9"/>
  <c r="H2563" i="9"/>
  <c r="H2564" i="9"/>
  <c r="H2565" i="9"/>
  <c r="H2566" i="9"/>
  <c r="H2567" i="9"/>
  <c r="H2568" i="9"/>
  <c r="H2569" i="9"/>
  <c r="H2570" i="9"/>
  <c r="H2571" i="9"/>
  <c r="H2572" i="9"/>
  <c r="H2573" i="9"/>
  <c r="H2574" i="9"/>
  <c r="H2575" i="9"/>
  <c r="H2576" i="9"/>
  <c r="H2577" i="9"/>
  <c r="H2578" i="9"/>
  <c r="H2579" i="9"/>
  <c r="H2580" i="9"/>
  <c r="H2581" i="9"/>
  <c r="H2582" i="9"/>
  <c r="H2583" i="9"/>
  <c r="H2584" i="9"/>
  <c r="H2585" i="9"/>
  <c r="H2586" i="9"/>
  <c r="H2587" i="9"/>
  <c r="H2588" i="9"/>
  <c r="H2589" i="9"/>
  <c r="H2590" i="9"/>
  <c r="H2591" i="9"/>
  <c r="H2592" i="9"/>
  <c r="H2593" i="9"/>
  <c r="H2594" i="9"/>
  <c r="H2595" i="9"/>
  <c r="H2596" i="9"/>
  <c r="H2597" i="9"/>
  <c r="H2598" i="9"/>
  <c r="H2599" i="9"/>
  <c r="H2600" i="9"/>
  <c r="H2601" i="9"/>
  <c r="H2602" i="9"/>
  <c r="H2603" i="9"/>
  <c r="H2604" i="9"/>
  <c r="H2605" i="9"/>
  <c r="H2606" i="9"/>
  <c r="H2607" i="9"/>
  <c r="H2608" i="9"/>
  <c r="H2609" i="9"/>
  <c r="H2610" i="9"/>
  <c r="H2611" i="9"/>
  <c r="H2612" i="9"/>
  <c r="H2613" i="9"/>
  <c r="H2614" i="9"/>
  <c r="H2615" i="9"/>
  <c r="H2616" i="9"/>
  <c r="H2617" i="9"/>
  <c r="H2618" i="9"/>
  <c r="H2619" i="9"/>
  <c r="H2620" i="9"/>
  <c r="H2621" i="9"/>
  <c r="H2622" i="9"/>
  <c r="H2623" i="9"/>
  <c r="H2624" i="9"/>
  <c r="H2625" i="9"/>
  <c r="H2626" i="9"/>
  <c r="H2627" i="9"/>
  <c r="H2628" i="9"/>
  <c r="H2629" i="9"/>
  <c r="H2630" i="9"/>
  <c r="H2631" i="9"/>
  <c r="H2632" i="9"/>
  <c r="H2633" i="9"/>
  <c r="H2634" i="9"/>
  <c r="H2635" i="9"/>
  <c r="H2636" i="9"/>
  <c r="H2637" i="9"/>
  <c r="H2638" i="9"/>
  <c r="H2639" i="9"/>
  <c r="H2640" i="9"/>
  <c r="H2641" i="9"/>
  <c r="H2642" i="9"/>
  <c r="H2643" i="9"/>
  <c r="H2644" i="9"/>
  <c r="H2645" i="9"/>
  <c r="H2646" i="9"/>
  <c r="H2647" i="9"/>
  <c r="H2648" i="9"/>
  <c r="H2649" i="9"/>
  <c r="H2650" i="9"/>
  <c r="H2651" i="9"/>
  <c r="H2652" i="9"/>
  <c r="H2653" i="9"/>
  <c r="H2654" i="9"/>
  <c r="H2655" i="9"/>
  <c r="H2656" i="9"/>
  <c r="H2657" i="9"/>
  <c r="H2658" i="9"/>
  <c r="H2659" i="9"/>
  <c r="H2660" i="9"/>
  <c r="H2661" i="9"/>
  <c r="H2662" i="9"/>
  <c r="H2663" i="9"/>
  <c r="H2664" i="9"/>
  <c r="H2665" i="9"/>
  <c r="H2666" i="9"/>
  <c r="H2667" i="9"/>
  <c r="H2668" i="9"/>
  <c r="H2669" i="9"/>
  <c r="H2670" i="9"/>
  <c r="H2671" i="9"/>
  <c r="H2672" i="9"/>
  <c r="H2673" i="9"/>
  <c r="H2674" i="9"/>
  <c r="H2675" i="9"/>
  <c r="H2676" i="9"/>
  <c r="H2677" i="9"/>
  <c r="H2678" i="9"/>
  <c r="H2679" i="9"/>
  <c r="H2680" i="9"/>
  <c r="H2681" i="9"/>
  <c r="H2682" i="9"/>
  <c r="H2683" i="9"/>
  <c r="H2684" i="9"/>
  <c r="H2685" i="9"/>
  <c r="H2686" i="9"/>
  <c r="H2687" i="9"/>
  <c r="H2688" i="9"/>
  <c r="H2689" i="9"/>
  <c r="H2690" i="9"/>
  <c r="H2691" i="9"/>
  <c r="H2692" i="9"/>
  <c r="H2693" i="9"/>
  <c r="H2694" i="9"/>
  <c r="H2695" i="9"/>
  <c r="H2696" i="9"/>
  <c r="H2697" i="9"/>
  <c r="H2698" i="9"/>
  <c r="H2699" i="9"/>
  <c r="H2700" i="9"/>
  <c r="H2701" i="9"/>
  <c r="H2702" i="9"/>
  <c r="H2703" i="9"/>
  <c r="H2704" i="9"/>
  <c r="H2705" i="9"/>
  <c r="H2706" i="9"/>
  <c r="H2707" i="9"/>
  <c r="H2708" i="9"/>
  <c r="H2709" i="9"/>
  <c r="H2710" i="9"/>
  <c r="H2711" i="9"/>
  <c r="H2712" i="9"/>
  <c r="H2713" i="9"/>
  <c r="H2714" i="9"/>
  <c r="H2715" i="9"/>
  <c r="H2716" i="9"/>
  <c r="H2717" i="9"/>
  <c r="H2718" i="9"/>
  <c r="H2719" i="9"/>
  <c r="H2720" i="9"/>
  <c r="H2721" i="9"/>
  <c r="H2722" i="9"/>
  <c r="H2723" i="9"/>
  <c r="H2724" i="9"/>
  <c r="H2725" i="9"/>
  <c r="H2726" i="9"/>
  <c r="H2727" i="9"/>
  <c r="H2728" i="9"/>
  <c r="H2729" i="9"/>
  <c r="H2730" i="9"/>
  <c r="H2731" i="9"/>
  <c r="H2732" i="9"/>
  <c r="H2733" i="9"/>
  <c r="H2734" i="9"/>
  <c r="H2735" i="9"/>
  <c r="H2736" i="9"/>
  <c r="H2737" i="9"/>
  <c r="H2738" i="9"/>
  <c r="H2739" i="9"/>
  <c r="H2740" i="9"/>
  <c r="H2741" i="9"/>
  <c r="H2742" i="9"/>
  <c r="H2743" i="9"/>
  <c r="H2744" i="9"/>
  <c r="H2745" i="9"/>
  <c r="H2746" i="9"/>
  <c r="H2747" i="9"/>
  <c r="H2748" i="9"/>
  <c r="H2749" i="9"/>
  <c r="H2750" i="9"/>
  <c r="H2751" i="9"/>
  <c r="H2752" i="9"/>
  <c r="H2753" i="9"/>
  <c r="H2754" i="9"/>
  <c r="H2755" i="9"/>
  <c r="H2756" i="9"/>
  <c r="H2757" i="9"/>
  <c r="H2758" i="9"/>
  <c r="H2759" i="9"/>
  <c r="H2760" i="9"/>
  <c r="H2761" i="9"/>
  <c r="H2762" i="9"/>
  <c r="H2763" i="9"/>
  <c r="H2764" i="9"/>
  <c r="H2765" i="9"/>
  <c r="H2766" i="9"/>
  <c r="H2767" i="9"/>
  <c r="H2768" i="9"/>
  <c r="H2769" i="9"/>
  <c r="H2770" i="9"/>
  <c r="H2771" i="9"/>
  <c r="H2772" i="9"/>
  <c r="H2773" i="9"/>
  <c r="H2774" i="9"/>
  <c r="H2775" i="9"/>
  <c r="H2776" i="9"/>
  <c r="H2777" i="9"/>
  <c r="H2778" i="9"/>
  <c r="H2779" i="9"/>
  <c r="H2780" i="9"/>
  <c r="H2781" i="9"/>
  <c r="H2782" i="9"/>
  <c r="H2783" i="9"/>
  <c r="H2784" i="9"/>
  <c r="H2785" i="9"/>
  <c r="H2786" i="9"/>
  <c r="H2787" i="9"/>
  <c r="H2788" i="9"/>
  <c r="H2789" i="9"/>
  <c r="H2790" i="9"/>
  <c r="H2791" i="9"/>
  <c r="H2792" i="9"/>
  <c r="H2793" i="9"/>
  <c r="H2794" i="9"/>
  <c r="H2795" i="9"/>
  <c r="H2796" i="9"/>
  <c r="H2797" i="9"/>
  <c r="H2798" i="9"/>
  <c r="H2799" i="9"/>
  <c r="H2800" i="9"/>
  <c r="H2801" i="9"/>
  <c r="H2802" i="9"/>
  <c r="H2803" i="9"/>
  <c r="H2804" i="9"/>
  <c r="H2805" i="9"/>
  <c r="H2806" i="9"/>
  <c r="H2807" i="9"/>
  <c r="H2808" i="9"/>
  <c r="H2809" i="9"/>
  <c r="H2810" i="9"/>
  <c r="H2811" i="9"/>
  <c r="H2812" i="9"/>
  <c r="H2813" i="9"/>
  <c r="H2814" i="9"/>
  <c r="H2815" i="9"/>
  <c r="H2816" i="9"/>
  <c r="H2817" i="9"/>
  <c r="H2818" i="9"/>
  <c r="H2819" i="9"/>
  <c r="H2820" i="9"/>
  <c r="H2821" i="9"/>
  <c r="H2822" i="9"/>
  <c r="H2823" i="9"/>
  <c r="H2824" i="9"/>
  <c r="H2825" i="9"/>
  <c r="H2826" i="9"/>
  <c r="H2827" i="9"/>
  <c r="H2828" i="9"/>
  <c r="H2829" i="9"/>
  <c r="H2830" i="9"/>
  <c r="H2831" i="9"/>
  <c r="H2832" i="9"/>
  <c r="H2833" i="9"/>
  <c r="H2834" i="9"/>
  <c r="H2835" i="9"/>
  <c r="H2836" i="9"/>
  <c r="H2837" i="9"/>
  <c r="H2838" i="9"/>
  <c r="H2839" i="9"/>
  <c r="H2840" i="9"/>
  <c r="H2841" i="9"/>
  <c r="H2842" i="9"/>
  <c r="H2843" i="9"/>
  <c r="H2844" i="9"/>
  <c r="H2845" i="9"/>
  <c r="H2846" i="9"/>
  <c r="H2847" i="9"/>
  <c r="H2848" i="9"/>
  <c r="H2849" i="9"/>
  <c r="H2850" i="9"/>
  <c r="H2851" i="9"/>
  <c r="H2852" i="9"/>
  <c r="H2853" i="9"/>
  <c r="H2854" i="9"/>
  <c r="H2855" i="9"/>
  <c r="H2856" i="9"/>
  <c r="H2857" i="9"/>
  <c r="H2858" i="9"/>
  <c r="H2859" i="9"/>
  <c r="H2860" i="9"/>
  <c r="H2861" i="9"/>
  <c r="H2862" i="9"/>
  <c r="H2863" i="9"/>
  <c r="H2864" i="9"/>
  <c r="H2865" i="9"/>
  <c r="H2866" i="9"/>
  <c r="H2867" i="9"/>
  <c r="H2868" i="9"/>
  <c r="H2869" i="9"/>
  <c r="H2870" i="9"/>
  <c r="H2871" i="9"/>
  <c r="H2872" i="9"/>
  <c r="H2873" i="9"/>
  <c r="H2874" i="9"/>
  <c r="H2875" i="9"/>
  <c r="H2876" i="9"/>
  <c r="H2877" i="9"/>
  <c r="H2878" i="9"/>
  <c r="H2879" i="9"/>
  <c r="H2880" i="9"/>
  <c r="H2881" i="9"/>
  <c r="H2882" i="9"/>
  <c r="H2883" i="9"/>
  <c r="H2884" i="9"/>
  <c r="H2885" i="9"/>
  <c r="H2886" i="9"/>
  <c r="H2887" i="9"/>
  <c r="H2888" i="9"/>
  <c r="H2889" i="9"/>
  <c r="H2890" i="9"/>
  <c r="H2891" i="9"/>
  <c r="H2892" i="9"/>
  <c r="H2893" i="9"/>
  <c r="H2894" i="9"/>
  <c r="H2895" i="9"/>
  <c r="H2896" i="9"/>
  <c r="H2897" i="9"/>
  <c r="H2898" i="9"/>
  <c r="H2899" i="9"/>
  <c r="H2900" i="9"/>
  <c r="H2901" i="9"/>
  <c r="H2902" i="9"/>
  <c r="H2903" i="9"/>
  <c r="H2904" i="9"/>
  <c r="H2905" i="9"/>
  <c r="H2906" i="9"/>
  <c r="H2907" i="9"/>
  <c r="H2908" i="9"/>
  <c r="H2909" i="9"/>
  <c r="H2910" i="9"/>
  <c r="H2911" i="9"/>
  <c r="H2912" i="9"/>
  <c r="H2913" i="9"/>
  <c r="H2914" i="9"/>
  <c r="H2915" i="9"/>
  <c r="H2916" i="9"/>
  <c r="H2917" i="9"/>
  <c r="H2918" i="9"/>
  <c r="H2919" i="9"/>
  <c r="H2920" i="9"/>
  <c r="H2921" i="9"/>
  <c r="H2922" i="9"/>
  <c r="H2923" i="9"/>
  <c r="H2924" i="9"/>
  <c r="H2925" i="9"/>
  <c r="H2926" i="9"/>
  <c r="H2927" i="9"/>
  <c r="H2928" i="9"/>
  <c r="H2929" i="9"/>
  <c r="H2930" i="9"/>
  <c r="H2931" i="9"/>
  <c r="H2932" i="9"/>
  <c r="H2933" i="9"/>
  <c r="H2934" i="9"/>
  <c r="H2935" i="9"/>
  <c r="H2936" i="9"/>
  <c r="H2937" i="9"/>
  <c r="H2938" i="9"/>
  <c r="H2939" i="9"/>
  <c r="H2940" i="9"/>
  <c r="H2941" i="9"/>
  <c r="H2942" i="9"/>
  <c r="H2943" i="9"/>
  <c r="H2944" i="9"/>
  <c r="H2945" i="9"/>
  <c r="H2946" i="9"/>
  <c r="H2947" i="9"/>
  <c r="H2948" i="9"/>
  <c r="H2949" i="9"/>
  <c r="H2950" i="9"/>
  <c r="H2951" i="9"/>
  <c r="H2952" i="9"/>
  <c r="H2953" i="9"/>
  <c r="H2954" i="9"/>
  <c r="H2955" i="9"/>
  <c r="H2956" i="9"/>
  <c r="H2957" i="9"/>
  <c r="H2958" i="9"/>
  <c r="H2959" i="9"/>
  <c r="H2960" i="9"/>
  <c r="H2961" i="9"/>
  <c r="H2962" i="9"/>
  <c r="H2963" i="9"/>
  <c r="H2964" i="9"/>
  <c r="H2965" i="9"/>
  <c r="H2966" i="9"/>
  <c r="H2967" i="9"/>
  <c r="H2968" i="9"/>
  <c r="H2969" i="9"/>
  <c r="H2970" i="9"/>
  <c r="H2971" i="9"/>
  <c r="H2972" i="9"/>
  <c r="H2973" i="9"/>
  <c r="H2974" i="9"/>
  <c r="H2975" i="9"/>
  <c r="H2976" i="9"/>
  <c r="H2977" i="9"/>
  <c r="H2978" i="9"/>
  <c r="H2979" i="9"/>
  <c r="H2980" i="9"/>
  <c r="H2981" i="9"/>
  <c r="H2982" i="9"/>
  <c r="H2983" i="9"/>
  <c r="H2984" i="9"/>
  <c r="H2985" i="9"/>
  <c r="H2986" i="9"/>
  <c r="H2987" i="9"/>
  <c r="H2988" i="9"/>
  <c r="H2989" i="9"/>
  <c r="H2990" i="9"/>
  <c r="H2991" i="9"/>
  <c r="H2992" i="9"/>
  <c r="H2993" i="9"/>
  <c r="H2994" i="9"/>
  <c r="H2995" i="9"/>
  <c r="H2996" i="9"/>
  <c r="H2997" i="9"/>
  <c r="H2998" i="9"/>
  <c r="H2999" i="9"/>
  <c r="H3000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4" i="9"/>
  <c r="H725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2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7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2" i="9"/>
  <c r="H803" i="9"/>
  <c r="H804" i="9"/>
  <c r="H805" i="9"/>
  <c r="H806" i="9"/>
  <c r="H807" i="9"/>
  <c r="H808" i="9"/>
  <c r="H809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2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2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2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8" i="9"/>
  <c r="H989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2" i="9"/>
  <c r="H1003" i="9"/>
  <c r="H1004" i="9"/>
  <c r="H1005" i="9"/>
  <c r="H1006" i="9"/>
  <c r="H1007" i="9"/>
  <c r="H1008" i="9"/>
  <c r="H1009" i="9"/>
  <c r="H1010" i="9"/>
  <c r="H1011" i="9"/>
  <c r="H1012" i="9"/>
  <c r="H1013" i="9"/>
  <c r="H1014" i="9"/>
  <c r="H1015" i="9"/>
  <c r="H1016" i="9"/>
  <c r="H1017" i="9"/>
  <c r="H1018" i="9"/>
  <c r="H1019" i="9"/>
  <c r="H1020" i="9"/>
  <c r="H1021" i="9"/>
  <c r="H1022" i="9"/>
  <c r="H1023" i="9"/>
  <c r="H1024" i="9"/>
  <c r="H1025" i="9"/>
  <c r="H1026" i="9"/>
  <c r="H1027" i="9"/>
  <c r="H1028" i="9"/>
  <c r="H1029" i="9"/>
  <c r="H1030" i="9"/>
  <c r="H1031" i="9"/>
  <c r="H1032" i="9"/>
  <c r="H1033" i="9"/>
  <c r="H1034" i="9"/>
  <c r="H1035" i="9"/>
  <c r="H1036" i="9"/>
  <c r="H1037" i="9"/>
  <c r="H1038" i="9"/>
  <c r="H1039" i="9"/>
  <c r="H1040" i="9"/>
  <c r="H1041" i="9"/>
  <c r="H1042" i="9"/>
  <c r="H1043" i="9"/>
  <c r="H1044" i="9"/>
  <c r="H1045" i="9"/>
  <c r="H1046" i="9"/>
  <c r="H1047" i="9"/>
  <c r="H1048" i="9"/>
  <c r="H1049" i="9"/>
  <c r="H1050" i="9"/>
  <c r="H1051" i="9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H1090" i="9"/>
  <c r="H1091" i="9"/>
  <c r="H1092" i="9"/>
  <c r="H1093" i="9"/>
  <c r="H1094" i="9"/>
  <c r="H1095" i="9"/>
  <c r="H1096" i="9"/>
  <c r="H1097" i="9"/>
  <c r="H1098" i="9"/>
  <c r="H1099" i="9"/>
  <c r="H1100" i="9"/>
  <c r="H1101" i="9"/>
  <c r="H1102" i="9"/>
  <c r="H1103" i="9"/>
  <c r="H1104" i="9"/>
  <c r="H1105" i="9"/>
  <c r="H1106" i="9"/>
  <c r="H1107" i="9"/>
  <c r="H1108" i="9"/>
  <c r="H1109" i="9"/>
  <c r="H1110" i="9"/>
  <c r="H1111" i="9"/>
  <c r="H1112" i="9"/>
  <c r="H1113" i="9"/>
  <c r="H1114" i="9"/>
  <c r="H1115" i="9"/>
  <c r="H1116" i="9"/>
  <c r="H1117" i="9"/>
  <c r="H1118" i="9"/>
  <c r="H1119" i="9"/>
  <c r="H1120" i="9"/>
  <c r="H1121" i="9"/>
  <c r="H1122" i="9"/>
  <c r="H1123" i="9"/>
  <c r="H1124" i="9"/>
  <c r="H1125" i="9"/>
  <c r="H1126" i="9"/>
  <c r="H1127" i="9"/>
  <c r="H1128" i="9"/>
  <c r="H1129" i="9"/>
  <c r="H1130" i="9"/>
  <c r="H1131" i="9"/>
  <c r="H1132" i="9"/>
  <c r="H1133" i="9"/>
  <c r="H1134" i="9"/>
  <c r="H1135" i="9"/>
  <c r="H1136" i="9"/>
  <c r="H1137" i="9"/>
  <c r="H1138" i="9"/>
  <c r="H1139" i="9"/>
  <c r="H1140" i="9"/>
  <c r="H1141" i="9"/>
  <c r="H1142" i="9"/>
  <c r="H1143" i="9"/>
  <c r="H1144" i="9"/>
  <c r="H1145" i="9"/>
  <c r="H1146" i="9"/>
  <c r="H1147" i="9"/>
  <c r="H1148" i="9"/>
  <c r="H1149" i="9"/>
  <c r="H1150" i="9"/>
  <c r="H1151" i="9"/>
  <c r="H1152" i="9"/>
  <c r="H1153" i="9"/>
  <c r="H1154" i="9"/>
  <c r="H1155" i="9"/>
  <c r="H1156" i="9"/>
  <c r="H1157" i="9"/>
  <c r="H1158" i="9"/>
  <c r="H1159" i="9"/>
  <c r="H1160" i="9"/>
  <c r="H1161" i="9"/>
  <c r="H1162" i="9"/>
  <c r="H1163" i="9"/>
  <c r="H1164" i="9"/>
  <c r="H1165" i="9"/>
  <c r="H1166" i="9"/>
  <c r="H1167" i="9"/>
  <c r="H1168" i="9"/>
  <c r="H1169" i="9"/>
  <c r="H1170" i="9"/>
  <c r="H1171" i="9"/>
  <c r="H1172" i="9"/>
  <c r="H1173" i="9"/>
  <c r="H1174" i="9"/>
  <c r="H1175" i="9"/>
  <c r="H1176" i="9"/>
  <c r="H1177" i="9"/>
  <c r="H1178" i="9"/>
  <c r="H1179" i="9"/>
  <c r="H1180" i="9"/>
  <c r="H1181" i="9"/>
  <c r="H1182" i="9"/>
  <c r="H1183" i="9"/>
  <c r="H1184" i="9"/>
  <c r="H1185" i="9"/>
  <c r="H1186" i="9"/>
  <c r="H1187" i="9"/>
  <c r="H1188" i="9"/>
  <c r="H1189" i="9"/>
  <c r="H1190" i="9"/>
  <c r="H1191" i="9"/>
  <c r="H1192" i="9"/>
  <c r="H1193" i="9"/>
  <c r="H1194" i="9"/>
  <c r="H1195" i="9"/>
  <c r="H1196" i="9"/>
  <c r="H1197" i="9"/>
  <c r="H1198" i="9"/>
  <c r="H1199" i="9"/>
  <c r="H1200" i="9"/>
  <c r="H1201" i="9"/>
  <c r="H1202" i="9"/>
  <c r="H1203" i="9"/>
  <c r="H1204" i="9"/>
  <c r="H1205" i="9"/>
  <c r="H1206" i="9"/>
  <c r="H1207" i="9"/>
  <c r="H1208" i="9"/>
  <c r="H1209" i="9"/>
  <c r="H1210" i="9"/>
  <c r="H1211" i="9"/>
  <c r="H1212" i="9"/>
  <c r="H1213" i="9"/>
  <c r="H1214" i="9"/>
  <c r="H1215" i="9"/>
  <c r="H1216" i="9"/>
  <c r="H1217" i="9"/>
  <c r="H1218" i="9"/>
  <c r="H1219" i="9"/>
  <c r="H1220" i="9"/>
  <c r="H1221" i="9"/>
  <c r="H1222" i="9"/>
  <c r="H1223" i="9"/>
  <c r="H1224" i="9"/>
  <c r="H1225" i="9"/>
  <c r="H1226" i="9"/>
  <c r="H1227" i="9"/>
  <c r="H1228" i="9"/>
  <c r="H1229" i="9"/>
  <c r="H1230" i="9"/>
  <c r="H1231" i="9"/>
  <c r="H1232" i="9"/>
  <c r="H1233" i="9"/>
  <c r="H1234" i="9"/>
  <c r="H1235" i="9"/>
  <c r="H1236" i="9"/>
  <c r="H1237" i="9"/>
  <c r="H1238" i="9"/>
  <c r="H1239" i="9"/>
  <c r="H1240" i="9"/>
  <c r="H1241" i="9"/>
  <c r="H1242" i="9"/>
  <c r="H1243" i="9"/>
  <c r="H1244" i="9"/>
  <c r="H1245" i="9"/>
  <c r="H1246" i="9"/>
  <c r="H1247" i="9"/>
  <c r="H1248" i="9"/>
  <c r="H1249" i="9"/>
  <c r="H1250" i="9"/>
  <c r="H1251" i="9"/>
  <c r="H1252" i="9"/>
  <c r="H1253" i="9"/>
  <c r="H1254" i="9"/>
  <c r="H1255" i="9"/>
  <c r="H1256" i="9"/>
  <c r="H1257" i="9"/>
  <c r="H1258" i="9"/>
  <c r="H1259" i="9"/>
  <c r="H1260" i="9"/>
  <c r="H1261" i="9"/>
  <c r="H1262" i="9"/>
  <c r="H1263" i="9"/>
  <c r="H1264" i="9"/>
  <c r="H1265" i="9"/>
  <c r="H1266" i="9"/>
  <c r="H1267" i="9"/>
  <c r="H1268" i="9"/>
  <c r="H1269" i="9"/>
  <c r="H1270" i="9"/>
  <c r="H1271" i="9"/>
  <c r="H1272" i="9"/>
  <c r="H1273" i="9"/>
  <c r="H1274" i="9"/>
  <c r="H1275" i="9"/>
  <c r="H1276" i="9"/>
  <c r="H1277" i="9"/>
  <c r="H1278" i="9"/>
  <c r="H1279" i="9"/>
  <c r="H1280" i="9"/>
  <c r="H1281" i="9"/>
  <c r="H1282" i="9"/>
  <c r="H1283" i="9"/>
  <c r="H1284" i="9"/>
  <c r="H1285" i="9"/>
  <c r="H1286" i="9"/>
  <c r="H1287" i="9"/>
  <c r="H1288" i="9"/>
  <c r="H1289" i="9"/>
  <c r="H1290" i="9"/>
  <c r="H1291" i="9"/>
  <c r="H1292" i="9"/>
  <c r="H1293" i="9"/>
  <c r="H1294" i="9"/>
  <c r="H1295" i="9"/>
  <c r="H1296" i="9"/>
  <c r="H1297" i="9"/>
  <c r="H1298" i="9"/>
  <c r="H1299" i="9"/>
  <c r="H1300" i="9"/>
  <c r="H1301" i="9"/>
  <c r="H1302" i="9"/>
  <c r="H1303" i="9"/>
  <c r="H1304" i="9"/>
  <c r="H1305" i="9"/>
  <c r="H1306" i="9"/>
  <c r="H1307" i="9"/>
  <c r="H1308" i="9"/>
  <c r="H1309" i="9"/>
  <c r="H1310" i="9"/>
  <c r="H1311" i="9"/>
  <c r="H1312" i="9"/>
  <c r="H1313" i="9"/>
  <c r="H1314" i="9"/>
  <c r="H1315" i="9"/>
  <c r="H1316" i="9"/>
  <c r="H1317" i="9"/>
  <c r="H1318" i="9"/>
  <c r="H1319" i="9"/>
  <c r="H1320" i="9"/>
  <c r="H1321" i="9"/>
  <c r="H1322" i="9"/>
  <c r="H1323" i="9"/>
  <c r="H1324" i="9"/>
  <c r="H1325" i="9"/>
  <c r="H1326" i="9"/>
  <c r="H1327" i="9"/>
  <c r="H1328" i="9"/>
  <c r="H1329" i="9"/>
  <c r="H1330" i="9"/>
  <c r="H1331" i="9"/>
  <c r="H1332" i="9"/>
  <c r="H1333" i="9"/>
  <c r="H1334" i="9"/>
  <c r="H1335" i="9"/>
  <c r="H1336" i="9"/>
  <c r="H1337" i="9"/>
  <c r="H1338" i="9"/>
  <c r="H1339" i="9"/>
  <c r="H1340" i="9"/>
  <c r="H1341" i="9"/>
  <c r="H1342" i="9"/>
  <c r="H1343" i="9"/>
  <c r="H1344" i="9"/>
  <c r="H1345" i="9"/>
  <c r="H1346" i="9"/>
  <c r="H1347" i="9"/>
  <c r="H1348" i="9"/>
  <c r="H1349" i="9"/>
  <c r="H1350" i="9"/>
  <c r="H1351" i="9"/>
  <c r="H1352" i="9"/>
  <c r="H1353" i="9"/>
  <c r="H1354" i="9"/>
  <c r="H1355" i="9"/>
  <c r="H1356" i="9"/>
  <c r="H1357" i="9"/>
  <c r="H1358" i="9"/>
  <c r="H1359" i="9"/>
  <c r="H1360" i="9"/>
  <c r="H1361" i="9"/>
  <c r="H1362" i="9"/>
  <c r="H1363" i="9"/>
  <c r="H1364" i="9"/>
  <c r="H1365" i="9"/>
  <c r="H1366" i="9"/>
  <c r="H1367" i="9"/>
  <c r="H1368" i="9"/>
  <c r="H1369" i="9"/>
  <c r="H1370" i="9"/>
  <c r="H1371" i="9"/>
  <c r="H1372" i="9"/>
  <c r="H1373" i="9"/>
  <c r="H1374" i="9"/>
  <c r="H1375" i="9"/>
  <c r="H1376" i="9"/>
  <c r="H1377" i="9"/>
  <c r="H1378" i="9"/>
  <c r="H1379" i="9"/>
  <c r="H1380" i="9"/>
  <c r="H1381" i="9"/>
  <c r="H1382" i="9"/>
  <c r="H1383" i="9"/>
  <c r="H1384" i="9"/>
  <c r="H1385" i="9"/>
  <c r="H1386" i="9"/>
  <c r="H1387" i="9"/>
  <c r="H1388" i="9"/>
  <c r="H1389" i="9"/>
  <c r="H1390" i="9"/>
  <c r="H1391" i="9"/>
  <c r="H1392" i="9"/>
  <c r="H1393" i="9"/>
  <c r="H1394" i="9"/>
  <c r="H1395" i="9"/>
  <c r="H1396" i="9"/>
  <c r="H1397" i="9"/>
  <c r="H1398" i="9"/>
  <c r="H1399" i="9"/>
  <c r="H1400" i="9"/>
  <c r="H1401" i="9"/>
  <c r="H1402" i="9"/>
  <c r="H1403" i="9"/>
  <c r="H1404" i="9"/>
  <c r="H1405" i="9"/>
  <c r="H1406" i="9"/>
  <c r="H1407" i="9"/>
  <c r="H1408" i="9"/>
  <c r="H1409" i="9"/>
  <c r="H1410" i="9"/>
  <c r="H1411" i="9"/>
  <c r="H1412" i="9"/>
  <c r="H1413" i="9"/>
  <c r="H1414" i="9"/>
  <c r="H1415" i="9"/>
  <c r="H1416" i="9"/>
  <c r="H1417" i="9"/>
  <c r="H1418" i="9"/>
  <c r="H1419" i="9"/>
  <c r="H1420" i="9"/>
  <c r="H1421" i="9"/>
  <c r="H1422" i="9"/>
  <c r="H1423" i="9"/>
  <c r="H1424" i="9"/>
  <c r="H1425" i="9"/>
  <c r="H1426" i="9"/>
  <c r="H1427" i="9"/>
  <c r="H1428" i="9"/>
  <c r="H1429" i="9"/>
  <c r="H1430" i="9"/>
  <c r="H1431" i="9"/>
  <c r="H1432" i="9"/>
  <c r="H1433" i="9"/>
  <c r="H1434" i="9"/>
  <c r="H1435" i="9"/>
  <c r="H1436" i="9"/>
  <c r="H1437" i="9"/>
  <c r="H1438" i="9"/>
  <c r="H1439" i="9"/>
  <c r="H1440" i="9"/>
  <c r="H1441" i="9"/>
  <c r="H1442" i="9"/>
  <c r="H1443" i="9"/>
  <c r="H1444" i="9"/>
  <c r="H1445" i="9"/>
  <c r="H1446" i="9"/>
  <c r="H1447" i="9"/>
  <c r="H1448" i="9"/>
  <c r="H1449" i="9"/>
  <c r="H1450" i="9"/>
  <c r="H1451" i="9"/>
  <c r="H1452" i="9"/>
  <c r="H1453" i="9"/>
  <c r="H1454" i="9"/>
  <c r="H1455" i="9"/>
  <c r="H1456" i="9"/>
  <c r="H1457" i="9"/>
  <c r="H1458" i="9"/>
  <c r="H1459" i="9"/>
  <c r="H1460" i="9"/>
  <c r="H1461" i="9"/>
  <c r="H1462" i="9"/>
  <c r="H1463" i="9"/>
  <c r="H1464" i="9"/>
  <c r="H1465" i="9"/>
  <c r="H1466" i="9"/>
  <c r="H1467" i="9"/>
  <c r="H1468" i="9"/>
  <c r="H1469" i="9"/>
  <c r="H1470" i="9"/>
  <c r="H1471" i="9"/>
  <c r="H1472" i="9"/>
  <c r="H1473" i="9"/>
  <c r="H1474" i="9"/>
  <c r="H1475" i="9"/>
  <c r="H1476" i="9"/>
  <c r="H1477" i="9"/>
  <c r="H1478" i="9"/>
  <c r="H1479" i="9"/>
  <c r="H1480" i="9"/>
  <c r="H1481" i="9"/>
  <c r="H1482" i="9"/>
  <c r="H1483" i="9"/>
  <c r="H1484" i="9"/>
  <c r="H1485" i="9"/>
  <c r="H1486" i="9"/>
  <c r="H1487" i="9"/>
  <c r="H1488" i="9"/>
  <c r="H1489" i="9"/>
  <c r="H1490" i="9"/>
  <c r="H1491" i="9"/>
  <c r="H1492" i="9"/>
  <c r="H1493" i="9"/>
  <c r="H1494" i="9"/>
  <c r="H1495" i="9"/>
  <c r="H1496" i="9"/>
  <c r="H1497" i="9"/>
  <c r="H1498" i="9"/>
  <c r="H1499" i="9"/>
  <c r="H1500" i="9"/>
  <c r="H1501" i="9"/>
  <c r="H1502" i="9"/>
  <c r="H1503" i="9"/>
  <c r="H1504" i="9"/>
  <c r="H1505" i="9"/>
  <c r="H1506" i="9"/>
  <c r="H1507" i="9"/>
  <c r="H1508" i="9"/>
  <c r="H1509" i="9"/>
  <c r="H1510" i="9"/>
  <c r="H1511" i="9"/>
  <c r="H1512" i="9"/>
  <c r="H1513" i="9"/>
  <c r="H1514" i="9"/>
  <c r="H1515" i="9"/>
  <c r="H1516" i="9"/>
  <c r="H1517" i="9"/>
  <c r="H1518" i="9"/>
  <c r="H1519" i="9"/>
  <c r="H1520" i="9"/>
  <c r="H1521" i="9"/>
  <c r="H1522" i="9"/>
  <c r="H1523" i="9"/>
  <c r="H1524" i="9"/>
  <c r="H1525" i="9"/>
  <c r="H1526" i="9"/>
  <c r="H1527" i="9"/>
  <c r="H1528" i="9"/>
  <c r="H1529" i="9"/>
  <c r="H1530" i="9"/>
  <c r="H1531" i="9"/>
  <c r="H1532" i="9"/>
  <c r="H1533" i="9"/>
  <c r="H1534" i="9"/>
  <c r="H1535" i="9"/>
  <c r="H1536" i="9"/>
  <c r="H1537" i="9"/>
  <c r="H1538" i="9"/>
  <c r="H1539" i="9"/>
  <c r="H1540" i="9"/>
  <c r="H1541" i="9"/>
  <c r="H1542" i="9"/>
  <c r="H1543" i="9"/>
  <c r="H1544" i="9"/>
  <c r="H1545" i="9"/>
  <c r="H1546" i="9"/>
  <c r="H1547" i="9"/>
  <c r="H1548" i="9"/>
  <c r="H1549" i="9"/>
  <c r="H1550" i="9"/>
  <c r="H1551" i="9"/>
  <c r="H1552" i="9"/>
  <c r="H1553" i="9"/>
  <c r="H1554" i="9"/>
  <c r="H1555" i="9"/>
  <c r="H1556" i="9"/>
  <c r="H1557" i="9"/>
  <c r="H1558" i="9"/>
  <c r="H1559" i="9"/>
  <c r="H1560" i="9"/>
  <c r="H1561" i="9"/>
  <c r="H1562" i="9"/>
  <c r="H1563" i="9"/>
  <c r="H1564" i="9"/>
  <c r="H1565" i="9"/>
  <c r="H1566" i="9"/>
  <c r="H1567" i="9"/>
  <c r="H1568" i="9"/>
  <c r="H1569" i="9"/>
  <c r="H1570" i="9"/>
  <c r="H1571" i="9"/>
  <c r="H1572" i="9"/>
  <c r="H1573" i="9"/>
  <c r="H1574" i="9"/>
  <c r="H1575" i="9"/>
  <c r="H1576" i="9"/>
  <c r="H1577" i="9"/>
  <c r="H1578" i="9"/>
  <c r="H1579" i="9"/>
  <c r="H1580" i="9"/>
  <c r="H1581" i="9"/>
  <c r="H1582" i="9"/>
  <c r="H1583" i="9"/>
  <c r="H1584" i="9"/>
  <c r="H1585" i="9"/>
  <c r="H1586" i="9"/>
  <c r="H1587" i="9"/>
  <c r="H1588" i="9"/>
  <c r="H1589" i="9"/>
  <c r="H1590" i="9"/>
  <c r="H1591" i="9"/>
  <c r="H1592" i="9"/>
  <c r="H1593" i="9"/>
  <c r="H1594" i="9"/>
  <c r="H1595" i="9"/>
  <c r="H1596" i="9"/>
  <c r="H1597" i="9"/>
  <c r="H1598" i="9"/>
  <c r="H1599" i="9"/>
  <c r="H1600" i="9"/>
  <c r="H1601" i="9"/>
  <c r="H1602" i="9"/>
  <c r="H1603" i="9"/>
  <c r="H1604" i="9"/>
  <c r="H1605" i="9"/>
  <c r="H1606" i="9"/>
  <c r="H1607" i="9"/>
  <c r="H1608" i="9"/>
  <c r="H1609" i="9"/>
  <c r="H1610" i="9"/>
  <c r="H1611" i="9"/>
  <c r="H1612" i="9"/>
  <c r="H1613" i="9"/>
  <c r="H1614" i="9"/>
  <c r="H1615" i="9"/>
  <c r="H1616" i="9"/>
  <c r="H1617" i="9"/>
  <c r="H1618" i="9"/>
  <c r="H1619" i="9"/>
  <c r="H1620" i="9"/>
  <c r="H1621" i="9"/>
  <c r="H1622" i="9"/>
  <c r="H1623" i="9"/>
  <c r="H1624" i="9"/>
  <c r="H1625" i="9"/>
  <c r="H1626" i="9"/>
  <c r="H1627" i="9"/>
  <c r="H1628" i="9"/>
  <c r="H1629" i="9"/>
  <c r="H1630" i="9"/>
  <c r="H1631" i="9"/>
  <c r="H1632" i="9"/>
  <c r="H1633" i="9"/>
  <c r="H1634" i="9"/>
  <c r="H1635" i="9"/>
  <c r="H1636" i="9"/>
  <c r="H1637" i="9"/>
  <c r="H1638" i="9"/>
  <c r="H1639" i="9"/>
  <c r="H1640" i="9"/>
  <c r="H1641" i="9"/>
  <c r="H1642" i="9"/>
  <c r="H1643" i="9"/>
  <c r="H1644" i="9"/>
  <c r="H1645" i="9"/>
  <c r="H1646" i="9"/>
  <c r="H1647" i="9"/>
  <c r="H1648" i="9"/>
  <c r="H1649" i="9"/>
  <c r="H1650" i="9"/>
  <c r="H1651" i="9"/>
  <c r="H1652" i="9"/>
  <c r="H1653" i="9"/>
  <c r="H1654" i="9"/>
  <c r="H1655" i="9"/>
  <c r="H1656" i="9"/>
  <c r="H1657" i="9"/>
  <c r="H1658" i="9"/>
  <c r="H1659" i="9"/>
  <c r="H1660" i="9"/>
  <c r="H1661" i="9"/>
  <c r="H1662" i="9"/>
  <c r="H1663" i="9"/>
  <c r="H1664" i="9"/>
  <c r="H1665" i="9"/>
  <c r="H1666" i="9"/>
  <c r="H1667" i="9"/>
  <c r="H1668" i="9"/>
  <c r="H1669" i="9"/>
  <c r="H1670" i="9"/>
  <c r="H1671" i="9"/>
  <c r="H1672" i="9"/>
  <c r="H1673" i="9"/>
  <c r="H1674" i="9"/>
  <c r="H1675" i="9"/>
  <c r="H1676" i="9"/>
  <c r="H1677" i="9"/>
  <c r="H1678" i="9"/>
  <c r="H1679" i="9"/>
  <c r="H1680" i="9"/>
  <c r="H1681" i="9"/>
  <c r="H1682" i="9"/>
  <c r="H1683" i="9"/>
  <c r="H1684" i="9"/>
  <c r="H1685" i="9"/>
  <c r="H1686" i="9"/>
  <c r="H1687" i="9"/>
  <c r="H1688" i="9"/>
  <c r="H1689" i="9"/>
  <c r="H1690" i="9"/>
  <c r="H1691" i="9"/>
  <c r="H1692" i="9"/>
  <c r="H1693" i="9"/>
  <c r="H1694" i="9"/>
  <c r="H1695" i="9"/>
  <c r="H1696" i="9"/>
  <c r="H1697" i="9"/>
  <c r="H1698" i="9"/>
  <c r="H1699" i="9"/>
  <c r="H1700" i="9"/>
  <c r="H1701" i="9"/>
  <c r="H1702" i="9"/>
  <c r="H1703" i="9"/>
  <c r="H1704" i="9"/>
  <c r="H1705" i="9"/>
  <c r="H1706" i="9"/>
  <c r="H1707" i="9"/>
  <c r="H1708" i="9"/>
  <c r="H1709" i="9"/>
  <c r="H1710" i="9"/>
  <c r="H1711" i="9"/>
  <c r="H1712" i="9"/>
  <c r="H1713" i="9"/>
  <c r="H1714" i="9"/>
  <c r="H1715" i="9"/>
  <c r="H1716" i="9"/>
  <c r="H1717" i="9"/>
  <c r="H1718" i="9"/>
  <c r="H1719" i="9"/>
  <c r="H1720" i="9"/>
  <c r="H1721" i="9"/>
  <c r="H1722" i="9"/>
  <c r="H1723" i="9"/>
  <c r="H1724" i="9"/>
  <c r="H1725" i="9"/>
  <c r="H1726" i="9"/>
  <c r="H1727" i="9"/>
  <c r="H1728" i="9"/>
  <c r="H1729" i="9"/>
  <c r="H1730" i="9"/>
  <c r="H1731" i="9"/>
  <c r="H1732" i="9"/>
  <c r="H1733" i="9"/>
  <c r="H1734" i="9"/>
  <c r="H1735" i="9"/>
  <c r="H1736" i="9"/>
  <c r="H1737" i="9"/>
  <c r="H1738" i="9"/>
  <c r="H1739" i="9"/>
  <c r="H1740" i="9"/>
  <c r="H1741" i="9"/>
  <c r="H1742" i="9"/>
  <c r="H1743" i="9"/>
  <c r="H1744" i="9"/>
  <c r="H1745" i="9"/>
  <c r="H1746" i="9"/>
  <c r="H1747" i="9"/>
  <c r="H1748" i="9"/>
  <c r="H1749" i="9"/>
  <c r="H1750" i="9"/>
  <c r="H1751" i="9"/>
  <c r="H1752" i="9"/>
  <c r="H1753" i="9"/>
  <c r="H1754" i="9"/>
  <c r="H1755" i="9"/>
  <c r="H1756" i="9"/>
  <c r="H1757" i="9"/>
  <c r="H1758" i="9"/>
  <c r="H1759" i="9"/>
  <c r="H1760" i="9"/>
  <c r="H1761" i="9"/>
  <c r="H1762" i="9"/>
  <c r="H1763" i="9"/>
  <c r="H1764" i="9"/>
  <c r="H1765" i="9"/>
  <c r="H1766" i="9"/>
  <c r="H1767" i="9"/>
  <c r="H1768" i="9"/>
  <c r="H1769" i="9"/>
  <c r="H1770" i="9"/>
  <c r="H1771" i="9"/>
  <c r="H1772" i="9"/>
  <c r="H1773" i="9"/>
  <c r="H1774" i="9"/>
  <c r="H1775" i="9"/>
  <c r="H1776" i="9"/>
  <c r="H1777" i="9"/>
  <c r="H1778" i="9"/>
  <c r="H1779" i="9"/>
  <c r="H1780" i="9"/>
  <c r="H1781" i="9"/>
  <c r="H1782" i="9"/>
  <c r="H1783" i="9"/>
  <c r="H1784" i="9"/>
  <c r="H1785" i="9"/>
  <c r="H1786" i="9"/>
  <c r="H1787" i="9"/>
  <c r="H1788" i="9"/>
  <c r="H1789" i="9"/>
  <c r="H1790" i="9"/>
  <c r="H1791" i="9"/>
  <c r="H1792" i="9"/>
  <c r="H1793" i="9"/>
  <c r="H1794" i="9"/>
  <c r="H1795" i="9"/>
  <c r="H1796" i="9"/>
  <c r="H1797" i="9"/>
  <c r="H1798" i="9"/>
  <c r="H1799" i="9"/>
  <c r="H1800" i="9"/>
  <c r="H1801" i="9"/>
  <c r="H1802" i="9"/>
  <c r="H1803" i="9"/>
  <c r="H1804" i="9"/>
  <c r="H1805" i="9"/>
  <c r="H1806" i="9"/>
  <c r="H1807" i="9"/>
  <c r="H1808" i="9"/>
  <c r="H1809" i="9"/>
  <c r="H1810" i="9"/>
  <c r="H1811" i="9"/>
  <c r="H1812" i="9"/>
  <c r="H1813" i="9"/>
  <c r="H1814" i="9"/>
  <c r="H1815" i="9"/>
  <c r="H1816" i="9"/>
  <c r="H1817" i="9"/>
  <c r="H1818" i="9"/>
  <c r="H1819" i="9"/>
  <c r="H1820" i="9"/>
  <c r="H1821" i="9"/>
  <c r="H1822" i="9"/>
  <c r="H1823" i="9"/>
  <c r="H1824" i="9"/>
  <c r="H1825" i="9"/>
  <c r="H1826" i="9"/>
  <c r="H1827" i="9"/>
  <c r="H1828" i="9"/>
  <c r="H1829" i="9"/>
  <c r="H1830" i="9"/>
  <c r="H1831" i="9"/>
  <c r="H1832" i="9"/>
  <c r="H1833" i="9"/>
  <c r="H1834" i="9"/>
  <c r="H1835" i="9"/>
  <c r="H1836" i="9"/>
  <c r="H1837" i="9"/>
  <c r="H1838" i="9"/>
  <c r="H1839" i="9"/>
  <c r="H1840" i="9"/>
  <c r="H1841" i="9"/>
  <c r="H1842" i="9"/>
  <c r="H1843" i="9"/>
  <c r="H1844" i="9"/>
  <c r="H1845" i="9"/>
  <c r="H1846" i="9"/>
  <c r="H1847" i="9"/>
  <c r="H1848" i="9"/>
  <c r="H1849" i="9"/>
  <c r="H1850" i="9"/>
  <c r="H1851" i="9"/>
  <c r="H1852" i="9"/>
  <c r="H1853" i="9"/>
  <c r="H1854" i="9"/>
  <c r="H1855" i="9"/>
  <c r="H1856" i="9"/>
  <c r="H1857" i="9"/>
  <c r="H1858" i="9"/>
  <c r="H1859" i="9"/>
  <c r="H1860" i="9"/>
  <c r="H1861" i="9"/>
  <c r="H1862" i="9"/>
  <c r="H1863" i="9"/>
  <c r="H1864" i="9"/>
  <c r="H1865" i="9"/>
  <c r="H1866" i="9"/>
  <c r="H1867" i="9"/>
  <c r="H1868" i="9"/>
  <c r="H1869" i="9"/>
  <c r="H1870" i="9"/>
  <c r="H1871" i="9"/>
  <c r="H1872" i="9"/>
  <c r="H1873" i="9"/>
  <c r="H1874" i="9"/>
  <c r="H1875" i="9"/>
  <c r="H1876" i="9"/>
  <c r="H1877" i="9"/>
  <c r="H1878" i="9"/>
  <c r="H1879" i="9"/>
  <c r="H1880" i="9"/>
  <c r="H1881" i="9"/>
  <c r="H1882" i="9"/>
  <c r="H1883" i="9"/>
  <c r="H1884" i="9"/>
  <c r="H1885" i="9"/>
  <c r="H1886" i="9"/>
  <c r="H1887" i="9"/>
  <c r="H1888" i="9"/>
  <c r="H1889" i="9"/>
  <c r="H1890" i="9"/>
  <c r="H1891" i="9"/>
  <c r="H1892" i="9"/>
  <c r="H1893" i="9"/>
  <c r="H1894" i="9"/>
  <c r="H1895" i="9"/>
  <c r="H1896" i="9"/>
  <c r="H1897" i="9"/>
  <c r="H1898" i="9"/>
  <c r="H1899" i="9"/>
  <c r="H1900" i="9"/>
  <c r="H1901" i="9"/>
  <c r="H1902" i="9"/>
  <c r="H1903" i="9"/>
  <c r="H1904" i="9"/>
  <c r="H1905" i="9"/>
  <c r="H1906" i="9"/>
  <c r="H1907" i="9"/>
  <c r="H1908" i="9"/>
  <c r="H1909" i="9"/>
  <c r="H1910" i="9"/>
  <c r="H1911" i="9"/>
  <c r="H1912" i="9"/>
  <c r="H1913" i="9"/>
  <c r="H1914" i="9"/>
  <c r="H1915" i="9"/>
  <c r="H1916" i="9"/>
  <c r="H1917" i="9"/>
  <c r="H1918" i="9"/>
  <c r="H1919" i="9"/>
  <c r="H1920" i="9"/>
  <c r="H1921" i="9"/>
  <c r="H1922" i="9"/>
  <c r="H1923" i="9"/>
  <c r="H1924" i="9"/>
  <c r="H1925" i="9"/>
  <c r="H1926" i="9"/>
  <c r="H1927" i="9"/>
  <c r="H1928" i="9"/>
  <c r="H1929" i="9"/>
  <c r="H1930" i="9"/>
  <c r="H1931" i="9"/>
  <c r="H1932" i="9"/>
  <c r="H1933" i="9"/>
  <c r="H1934" i="9"/>
  <c r="H1935" i="9"/>
  <c r="H1936" i="9"/>
  <c r="H1937" i="9"/>
  <c r="H1938" i="9"/>
  <c r="H1939" i="9"/>
  <c r="H1940" i="9"/>
  <c r="H1941" i="9"/>
  <c r="H1942" i="9"/>
  <c r="H1943" i="9"/>
  <c r="H1944" i="9"/>
  <c r="H1945" i="9"/>
  <c r="H1946" i="9"/>
  <c r="H1947" i="9"/>
  <c r="H1948" i="9"/>
  <c r="H1949" i="9"/>
  <c r="H1950" i="9"/>
  <c r="H1951" i="9"/>
  <c r="H1952" i="9"/>
  <c r="H1953" i="9"/>
  <c r="H1954" i="9"/>
  <c r="H1955" i="9"/>
  <c r="H1956" i="9"/>
  <c r="H1957" i="9"/>
  <c r="H1958" i="9"/>
  <c r="H1959" i="9"/>
  <c r="H1960" i="9"/>
  <c r="H1961" i="9"/>
  <c r="H1962" i="9"/>
  <c r="H1963" i="9"/>
  <c r="H1964" i="9"/>
  <c r="H1965" i="9"/>
  <c r="H1966" i="9"/>
  <c r="H1967" i="9"/>
  <c r="H1968" i="9"/>
  <c r="H1969" i="9"/>
  <c r="H1970" i="9"/>
  <c r="H1971" i="9"/>
  <c r="H1972" i="9"/>
  <c r="H1973" i="9"/>
  <c r="H1974" i="9"/>
  <c r="H1975" i="9"/>
  <c r="H1976" i="9"/>
  <c r="H1977" i="9"/>
  <c r="H1978" i="9"/>
  <c r="H1979" i="9"/>
  <c r="H1980" i="9"/>
  <c r="H1981" i="9"/>
  <c r="H1982" i="9"/>
  <c r="H1983" i="9"/>
  <c r="H1984" i="9"/>
  <c r="H1985" i="9"/>
  <c r="H1986" i="9"/>
  <c r="H1987" i="9"/>
  <c r="H1988" i="9"/>
  <c r="H1989" i="9"/>
  <c r="H1990" i="9"/>
  <c r="H1991" i="9"/>
  <c r="H1992" i="9"/>
  <c r="H1993" i="9"/>
  <c r="H1994" i="9"/>
  <c r="H1995" i="9"/>
  <c r="H1996" i="9"/>
  <c r="H1997" i="9"/>
  <c r="H1998" i="9"/>
  <c r="H1999" i="9"/>
  <c r="H2000" i="9"/>
  <c r="H2001" i="9"/>
  <c r="H2002" i="9"/>
  <c r="H2003" i="9"/>
  <c r="H2004" i="9"/>
  <c r="H2005" i="9"/>
  <c r="H2006" i="9"/>
  <c r="H2007" i="9"/>
  <c r="H2008" i="9"/>
  <c r="H2009" i="9"/>
  <c r="H2010" i="9"/>
  <c r="H2011" i="9"/>
  <c r="H2012" i="9"/>
  <c r="H2013" i="9"/>
  <c r="H2014" i="9"/>
  <c r="H2015" i="9"/>
  <c r="H2016" i="9"/>
  <c r="H2017" i="9"/>
  <c r="H2018" i="9"/>
  <c r="H2019" i="9"/>
  <c r="H2020" i="9"/>
  <c r="H2021" i="9"/>
  <c r="H2022" i="9"/>
  <c r="H2023" i="9"/>
  <c r="H2024" i="9"/>
  <c r="H2025" i="9"/>
  <c r="H2026" i="9"/>
  <c r="H2027" i="9"/>
  <c r="H2028" i="9"/>
  <c r="H2029" i="9"/>
  <c r="H2030" i="9"/>
  <c r="H2031" i="9"/>
  <c r="H2032" i="9"/>
  <c r="H2033" i="9"/>
  <c r="H2034" i="9"/>
  <c r="H2035" i="9"/>
  <c r="H2036" i="9"/>
  <c r="H2037" i="9"/>
  <c r="H2038" i="9"/>
  <c r="H2039" i="9"/>
  <c r="H2040" i="9"/>
  <c r="H2041" i="9"/>
  <c r="H2042" i="9"/>
  <c r="H2043" i="9"/>
  <c r="H2044" i="9"/>
  <c r="H2045" i="9"/>
  <c r="H2046" i="9"/>
  <c r="H2047" i="9"/>
  <c r="H2048" i="9"/>
  <c r="H2049" i="9"/>
  <c r="H2050" i="9"/>
  <c r="H2051" i="9"/>
  <c r="H2052" i="9"/>
  <c r="H2053" i="9"/>
  <c r="H2054" i="9"/>
  <c r="H2055" i="9"/>
  <c r="H2056" i="9"/>
  <c r="H2057" i="9"/>
  <c r="H2058" i="9"/>
  <c r="H2059" i="9"/>
  <c r="H2060" i="9"/>
  <c r="H2061" i="9"/>
  <c r="H2062" i="9"/>
  <c r="H2063" i="9"/>
  <c r="H2064" i="9"/>
  <c r="H2065" i="9"/>
  <c r="H2066" i="9"/>
  <c r="H2067" i="9"/>
  <c r="H2068" i="9"/>
  <c r="H2069" i="9"/>
  <c r="H2070" i="9"/>
  <c r="H2071" i="9"/>
  <c r="H2072" i="9"/>
  <c r="H2073" i="9"/>
  <c r="H2074" i="9"/>
  <c r="H2075" i="9"/>
  <c r="H2076" i="9"/>
  <c r="H2077" i="9"/>
  <c r="H2078" i="9"/>
  <c r="H2079" i="9"/>
  <c r="H2080" i="9"/>
  <c r="H2081" i="9"/>
  <c r="H2082" i="9"/>
  <c r="H2083" i="9"/>
  <c r="H2084" i="9"/>
  <c r="H2085" i="9"/>
  <c r="H2086" i="9"/>
  <c r="H2087" i="9"/>
  <c r="H2088" i="9"/>
  <c r="H2089" i="9"/>
  <c r="H2090" i="9"/>
  <c r="H2091" i="9"/>
  <c r="H2092" i="9"/>
  <c r="H2093" i="9"/>
  <c r="H2094" i="9"/>
  <c r="H2095" i="9"/>
  <c r="H2096" i="9"/>
  <c r="H2097" i="9"/>
  <c r="H2098" i="9"/>
  <c r="H2099" i="9"/>
  <c r="H2100" i="9"/>
  <c r="H2101" i="9"/>
  <c r="H2102" i="9"/>
  <c r="H2103" i="9"/>
  <c r="H2104" i="9"/>
  <c r="H2105" i="9"/>
  <c r="H2106" i="9"/>
  <c r="H2107" i="9"/>
  <c r="H2108" i="9"/>
  <c r="H2109" i="9"/>
  <c r="H2110" i="9"/>
  <c r="H2111" i="9"/>
  <c r="H2112" i="9"/>
  <c r="H2113" i="9"/>
  <c r="H2114" i="9"/>
  <c r="H2115" i="9"/>
  <c r="H2116" i="9"/>
  <c r="H2117" i="9"/>
  <c r="H2118" i="9"/>
  <c r="H2119" i="9"/>
  <c r="H2120" i="9"/>
  <c r="H2121" i="9"/>
  <c r="H2122" i="9"/>
  <c r="H2123" i="9"/>
  <c r="H2124" i="9"/>
  <c r="H2125" i="9"/>
  <c r="H2126" i="9"/>
  <c r="H2127" i="9"/>
  <c r="H2128" i="9"/>
  <c r="H2129" i="9"/>
  <c r="H2130" i="9"/>
  <c r="H2131" i="9"/>
  <c r="H2132" i="9"/>
  <c r="H2133" i="9"/>
  <c r="H2134" i="9"/>
  <c r="H2135" i="9"/>
  <c r="H2136" i="9"/>
  <c r="H2137" i="9"/>
  <c r="H2138" i="9"/>
  <c r="H2139" i="9"/>
  <c r="H2140" i="9"/>
  <c r="H2141" i="9"/>
  <c r="H2142" i="9"/>
  <c r="H2143" i="9"/>
  <c r="H2144" i="9"/>
  <c r="H2145" i="9"/>
  <c r="H2146" i="9"/>
  <c r="H2147" i="9"/>
  <c r="H2148" i="9"/>
  <c r="H2149" i="9"/>
  <c r="H2150" i="9"/>
  <c r="H2151" i="9"/>
  <c r="H2152" i="9"/>
  <c r="H2153" i="9"/>
  <c r="H2154" i="9"/>
  <c r="H2155" i="9"/>
  <c r="H2156" i="9"/>
  <c r="H2157" i="9"/>
  <c r="H2158" i="9"/>
  <c r="H2159" i="9"/>
  <c r="H2160" i="9"/>
  <c r="H2161" i="9"/>
  <c r="H2162" i="9"/>
  <c r="H2163" i="9"/>
  <c r="H2164" i="9"/>
  <c r="H2165" i="9"/>
  <c r="H2166" i="9"/>
  <c r="H2167" i="9"/>
  <c r="H2168" i="9"/>
  <c r="H2169" i="9"/>
  <c r="H2170" i="9"/>
  <c r="H2171" i="9"/>
  <c r="H2172" i="9"/>
  <c r="H2173" i="9"/>
  <c r="H2174" i="9"/>
  <c r="H2175" i="9"/>
  <c r="H2176" i="9"/>
  <c r="H2177" i="9"/>
  <c r="H2178" i="9"/>
  <c r="H2179" i="9"/>
  <c r="H2180" i="9"/>
  <c r="H2181" i="9"/>
  <c r="H2182" i="9"/>
  <c r="H2183" i="9"/>
  <c r="H2184" i="9"/>
  <c r="H2185" i="9"/>
  <c r="H2186" i="9"/>
  <c r="H2187" i="9"/>
  <c r="H2188" i="9"/>
  <c r="H2189" i="9"/>
  <c r="H2190" i="9"/>
  <c r="H2191" i="9"/>
  <c r="H2192" i="9"/>
  <c r="H2193" i="9"/>
  <c r="H2194" i="9"/>
  <c r="H2195" i="9"/>
  <c r="H2196" i="9"/>
  <c r="H2197" i="9"/>
  <c r="H2198" i="9"/>
  <c r="H2199" i="9"/>
  <c r="H2200" i="9"/>
  <c r="H2201" i="9"/>
  <c r="H2202" i="9"/>
  <c r="H2203" i="9"/>
  <c r="H2204" i="9"/>
  <c r="H2205" i="9"/>
  <c r="H2206" i="9"/>
  <c r="H2207" i="9"/>
  <c r="H2208" i="9"/>
  <c r="H2209" i="9"/>
  <c r="H2210" i="9"/>
  <c r="H2211" i="9"/>
  <c r="H2212" i="9"/>
  <c r="H2213" i="9"/>
  <c r="H2214" i="9"/>
  <c r="H2215" i="9"/>
  <c r="H2216" i="9"/>
  <c r="H2217" i="9"/>
  <c r="H2218" i="9"/>
  <c r="H2219" i="9"/>
  <c r="H2220" i="9"/>
  <c r="H2221" i="9"/>
  <c r="H2222" i="9"/>
  <c r="H2223" i="9"/>
  <c r="H2224" i="9"/>
  <c r="H2225" i="9"/>
  <c r="H2226" i="9"/>
  <c r="H2227" i="9"/>
  <c r="H2228" i="9"/>
  <c r="H2229" i="9"/>
  <c r="H2230" i="9"/>
  <c r="H2231" i="9"/>
  <c r="H2232" i="9"/>
  <c r="H2233" i="9"/>
  <c r="H2234" i="9"/>
  <c r="H2235" i="9"/>
  <c r="H2236" i="9"/>
  <c r="H2237" i="9"/>
  <c r="H2238" i="9"/>
  <c r="H2239" i="9"/>
  <c r="H2240" i="9"/>
  <c r="H2241" i="9"/>
  <c r="H2242" i="9"/>
  <c r="H2243" i="9"/>
  <c r="H2244" i="9"/>
  <c r="H2245" i="9"/>
  <c r="H2246" i="9"/>
  <c r="H2247" i="9"/>
  <c r="H2248" i="9"/>
  <c r="H2249" i="9"/>
  <c r="H2250" i="9"/>
  <c r="H2251" i="9"/>
  <c r="H2252" i="9"/>
  <c r="H2253" i="9"/>
  <c r="H2254" i="9"/>
  <c r="H2255" i="9"/>
  <c r="H2256" i="9"/>
  <c r="H2257" i="9"/>
  <c r="H2258" i="9"/>
  <c r="H2259" i="9"/>
  <c r="H2260" i="9"/>
  <c r="H2261" i="9"/>
  <c r="H2262" i="9"/>
  <c r="H2263" i="9"/>
  <c r="H2264" i="9"/>
  <c r="H2265" i="9"/>
  <c r="H2266" i="9"/>
  <c r="H2267" i="9"/>
  <c r="H2268" i="9"/>
  <c r="H2269" i="9"/>
  <c r="H2270" i="9"/>
  <c r="H2271" i="9"/>
  <c r="H2272" i="9"/>
  <c r="H2273" i="9"/>
  <c r="H2274" i="9"/>
  <c r="H2275" i="9"/>
  <c r="H2276" i="9"/>
  <c r="H2277" i="9"/>
  <c r="H2278" i="9"/>
  <c r="H2279" i="9"/>
  <c r="H2280" i="9"/>
  <c r="H2281" i="9"/>
  <c r="H2282" i="9"/>
  <c r="H2283" i="9"/>
  <c r="H2284" i="9"/>
  <c r="H2285" i="9"/>
  <c r="H2286" i="9"/>
  <c r="H2" i="9"/>
  <c r="N3" i="3" l="1"/>
  <c r="N2" i="3"/>
  <c r="N15" i="3"/>
  <c r="N5" i="3"/>
  <c r="N10" i="3"/>
  <c r="N11" i="3"/>
  <c r="N12" i="3"/>
  <c r="N13" i="3"/>
  <c r="N8" i="3"/>
  <c r="N14" i="3"/>
  <c r="N6" i="3"/>
  <c r="N7" i="3"/>
  <c r="N4" i="3"/>
  <c r="O3" i="3"/>
  <c r="O2" i="3"/>
  <c r="O15" i="3"/>
  <c r="O5" i="3"/>
  <c r="O10" i="3"/>
  <c r="O11" i="3"/>
  <c r="O12" i="3"/>
  <c r="O13" i="3"/>
  <c r="O8" i="3"/>
  <c r="O14" i="3"/>
  <c r="O6" i="3"/>
  <c r="O7" i="3"/>
  <c r="O4" i="3"/>
  <c r="O9" i="3"/>
  <c r="N9" i="3"/>
  <c r="O142" i="1" l="1"/>
  <c r="O124" i="1"/>
  <c r="O136" i="1"/>
  <c r="O4" i="1"/>
  <c r="O16" i="1"/>
  <c r="O28" i="1"/>
  <c r="O40" i="1"/>
  <c r="O52" i="1"/>
  <c r="O64" i="1"/>
  <c r="O76" i="1"/>
  <c r="M8" i="1"/>
  <c r="M20" i="1"/>
  <c r="M32" i="1"/>
  <c r="M44" i="1"/>
  <c r="M56" i="1"/>
  <c r="M68" i="1"/>
  <c r="K12" i="1"/>
  <c r="K24" i="1"/>
  <c r="K36" i="1"/>
  <c r="K48" i="1"/>
  <c r="K60" i="1"/>
  <c r="K72" i="1"/>
  <c r="O99" i="1"/>
  <c r="O111" i="1"/>
  <c r="O123" i="1"/>
  <c r="O149" i="1"/>
  <c r="O161" i="1"/>
  <c r="O173" i="1"/>
  <c r="O185" i="1"/>
  <c r="O197" i="1"/>
  <c r="O209" i="1"/>
  <c r="O221" i="1"/>
  <c r="O233" i="1"/>
  <c r="O245" i="1"/>
  <c r="O257" i="1"/>
  <c r="O269" i="1"/>
  <c r="O281" i="1"/>
  <c r="O293" i="1"/>
  <c r="M88" i="1"/>
  <c r="M112" i="1"/>
  <c r="M137" i="1"/>
  <c r="M150" i="1"/>
  <c r="M162" i="1"/>
  <c r="M174" i="1"/>
  <c r="M186" i="1"/>
  <c r="M198" i="1"/>
  <c r="M210" i="1"/>
  <c r="M222" i="1"/>
  <c r="M234" i="1"/>
  <c r="M246" i="1"/>
  <c r="M258" i="1"/>
  <c r="M270" i="1"/>
  <c r="M282" i="1"/>
  <c r="M294" i="1"/>
  <c r="K89" i="1"/>
  <c r="K113" i="1"/>
  <c r="K125" i="1"/>
  <c r="K138" i="1"/>
  <c r="K151" i="1"/>
  <c r="K163" i="1"/>
  <c r="K175" i="1"/>
  <c r="K187" i="1"/>
  <c r="K199" i="1"/>
  <c r="K211" i="1"/>
  <c r="K223" i="1"/>
  <c r="K235" i="1"/>
  <c r="K247" i="1"/>
  <c r="K259" i="1"/>
  <c r="K271" i="1"/>
  <c r="K283" i="1"/>
  <c r="K295" i="1"/>
  <c r="M33" i="1"/>
  <c r="O137" i="1"/>
  <c r="O222" i="1"/>
  <c r="M113" i="1"/>
  <c r="M187" i="1"/>
  <c r="M259" i="1"/>
  <c r="K126" i="1"/>
  <c r="K212" i="1"/>
  <c r="O125" i="1"/>
  <c r="O126" i="1"/>
  <c r="O6" i="1"/>
  <c r="O18" i="1"/>
  <c r="O30" i="1"/>
  <c r="O42" i="1"/>
  <c r="O54" i="1"/>
  <c r="O78" i="1"/>
  <c r="M10" i="1"/>
  <c r="M22" i="1"/>
  <c r="M46" i="1"/>
  <c r="M70" i="1"/>
  <c r="K2" i="1"/>
  <c r="K26" i="1"/>
  <c r="K38" i="1"/>
  <c r="K50" i="1"/>
  <c r="K62" i="1"/>
  <c r="K74" i="1"/>
  <c r="O89" i="1"/>
  <c r="O101" i="1"/>
  <c r="O113" i="1"/>
  <c r="O138" i="1"/>
  <c r="O151" i="1"/>
  <c r="O163" i="1"/>
  <c r="O175" i="1"/>
  <c r="O187" i="1"/>
  <c r="O199" i="1"/>
  <c r="O211" i="1"/>
  <c r="O223" i="1"/>
  <c r="O235" i="1"/>
  <c r="O247" i="1"/>
  <c r="O259" i="1"/>
  <c r="O271" i="1"/>
  <c r="O283" i="1"/>
  <c r="O295" i="1"/>
  <c r="M90" i="1"/>
  <c r="M102" i="1"/>
  <c r="M114" i="1"/>
  <c r="M139" i="1"/>
  <c r="M152" i="1"/>
  <c r="M164" i="1"/>
  <c r="M176" i="1"/>
  <c r="M188" i="1"/>
  <c r="M200" i="1"/>
  <c r="M212" i="1"/>
  <c r="M224" i="1"/>
  <c r="M236" i="1"/>
  <c r="M248" i="1"/>
  <c r="M260" i="1"/>
  <c r="M272" i="1"/>
  <c r="M284" i="1"/>
  <c r="M296" i="1"/>
  <c r="K91" i="1"/>
  <c r="K103" i="1"/>
  <c r="K115" i="1"/>
  <c r="K127" i="1"/>
  <c r="K140" i="1"/>
  <c r="K153" i="1"/>
  <c r="K165" i="1"/>
  <c r="K177" i="1"/>
  <c r="K189" i="1"/>
  <c r="K201" i="1"/>
  <c r="K213" i="1"/>
  <c r="K225" i="1"/>
  <c r="K237" i="1"/>
  <c r="K249" i="1"/>
  <c r="K261" i="1"/>
  <c r="K273" i="1"/>
  <c r="K285" i="1"/>
  <c r="K297" i="1"/>
  <c r="O7" i="1"/>
  <c r="O19" i="1"/>
  <c r="O31" i="1"/>
  <c r="O43" i="1"/>
  <c r="O55" i="1"/>
  <c r="O67" i="1"/>
  <c r="M11" i="1"/>
  <c r="M23" i="1"/>
  <c r="M35" i="1"/>
  <c r="M47" i="1"/>
  <c r="M71" i="1"/>
  <c r="O127" i="1"/>
  <c r="O128" i="1"/>
  <c r="O8" i="1"/>
  <c r="O20" i="1"/>
  <c r="O32" i="1"/>
  <c r="O44" i="1"/>
  <c r="O56" i="1"/>
  <c r="O68" i="1"/>
  <c r="O80" i="1"/>
  <c r="M12" i="1"/>
  <c r="M24" i="1"/>
  <c r="M36" i="1"/>
  <c r="M48" i="1"/>
  <c r="M60" i="1"/>
  <c r="M72" i="1"/>
  <c r="K4" i="1"/>
  <c r="K16" i="1"/>
  <c r="K28" i="1"/>
  <c r="K40" i="1"/>
  <c r="K52" i="1"/>
  <c r="K64" i="1"/>
  <c r="K76" i="1"/>
  <c r="O91" i="1"/>
  <c r="O103" i="1"/>
  <c r="O115" i="1"/>
  <c r="O140" i="1"/>
  <c r="O153" i="1"/>
  <c r="O165" i="1"/>
  <c r="O177" i="1"/>
  <c r="O189" i="1"/>
  <c r="O201" i="1"/>
  <c r="O213" i="1"/>
  <c r="O225" i="1"/>
  <c r="O237" i="1"/>
  <c r="O249" i="1"/>
  <c r="O261" i="1"/>
  <c r="O273" i="1"/>
  <c r="O285" i="1"/>
  <c r="O297" i="1"/>
  <c r="M92" i="1"/>
  <c r="M104" i="1"/>
  <c r="M116" i="1"/>
  <c r="M141" i="1"/>
  <c r="M154" i="1"/>
  <c r="M166" i="1"/>
  <c r="M178" i="1"/>
  <c r="M190" i="1"/>
  <c r="M202" i="1"/>
  <c r="M214" i="1"/>
  <c r="M226" i="1"/>
  <c r="M238" i="1"/>
  <c r="M250" i="1"/>
  <c r="M262" i="1"/>
  <c r="M274" i="1"/>
  <c r="M286" i="1"/>
  <c r="M298" i="1"/>
  <c r="K93" i="1"/>
  <c r="K129" i="1"/>
  <c r="K143" i="1"/>
  <c r="K155" i="1"/>
  <c r="K167" i="1"/>
  <c r="K179" i="1"/>
  <c r="K191" i="1"/>
  <c r="K203" i="1"/>
  <c r="K215" i="1"/>
  <c r="K227" i="1"/>
  <c r="K239" i="1"/>
  <c r="K251" i="1"/>
  <c r="K263" i="1"/>
  <c r="K275" i="1"/>
  <c r="K287" i="1"/>
  <c r="K299" i="1"/>
  <c r="O9" i="1"/>
  <c r="O21" i="1"/>
  <c r="O33" i="1"/>
  <c r="O45" i="1"/>
  <c r="O57" i="1"/>
  <c r="O69" i="1"/>
  <c r="O81" i="1"/>
  <c r="M25" i="1"/>
  <c r="M37" i="1"/>
  <c r="M49" i="1"/>
  <c r="M61" i="1"/>
  <c r="M73" i="1"/>
  <c r="K5" i="1"/>
  <c r="K17" i="1"/>
  <c r="O129" i="1"/>
  <c r="O130" i="1"/>
  <c r="O10" i="1"/>
  <c r="O22" i="1"/>
  <c r="O34" i="1"/>
  <c r="O46" i="1"/>
  <c r="O58" i="1"/>
  <c r="O70" i="1"/>
  <c r="M26" i="1"/>
  <c r="M38" i="1"/>
  <c r="M50" i="1"/>
  <c r="M62" i="1"/>
  <c r="M74" i="1"/>
  <c r="K6" i="1"/>
  <c r="K18" i="1"/>
  <c r="K30" i="1"/>
  <c r="K42" i="1"/>
  <c r="K54" i="1"/>
  <c r="K66" i="1"/>
  <c r="K78" i="1"/>
  <c r="O93" i="1"/>
  <c r="O105" i="1"/>
  <c r="O117" i="1"/>
  <c r="O143" i="1"/>
  <c r="O155" i="1"/>
  <c r="O167" i="1"/>
  <c r="O179" i="1"/>
  <c r="O191" i="1"/>
  <c r="O203" i="1"/>
  <c r="O215" i="1"/>
  <c r="O227" i="1"/>
  <c r="O239" i="1"/>
  <c r="O251" i="1"/>
  <c r="O263" i="1"/>
  <c r="O275" i="1"/>
  <c r="O287" i="1"/>
  <c r="O299" i="1"/>
  <c r="M94" i="1"/>
  <c r="M118" i="1"/>
  <c r="M144" i="1"/>
  <c r="M156" i="1"/>
  <c r="M168" i="1"/>
  <c r="M180" i="1"/>
  <c r="M192" i="1"/>
  <c r="M204" i="1"/>
  <c r="M216" i="1"/>
  <c r="M228" i="1"/>
  <c r="M240" i="1"/>
  <c r="M252" i="1"/>
  <c r="M264" i="1"/>
  <c r="M276" i="1"/>
  <c r="M288" i="1"/>
  <c r="M300" i="1"/>
  <c r="K95" i="1"/>
  <c r="K119" i="1"/>
  <c r="K145" i="1"/>
  <c r="K157" i="1"/>
  <c r="K169" i="1"/>
  <c r="K181" i="1"/>
  <c r="K193" i="1"/>
  <c r="K205" i="1"/>
  <c r="K217" i="1"/>
  <c r="K229" i="1"/>
  <c r="K241" i="1"/>
  <c r="K253" i="1"/>
  <c r="K265" i="1"/>
  <c r="K277" i="1"/>
  <c r="K289" i="1"/>
  <c r="K301" i="1"/>
  <c r="O41" i="1"/>
  <c r="K49" i="1"/>
  <c r="O186" i="1"/>
  <c r="O282" i="1"/>
  <c r="M163" i="1"/>
  <c r="M235" i="1"/>
  <c r="K90" i="1"/>
  <c r="K164" i="1"/>
  <c r="K236" i="1"/>
  <c r="O131" i="1"/>
  <c r="O11" i="1"/>
  <c r="O23" i="1"/>
  <c r="O35" i="1"/>
  <c r="O47" i="1"/>
  <c r="O59" i="1"/>
  <c r="O71" i="1"/>
  <c r="M27" i="1"/>
  <c r="M39" i="1"/>
  <c r="M51" i="1"/>
  <c r="M63" i="1"/>
  <c r="M75" i="1"/>
  <c r="K7" i="1"/>
  <c r="K19" i="1"/>
  <c r="K31" i="1"/>
  <c r="K43" i="1"/>
  <c r="K55" i="1"/>
  <c r="K67" i="1"/>
  <c r="K79" i="1"/>
  <c r="O94" i="1"/>
  <c r="O106" i="1"/>
  <c r="O118" i="1"/>
  <c r="O144" i="1"/>
  <c r="O156" i="1"/>
  <c r="O168" i="1"/>
  <c r="O180" i="1"/>
  <c r="O192" i="1"/>
  <c r="O204" i="1"/>
  <c r="O216" i="1"/>
  <c r="O228" i="1"/>
  <c r="O240" i="1"/>
  <c r="O252" i="1"/>
  <c r="O264" i="1"/>
  <c r="O276" i="1"/>
  <c r="O288" i="1"/>
  <c r="O300" i="1"/>
  <c r="M95" i="1"/>
  <c r="M119" i="1"/>
  <c r="M145" i="1"/>
  <c r="M157" i="1"/>
  <c r="M169" i="1"/>
  <c r="M181" i="1"/>
  <c r="M193" i="1"/>
  <c r="M205" i="1"/>
  <c r="M217" i="1"/>
  <c r="M229" i="1"/>
  <c r="M241" i="1"/>
  <c r="M253" i="1"/>
  <c r="M265" i="1"/>
  <c r="M277" i="1"/>
  <c r="M289" i="1"/>
  <c r="M301" i="1"/>
  <c r="K96" i="1"/>
  <c r="K120" i="1"/>
  <c r="K146" i="1"/>
  <c r="K158" i="1"/>
  <c r="K170" i="1"/>
  <c r="K182" i="1"/>
  <c r="K194" i="1"/>
  <c r="K206" i="1"/>
  <c r="K218" i="1"/>
  <c r="K230" i="1"/>
  <c r="K242" i="1"/>
  <c r="K254" i="1"/>
  <c r="K266" i="1"/>
  <c r="K278" i="1"/>
  <c r="K290" i="1"/>
  <c r="O29" i="1"/>
  <c r="K73" i="1"/>
  <c r="O210" i="1"/>
  <c r="O294" i="1"/>
  <c r="M151" i="1"/>
  <c r="M199" i="1"/>
  <c r="M271" i="1"/>
  <c r="K139" i="1"/>
  <c r="K224" i="1"/>
  <c r="K296" i="1"/>
  <c r="O132" i="1"/>
  <c r="O12" i="1"/>
  <c r="O24" i="1"/>
  <c r="O36" i="1"/>
  <c r="O48" i="1"/>
  <c r="O60" i="1"/>
  <c r="O72" i="1"/>
  <c r="M4" i="1"/>
  <c r="M16" i="1"/>
  <c r="M28" i="1"/>
  <c r="M40" i="1"/>
  <c r="M52" i="1"/>
  <c r="M64" i="1"/>
  <c r="M76" i="1"/>
  <c r="K8" i="1"/>
  <c r="K20" i="1"/>
  <c r="K32" i="1"/>
  <c r="K44" i="1"/>
  <c r="K56" i="1"/>
  <c r="K68" i="1"/>
  <c r="O95" i="1"/>
  <c r="O107" i="1"/>
  <c r="O119" i="1"/>
  <c r="O145" i="1"/>
  <c r="O157" i="1"/>
  <c r="O169" i="1"/>
  <c r="O181" i="1"/>
  <c r="O193" i="1"/>
  <c r="O205" i="1"/>
  <c r="O217" i="1"/>
  <c r="O229" i="1"/>
  <c r="O241" i="1"/>
  <c r="O253" i="1"/>
  <c r="O265" i="1"/>
  <c r="O277" i="1"/>
  <c r="O289" i="1"/>
  <c r="O301" i="1"/>
  <c r="M96" i="1"/>
  <c r="M120" i="1"/>
  <c r="M146" i="1"/>
  <c r="M158" i="1"/>
  <c r="M170" i="1"/>
  <c r="M182" i="1"/>
  <c r="M194" i="1"/>
  <c r="M206" i="1"/>
  <c r="M218" i="1"/>
  <c r="M230" i="1"/>
  <c r="M242" i="1"/>
  <c r="M254" i="1"/>
  <c r="M266" i="1"/>
  <c r="M278" i="1"/>
  <c r="M290" i="1"/>
  <c r="K85" i="1"/>
  <c r="K97" i="1"/>
  <c r="K121" i="1"/>
  <c r="K147" i="1"/>
  <c r="K159" i="1"/>
  <c r="K171" i="1"/>
  <c r="K183" i="1"/>
  <c r="K195" i="1"/>
  <c r="K207" i="1"/>
  <c r="K219" i="1"/>
  <c r="K231" i="1"/>
  <c r="K243" i="1"/>
  <c r="K255" i="1"/>
  <c r="K267" i="1"/>
  <c r="K279" i="1"/>
  <c r="K291" i="1"/>
  <c r="O5" i="1"/>
  <c r="O77" i="1"/>
  <c r="M45" i="1"/>
  <c r="K25" i="1"/>
  <c r="O88" i="1"/>
  <c r="O162" i="1"/>
  <c r="O258" i="1"/>
  <c r="M283" i="1"/>
  <c r="K200" i="1"/>
  <c r="K284" i="1"/>
  <c r="O133" i="1"/>
  <c r="O13" i="1"/>
  <c r="O25" i="1"/>
  <c r="O37" i="1"/>
  <c r="O49" i="1"/>
  <c r="O61" i="1"/>
  <c r="O73" i="1"/>
  <c r="M5" i="1"/>
  <c r="M17" i="1"/>
  <c r="M29" i="1"/>
  <c r="M41" i="1"/>
  <c r="M53" i="1"/>
  <c r="M65" i="1"/>
  <c r="M77" i="1"/>
  <c r="K9" i="1"/>
  <c r="K21" i="1"/>
  <c r="K33" i="1"/>
  <c r="K45" i="1"/>
  <c r="K57" i="1"/>
  <c r="K69" i="1"/>
  <c r="K81" i="1"/>
  <c r="O96" i="1"/>
  <c r="O108" i="1"/>
  <c r="O120" i="1"/>
  <c r="O146" i="1"/>
  <c r="O158" i="1"/>
  <c r="O170" i="1"/>
  <c r="O182" i="1"/>
  <c r="O194" i="1"/>
  <c r="O206" i="1"/>
  <c r="O218" i="1"/>
  <c r="O230" i="1"/>
  <c r="O242" i="1"/>
  <c r="O254" i="1"/>
  <c r="O266" i="1"/>
  <c r="O278" i="1"/>
  <c r="O290" i="1"/>
  <c r="M85" i="1"/>
  <c r="M97" i="1"/>
  <c r="M121" i="1"/>
  <c r="M147" i="1"/>
  <c r="M159" i="1"/>
  <c r="M171" i="1"/>
  <c r="M183" i="1"/>
  <c r="M195" i="1"/>
  <c r="M207" i="1"/>
  <c r="M219" i="1"/>
  <c r="M231" i="1"/>
  <c r="M243" i="1"/>
  <c r="M255" i="1"/>
  <c r="M267" i="1"/>
  <c r="M279" i="1"/>
  <c r="M291" i="1"/>
  <c r="K86" i="1"/>
  <c r="K122" i="1"/>
  <c r="K135" i="1"/>
  <c r="K148" i="1"/>
  <c r="K160" i="1"/>
  <c r="K172" i="1"/>
  <c r="K184" i="1"/>
  <c r="K196" i="1"/>
  <c r="K208" i="1"/>
  <c r="K220" i="1"/>
  <c r="K232" i="1"/>
  <c r="K244" i="1"/>
  <c r="K256" i="1"/>
  <c r="K268" i="1"/>
  <c r="K280" i="1"/>
  <c r="K292" i="1"/>
  <c r="O53" i="1"/>
  <c r="M9" i="1"/>
  <c r="K61" i="1"/>
  <c r="O150" i="1"/>
  <c r="O234" i="1"/>
  <c r="M223" i="1"/>
  <c r="K102" i="1"/>
  <c r="K176" i="1"/>
  <c r="K260" i="1"/>
  <c r="O134" i="1"/>
  <c r="O14" i="1"/>
  <c r="O26" i="1"/>
  <c r="O38" i="1"/>
  <c r="O50" i="1"/>
  <c r="O62" i="1"/>
  <c r="O74" i="1"/>
  <c r="M6" i="1"/>
  <c r="M18" i="1"/>
  <c r="M30" i="1"/>
  <c r="M42" i="1"/>
  <c r="M54" i="1"/>
  <c r="M78" i="1"/>
  <c r="K10" i="1"/>
  <c r="K22" i="1"/>
  <c r="K46" i="1"/>
  <c r="K58" i="1"/>
  <c r="K70" i="1"/>
  <c r="O85" i="1"/>
  <c r="O97" i="1"/>
  <c r="O109" i="1"/>
  <c r="O121" i="1"/>
  <c r="O147" i="1"/>
  <c r="O159" i="1"/>
  <c r="O171" i="1"/>
  <c r="O183" i="1"/>
  <c r="O195" i="1"/>
  <c r="O207" i="1"/>
  <c r="O219" i="1"/>
  <c r="O231" i="1"/>
  <c r="O243" i="1"/>
  <c r="O255" i="1"/>
  <c r="O267" i="1"/>
  <c r="O279" i="1"/>
  <c r="O291" i="1"/>
  <c r="M86" i="1"/>
  <c r="M122" i="1"/>
  <c r="M148" i="1"/>
  <c r="M160" i="1"/>
  <c r="M172" i="1"/>
  <c r="M184" i="1"/>
  <c r="M196" i="1"/>
  <c r="M208" i="1"/>
  <c r="M220" i="1"/>
  <c r="M232" i="1"/>
  <c r="M244" i="1"/>
  <c r="M256" i="1"/>
  <c r="M268" i="1"/>
  <c r="M280" i="1"/>
  <c r="M292" i="1"/>
  <c r="K87" i="1"/>
  <c r="K123" i="1"/>
  <c r="K136" i="1"/>
  <c r="K149" i="1"/>
  <c r="K161" i="1"/>
  <c r="K173" i="1"/>
  <c r="K185" i="1"/>
  <c r="K197" i="1"/>
  <c r="K209" i="1"/>
  <c r="K221" i="1"/>
  <c r="K233" i="1"/>
  <c r="K245" i="1"/>
  <c r="K257" i="1"/>
  <c r="K269" i="1"/>
  <c r="K281" i="1"/>
  <c r="K293" i="1"/>
  <c r="O65" i="1"/>
  <c r="M21" i="1"/>
  <c r="M69" i="1"/>
  <c r="K37" i="1"/>
  <c r="O100" i="1"/>
  <c r="O174" i="1"/>
  <c r="O246" i="1"/>
  <c r="M89" i="1"/>
  <c r="M175" i="1"/>
  <c r="M247" i="1"/>
  <c r="K114" i="1"/>
  <c r="K188" i="1"/>
  <c r="K272" i="1"/>
  <c r="O135" i="1"/>
  <c r="O3" i="1"/>
  <c r="O15" i="1"/>
  <c r="O27" i="1"/>
  <c r="O39" i="1"/>
  <c r="O51" i="1"/>
  <c r="O63" i="1"/>
  <c r="O75" i="1"/>
  <c r="M7" i="1"/>
  <c r="M19" i="1"/>
  <c r="M31" i="1"/>
  <c r="M43" i="1"/>
  <c r="M55" i="1"/>
  <c r="M67" i="1"/>
  <c r="K11" i="1"/>
  <c r="K23" i="1"/>
  <c r="K35" i="1"/>
  <c r="K47" i="1"/>
  <c r="K59" i="1"/>
  <c r="K71" i="1"/>
  <c r="O86" i="1"/>
  <c r="O98" i="1"/>
  <c r="O110" i="1"/>
  <c r="O122" i="1"/>
  <c r="O148" i="1"/>
  <c r="O160" i="1"/>
  <c r="O172" i="1"/>
  <c r="O184" i="1"/>
  <c r="O196" i="1"/>
  <c r="O208" i="1"/>
  <c r="O220" i="1"/>
  <c r="O232" i="1"/>
  <c r="O244" i="1"/>
  <c r="O256" i="1"/>
  <c r="O268" i="1"/>
  <c r="O280" i="1"/>
  <c r="O292" i="1"/>
  <c r="M149" i="1"/>
  <c r="M161" i="1"/>
  <c r="M173" i="1"/>
  <c r="M185" i="1"/>
  <c r="M197" i="1"/>
  <c r="M209" i="1"/>
  <c r="M221" i="1"/>
  <c r="M233" i="1"/>
  <c r="M245" i="1"/>
  <c r="M257" i="1"/>
  <c r="M269" i="1"/>
  <c r="M281" i="1"/>
  <c r="M293" i="1"/>
  <c r="K88" i="1"/>
  <c r="K112" i="1"/>
  <c r="K124" i="1"/>
  <c r="K137" i="1"/>
  <c r="K150" i="1"/>
  <c r="K162" i="1"/>
  <c r="K174" i="1"/>
  <c r="K186" i="1"/>
  <c r="K198" i="1"/>
  <c r="K210" i="1"/>
  <c r="K222" i="1"/>
  <c r="K234" i="1"/>
  <c r="K246" i="1"/>
  <c r="K258" i="1"/>
  <c r="K270" i="1"/>
  <c r="K282" i="1"/>
  <c r="K294" i="1"/>
  <c r="O17" i="1"/>
  <c r="M81" i="1"/>
  <c r="O112" i="1"/>
  <c r="O198" i="1"/>
  <c r="O270" i="1"/>
  <c r="M138" i="1"/>
  <c r="M211" i="1"/>
  <c r="M295" i="1"/>
  <c r="K152" i="1"/>
  <c r="K248" i="1"/>
  <c r="K65" i="1"/>
  <c r="O141" i="1"/>
  <c r="O214" i="1"/>
  <c r="O286" i="1"/>
  <c r="M299" i="1"/>
  <c r="K166" i="1"/>
  <c r="K75" i="1"/>
  <c r="O152" i="1"/>
  <c r="O224" i="1"/>
  <c r="O296" i="1"/>
  <c r="M165" i="1"/>
  <c r="M237" i="1"/>
  <c r="K92" i="1"/>
  <c r="K168" i="1"/>
  <c r="K240" i="1"/>
  <c r="K77" i="1"/>
  <c r="O226" i="1"/>
  <c r="O298" i="1"/>
  <c r="K94" i="1"/>
  <c r="K250" i="1"/>
  <c r="O154" i="1"/>
  <c r="M167" i="1"/>
  <c r="M239" i="1"/>
  <c r="K178" i="1"/>
  <c r="O164" i="1"/>
  <c r="O236" i="1"/>
  <c r="M177" i="1"/>
  <c r="M249" i="1"/>
  <c r="K116" i="1"/>
  <c r="K180" i="1"/>
  <c r="K252" i="1"/>
  <c r="O92" i="1"/>
  <c r="M115" i="1"/>
  <c r="M263" i="1"/>
  <c r="K274" i="1"/>
  <c r="K214" i="1"/>
  <c r="K27" i="1"/>
  <c r="O166" i="1"/>
  <c r="O238" i="1"/>
  <c r="M91" i="1"/>
  <c r="M179" i="1"/>
  <c r="M251" i="1"/>
  <c r="K190" i="1"/>
  <c r="K262" i="1"/>
  <c r="O178" i="1"/>
  <c r="M191" i="1"/>
  <c r="K128" i="1"/>
  <c r="K286" i="1"/>
  <c r="K29" i="1"/>
  <c r="O90" i="1"/>
  <c r="O176" i="1"/>
  <c r="O248" i="1"/>
  <c r="M93" i="1"/>
  <c r="M189" i="1"/>
  <c r="M261" i="1"/>
  <c r="K118" i="1"/>
  <c r="K192" i="1"/>
  <c r="K264" i="1"/>
  <c r="O250" i="1"/>
  <c r="K202" i="1"/>
  <c r="K39" i="1"/>
  <c r="O102" i="1"/>
  <c r="O188" i="1"/>
  <c r="O260" i="1"/>
  <c r="M201" i="1"/>
  <c r="M273" i="1"/>
  <c r="K104" i="1"/>
  <c r="K130" i="1"/>
  <c r="K204" i="1"/>
  <c r="K276" i="1"/>
  <c r="K41" i="1"/>
  <c r="O104" i="1"/>
  <c r="O190" i="1"/>
  <c r="O262" i="1"/>
  <c r="M203" i="1"/>
  <c r="M275" i="1"/>
  <c r="K141" i="1"/>
  <c r="K51" i="1"/>
  <c r="O114" i="1"/>
  <c r="O200" i="1"/>
  <c r="O272" i="1"/>
  <c r="M140" i="1"/>
  <c r="M213" i="1"/>
  <c r="M285" i="1"/>
  <c r="K144" i="1"/>
  <c r="K216" i="1"/>
  <c r="K288" i="1"/>
  <c r="K63" i="1"/>
  <c r="O212" i="1"/>
  <c r="M297" i="1"/>
  <c r="K228" i="1"/>
  <c r="M155" i="1"/>
  <c r="K238" i="1"/>
  <c r="K53" i="1"/>
  <c r="O116" i="1"/>
  <c r="O202" i="1"/>
  <c r="O274" i="1"/>
  <c r="M103" i="1"/>
  <c r="M143" i="1"/>
  <c r="M215" i="1"/>
  <c r="M287" i="1"/>
  <c r="K154" i="1"/>
  <c r="K226" i="1"/>
  <c r="K298" i="1"/>
  <c r="O139" i="1"/>
  <c r="O284" i="1"/>
  <c r="M153" i="1"/>
  <c r="M225" i="1"/>
  <c r="K156" i="1"/>
  <c r="K300" i="1"/>
  <c r="M227" i="1"/>
  <c r="K82" i="1"/>
  <c r="K83" i="1"/>
  <c r="K84" i="1"/>
  <c r="O84" i="1"/>
  <c r="M84" i="1"/>
  <c r="AK3" i="1"/>
  <c r="AL3" i="1"/>
  <c r="AM3" i="1"/>
  <c r="AN3" i="1"/>
  <c r="I3" i="1" s="1"/>
  <c r="AO3" i="1"/>
  <c r="AK4" i="1"/>
  <c r="AL4" i="1"/>
  <c r="AM4" i="1"/>
  <c r="AN4" i="1"/>
  <c r="I4" i="1" s="1"/>
  <c r="AO4" i="1"/>
  <c r="AK5" i="1"/>
  <c r="AL5" i="1"/>
  <c r="AM5" i="1"/>
  <c r="AN5" i="1"/>
  <c r="I5" i="1" s="1"/>
  <c r="AO5" i="1"/>
  <c r="AK6" i="1"/>
  <c r="AL6" i="1"/>
  <c r="AM6" i="1"/>
  <c r="AN6" i="1"/>
  <c r="I6" i="1" s="1"/>
  <c r="AO6" i="1"/>
  <c r="AK7" i="1"/>
  <c r="AL7" i="1"/>
  <c r="AM7" i="1"/>
  <c r="AN7" i="1"/>
  <c r="I7" i="1" s="1"/>
  <c r="AO7" i="1"/>
  <c r="AK8" i="1"/>
  <c r="AL8" i="1"/>
  <c r="AM8" i="1"/>
  <c r="AN8" i="1"/>
  <c r="I8" i="1" s="1"/>
  <c r="AO8" i="1"/>
  <c r="AK9" i="1"/>
  <c r="AL9" i="1"/>
  <c r="AM9" i="1"/>
  <c r="AN9" i="1"/>
  <c r="I9" i="1" s="1"/>
  <c r="AO9" i="1"/>
  <c r="AK10" i="1"/>
  <c r="AL10" i="1"/>
  <c r="AM10" i="1"/>
  <c r="AN10" i="1"/>
  <c r="I10" i="1" s="1"/>
  <c r="AO10" i="1"/>
  <c r="AK11" i="1"/>
  <c r="AL11" i="1"/>
  <c r="AM11" i="1"/>
  <c r="AN11" i="1"/>
  <c r="I11" i="1" s="1"/>
  <c r="AO11" i="1"/>
  <c r="AK12" i="1"/>
  <c r="AL12" i="1"/>
  <c r="AM12" i="1"/>
  <c r="AN12" i="1"/>
  <c r="I12" i="1" s="1"/>
  <c r="AO12" i="1"/>
  <c r="AK13" i="1"/>
  <c r="AL13" i="1"/>
  <c r="AM13" i="1"/>
  <c r="AN13" i="1"/>
  <c r="I13" i="1" s="1"/>
  <c r="AO13" i="1"/>
  <c r="AK14" i="1"/>
  <c r="AL14" i="1"/>
  <c r="AM14" i="1"/>
  <c r="AN14" i="1"/>
  <c r="I14" i="1" s="1"/>
  <c r="AO14" i="1"/>
  <c r="AK15" i="1"/>
  <c r="AL15" i="1"/>
  <c r="AM15" i="1"/>
  <c r="AN15" i="1"/>
  <c r="I15" i="1" s="1"/>
  <c r="AO15" i="1"/>
  <c r="AK16" i="1"/>
  <c r="AL16" i="1"/>
  <c r="AM16" i="1"/>
  <c r="AN16" i="1"/>
  <c r="I16" i="1" s="1"/>
  <c r="AO16" i="1"/>
  <c r="AK17" i="1"/>
  <c r="AL17" i="1"/>
  <c r="AM17" i="1"/>
  <c r="AN17" i="1"/>
  <c r="I17" i="1" s="1"/>
  <c r="AO17" i="1"/>
  <c r="AK18" i="1"/>
  <c r="AL18" i="1"/>
  <c r="AM18" i="1"/>
  <c r="AN18" i="1"/>
  <c r="I18" i="1" s="1"/>
  <c r="AO18" i="1"/>
  <c r="AK19" i="1"/>
  <c r="AL19" i="1"/>
  <c r="AM19" i="1"/>
  <c r="AN19" i="1"/>
  <c r="I19" i="1" s="1"/>
  <c r="AO19" i="1"/>
  <c r="AK20" i="1"/>
  <c r="AL20" i="1"/>
  <c r="AM20" i="1"/>
  <c r="AN20" i="1"/>
  <c r="I20" i="1" s="1"/>
  <c r="AO20" i="1"/>
  <c r="AK21" i="1"/>
  <c r="AL21" i="1"/>
  <c r="AM21" i="1"/>
  <c r="AN21" i="1"/>
  <c r="I21" i="1" s="1"/>
  <c r="AO21" i="1"/>
  <c r="AK22" i="1"/>
  <c r="AL22" i="1"/>
  <c r="AM22" i="1"/>
  <c r="AN22" i="1"/>
  <c r="I22" i="1" s="1"/>
  <c r="AO22" i="1"/>
  <c r="AK23" i="1"/>
  <c r="AL23" i="1"/>
  <c r="AM23" i="1"/>
  <c r="AN23" i="1"/>
  <c r="I23" i="1" s="1"/>
  <c r="AO23" i="1"/>
  <c r="AK24" i="1"/>
  <c r="AL24" i="1"/>
  <c r="AM24" i="1"/>
  <c r="AN24" i="1"/>
  <c r="I24" i="1" s="1"/>
  <c r="AO24" i="1"/>
  <c r="AK25" i="1"/>
  <c r="AL25" i="1"/>
  <c r="AM25" i="1"/>
  <c r="AN25" i="1"/>
  <c r="I25" i="1" s="1"/>
  <c r="AO25" i="1"/>
  <c r="AK26" i="1"/>
  <c r="AL26" i="1"/>
  <c r="AM26" i="1"/>
  <c r="AN26" i="1"/>
  <c r="I26" i="1" s="1"/>
  <c r="AO26" i="1"/>
  <c r="AK27" i="1"/>
  <c r="AL27" i="1"/>
  <c r="AM27" i="1"/>
  <c r="AN27" i="1"/>
  <c r="I27" i="1" s="1"/>
  <c r="AO27" i="1"/>
  <c r="AK28" i="1"/>
  <c r="AL28" i="1"/>
  <c r="AM28" i="1"/>
  <c r="AN28" i="1"/>
  <c r="I28" i="1" s="1"/>
  <c r="AO28" i="1"/>
  <c r="AK29" i="1"/>
  <c r="AL29" i="1"/>
  <c r="AM29" i="1"/>
  <c r="AN29" i="1"/>
  <c r="I29" i="1" s="1"/>
  <c r="AO29" i="1"/>
  <c r="AK30" i="1"/>
  <c r="AL30" i="1"/>
  <c r="AM30" i="1"/>
  <c r="AN30" i="1"/>
  <c r="I30" i="1" s="1"/>
  <c r="AO30" i="1"/>
  <c r="AK31" i="1"/>
  <c r="AL31" i="1"/>
  <c r="AM31" i="1"/>
  <c r="AN31" i="1"/>
  <c r="I31" i="1" s="1"/>
  <c r="AO31" i="1"/>
  <c r="AK32" i="1"/>
  <c r="AL32" i="1"/>
  <c r="AM32" i="1"/>
  <c r="AN32" i="1"/>
  <c r="I32" i="1" s="1"/>
  <c r="AO32" i="1"/>
  <c r="AK33" i="1"/>
  <c r="AL33" i="1"/>
  <c r="AM33" i="1"/>
  <c r="AN33" i="1"/>
  <c r="I33" i="1" s="1"/>
  <c r="AO33" i="1"/>
  <c r="AK34" i="1"/>
  <c r="AL34" i="1"/>
  <c r="AM34" i="1"/>
  <c r="AN34" i="1"/>
  <c r="I34" i="1" s="1"/>
  <c r="AO34" i="1"/>
  <c r="AK35" i="1"/>
  <c r="AL35" i="1"/>
  <c r="AM35" i="1"/>
  <c r="AN35" i="1"/>
  <c r="I35" i="1" s="1"/>
  <c r="AO35" i="1"/>
  <c r="AK36" i="1"/>
  <c r="AL36" i="1"/>
  <c r="AM36" i="1"/>
  <c r="AN36" i="1"/>
  <c r="I36" i="1" s="1"/>
  <c r="AO36" i="1"/>
  <c r="AK37" i="1"/>
  <c r="AL37" i="1"/>
  <c r="AM37" i="1"/>
  <c r="AN37" i="1"/>
  <c r="I37" i="1" s="1"/>
  <c r="AO37" i="1"/>
  <c r="AK38" i="1"/>
  <c r="AL38" i="1"/>
  <c r="AM38" i="1"/>
  <c r="AN38" i="1"/>
  <c r="I38" i="1" s="1"/>
  <c r="AO38" i="1"/>
  <c r="AK39" i="1"/>
  <c r="AL39" i="1"/>
  <c r="AM39" i="1"/>
  <c r="AN39" i="1"/>
  <c r="I39" i="1" s="1"/>
  <c r="AO39" i="1"/>
  <c r="AK40" i="1"/>
  <c r="AL40" i="1"/>
  <c r="AM40" i="1"/>
  <c r="AN40" i="1"/>
  <c r="I40" i="1" s="1"/>
  <c r="AO40" i="1"/>
  <c r="AK41" i="1"/>
  <c r="AL41" i="1"/>
  <c r="AM41" i="1"/>
  <c r="AN41" i="1"/>
  <c r="I41" i="1" s="1"/>
  <c r="AO41" i="1"/>
  <c r="AK42" i="1"/>
  <c r="AL42" i="1"/>
  <c r="AM42" i="1"/>
  <c r="AN42" i="1"/>
  <c r="I42" i="1" s="1"/>
  <c r="AO42" i="1"/>
  <c r="AK43" i="1"/>
  <c r="AL43" i="1"/>
  <c r="AM43" i="1"/>
  <c r="AN43" i="1"/>
  <c r="I43" i="1" s="1"/>
  <c r="AO43" i="1"/>
  <c r="AK44" i="1"/>
  <c r="AL44" i="1"/>
  <c r="AM44" i="1"/>
  <c r="AN44" i="1"/>
  <c r="I44" i="1" s="1"/>
  <c r="AO44" i="1"/>
  <c r="AK45" i="1"/>
  <c r="AL45" i="1"/>
  <c r="AM45" i="1"/>
  <c r="AN45" i="1"/>
  <c r="I45" i="1" s="1"/>
  <c r="AO45" i="1"/>
  <c r="AK46" i="1"/>
  <c r="AL46" i="1"/>
  <c r="AM46" i="1"/>
  <c r="AN46" i="1"/>
  <c r="I46" i="1" s="1"/>
  <c r="AO46" i="1"/>
  <c r="AK47" i="1"/>
  <c r="AL47" i="1"/>
  <c r="AM47" i="1"/>
  <c r="AN47" i="1"/>
  <c r="I47" i="1" s="1"/>
  <c r="AO47" i="1"/>
  <c r="AK48" i="1"/>
  <c r="AL48" i="1"/>
  <c r="AM48" i="1"/>
  <c r="AN48" i="1"/>
  <c r="I48" i="1" s="1"/>
  <c r="AO48" i="1"/>
  <c r="AK49" i="1"/>
  <c r="AL49" i="1"/>
  <c r="AM49" i="1"/>
  <c r="AN49" i="1"/>
  <c r="I49" i="1" s="1"/>
  <c r="AO49" i="1"/>
  <c r="AK50" i="1"/>
  <c r="AL50" i="1"/>
  <c r="AM50" i="1"/>
  <c r="AN50" i="1"/>
  <c r="I50" i="1" s="1"/>
  <c r="AO50" i="1"/>
  <c r="AK51" i="1"/>
  <c r="AL51" i="1"/>
  <c r="AM51" i="1"/>
  <c r="AN51" i="1"/>
  <c r="I51" i="1" s="1"/>
  <c r="AO51" i="1"/>
  <c r="AK52" i="1"/>
  <c r="AL52" i="1"/>
  <c r="AM52" i="1"/>
  <c r="AN52" i="1"/>
  <c r="I52" i="1" s="1"/>
  <c r="AO52" i="1"/>
  <c r="AK53" i="1"/>
  <c r="AL53" i="1"/>
  <c r="AM53" i="1"/>
  <c r="AN53" i="1"/>
  <c r="I53" i="1" s="1"/>
  <c r="AO53" i="1"/>
  <c r="AK54" i="1"/>
  <c r="AL54" i="1"/>
  <c r="AM54" i="1"/>
  <c r="AN54" i="1"/>
  <c r="I54" i="1" s="1"/>
  <c r="AO54" i="1"/>
  <c r="AK55" i="1"/>
  <c r="AL55" i="1"/>
  <c r="AM55" i="1"/>
  <c r="AN55" i="1"/>
  <c r="I55" i="1" s="1"/>
  <c r="AO55" i="1"/>
  <c r="AK56" i="1"/>
  <c r="AL56" i="1"/>
  <c r="AM56" i="1"/>
  <c r="AN56" i="1"/>
  <c r="I56" i="1" s="1"/>
  <c r="AO56" i="1"/>
  <c r="AK57" i="1"/>
  <c r="AL57" i="1"/>
  <c r="AM57" i="1"/>
  <c r="AN57" i="1"/>
  <c r="I57" i="1" s="1"/>
  <c r="AO57" i="1"/>
  <c r="AK58" i="1"/>
  <c r="AL58" i="1"/>
  <c r="AM58" i="1"/>
  <c r="AN58" i="1"/>
  <c r="I58" i="1" s="1"/>
  <c r="AO58" i="1"/>
  <c r="AK59" i="1"/>
  <c r="AL59" i="1"/>
  <c r="AM59" i="1"/>
  <c r="AN59" i="1"/>
  <c r="I59" i="1" s="1"/>
  <c r="AO59" i="1"/>
  <c r="AK60" i="1"/>
  <c r="AL60" i="1"/>
  <c r="AM60" i="1"/>
  <c r="AN60" i="1"/>
  <c r="I60" i="1" s="1"/>
  <c r="AO60" i="1"/>
  <c r="AK61" i="1"/>
  <c r="AL61" i="1"/>
  <c r="AM61" i="1"/>
  <c r="AN61" i="1"/>
  <c r="I61" i="1" s="1"/>
  <c r="AO61" i="1"/>
  <c r="AK62" i="1"/>
  <c r="AL62" i="1"/>
  <c r="AM62" i="1"/>
  <c r="AN62" i="1"/>
  <c r="I62" i="1" s="1"/>
  <c r="AO62" i="1"/>
  <c r="AK63" i="1"/>
  <c r="AL63" i="1"/>
  <c r="AM63" i="1"/>
  <c r="AN63" i="1"/>
  <c r="I63" i="1" s="1"/>
  <c r="AO63" i="1"/>
  <c r="AK64" i="1"/>
  <c r="AL64" i="1"/>
  <c r="AM64" i="1"/>
  <c r="AN64" i="1"/>
  <c r="I64" i="1" s="1"/>
  <c r="AO64" i="1"/>
  <c r="AK65" i="1"/>
  <c r="AL65" i="1"/>
  <c r="AM65" i="1"/>
  <c r="AN65" i="1"/>
  <c r="I65" i="1" s="1"/>
  <c r="AO65" i="1"/>
  <c r="AK66" i="1"/>
  <c r="AL66" i="1"/>
  <c r="AM66" i="1"/>
  <c r="AN66" i="1"/>
  <c r="AO66" i="1"/>
  <c r="AK67" i="1"/>
  <c r="AL67" i="1"/>
  <c r="AM67" i="1"/>
  <c r="AN67" i="1"/>
  <c r="AO67" i="1"/>
  <c r="AK68" i="1"/>
  <c r="AL68" i="1"/>
  <c r="AM68" i="1"/>
  <c r="AN68" i="1"/>
  <c r="AO68" i="1"/>
  <c r="AK69" i="1"/>
  <c r="AL69" i="1"/>
  <c r="AM69" i="1"/>
  <c r="AN69" i="1"/>
  <c r="AO69" i="1"/>
  <c r="AK70" i="1"/>
  <c r="AL70" i="1"/>
  <c r="AM70" i="1"/>
  <c r="AN70" i="1"/>
  <c r="AO70" i="1"/>
  <c r="AK71" i="1"/>
  <c r="AL71" i="1"/>
  <c r="AM71" i="1"/>
  <c r="AN71" i="1"/>
  <c r="AO71" i="1"/>
  <c r="AK72" i="1"/>
  <c r="AL72" i="1"/>
  <c r="AM72" i="1"/>
  <c r="AN72" i="1"/>
  <c r="AO72" i="1"/>
  <c r="AK73" i="1"/>
  <c r="AL73" i="1"/>
  <c r="AM73" i="1"/>
  <c r="AN73" i="1"/>
  <c r="AO73" i="1"/>
  <c r="AK74" i="1"/>
  <c r="AL74" i="1"/>
  <c r="AM74" i="1"/>
  <c r="AN74" i="1"/>
  <c r="AO74" i="1"/>
  <c r="AK75" i="1"/>
  <c r="AL75" i="1"/>
  <c r="AM75" i="1"/>
  <c r="AN75" i="1"/>
  <c r="AO75" i="1"/>
  <c r="AK76" i="1"/>
  <c r="AL76" i="1"/>
  <c r="AM76" i="1"/>
  <c r="AN76" i="1"/>
  <c r="AO76" i="1"/>
  <c r="AK77" i="1"/>
  <c r="AL77" i="1"/>
  <c r="AM77" i="1"/>
  <c r="AN77" i="1"/>
  <c r="AO77" i="1"/>
  <c r="AK78" i="1"/>
  <c r="AL78" i="1"/>
  <c r="AM78" i="1"/>
  <c r="AN78" i="1"/>
  <c r="AO78" i="1"/>
  <c r="AK79" i="1"/>
  <c r="AL79" i="1"/>
  <c r="AM79" i="1"/>
  <c r="AN79" i="1"/>
  <c r="AO79" i="1"/>
  <c r="AK80" i="1"/>
  <c r="AL80" i="1"/>
  <c r="AM80" i="1"/>
  <c r="AN80" i="1"/>
  <c r="AO80" i="1"/>
  <c r="AK81" i="1"/>
  <c r="AL81" i="1"/>
  <c r="AM81" i="1"/>
  <c r="AN81" i="1"/>
  <c r="AO81" i="1"/>
  <c r="AK82" i="1"/>
  <c r="AL82" i="1"/>
  <c r="AM82" i="1"/>
  <c r="AN82" i="1"/>
  <c r="AO82" i="1"/>
  <c r="AK83" i="1"/>
  <c r="AL83" i="1"/>
  <c r="AM83" i="1"/>
  <c r="AN83" i="1"/>
  <c r="AO83" i="1"/>
  <c r="AK84" i="1"/>
  <c r="AL84" i="1"/>
  <c r="AM84" i="1"/>
  <c r="AN84" i="1"/>
  <c r="AO84" i="1"/>
  <c r="AK85" i="1"/>
  <c r="AL85" i="1"/>
  <c r="AM85" i="1"/>
  <c r="AN85" i="1"/>
  <c r="AO85" i="1"/>
  <c r="AK86" i="1"/>
  <c r="AL86" i="1"/>
  <c r="AM86" i="1"/>
  <c r="AN86" i="1"/>
  <c r="AO86" i="1"/>
  <c r="AK87" i="1"/>
  <c r="AL87" i="1"/>
  <c r="AM87" i="1"/>
  <c r="AN87" i="1"/>
  <c r="AO87" i="1"/>
  <c r="AK88" i="1"/>
  <c r="AL88" i="1"/>
  <c r="AM88" i="1"/>
  <c r="AN88" i="1"/>
  <c r="AO88" i="1"/>
  <c r="AK89" i="1"/>
  <c r="AL89" i="1"/>
  <c r="AM89" i="1"/>
  <c r="AN89" i="1"/>
  <c r="AO89" i="1"/>
  <c r="AK90" i="1"/>
  <c r="AL90" i="1"/>
  <c r="AM90" i="1"/>
  <c r="AN90" i="1"/>
  <c r="AO90" i="1"/>
  <c r="AK91" i="1"/>
  <c r="AL91" i="1"/>
  <c r="AM91" i="1"/>
  <c r="AN91" i="1"/>
  <c r="AO91" i="1"/>
  <c r="AK92" i="1"/>
  <c r="AL92" i="1"/>
  <c r="AM92" i="1"/>
  <c r="AN92" i="1"/>
  <c r="AO92" i="1"/>
  <c r="AK93" i="1"/>
  <c r="AL93" i="1"/>
  <c r="AM93" i="1"/>
  <c r="AN93" i="1"/>
  <c r="AO93" i="1"/>
  <c r="AK94" i="1"/>
  <c r="AL94" i="1"/>
  <c r="AM94" i="1"/>
  <c r="AN94" i="1"/>
  <c r="AO94" i="1"/>
  <c r="AK95" i="1"/>
  <c r="AL95" i="1"/>
  <c r="AM95" i="1"/>
  <c r="AN95" i="1"/>
  <c r="AO95" i="1"/>
  <c r="AK96" i="1"/>
  <c r="AL96" i="1"/>
  <c r="AM96" i="1"/>
  <c r="AN96" i="1"/>
  <c r="AO96" i="1"/>
  <c r="AK97" i="1"/>
  <c r="AL97" i="1"/>
  <c r="AM97" i="1"/>
  <c r="AN97" i="1"/>
  <c r="AO97" i="1"/>
  <c r="AK98" i="1"/>
  <c r="AL98" i="1"/>
  <c r="AM98" i="1"/>
  <c r="AN98" i="1"/>
  <c r="I98" i="1" s="1"/>
  <c r="AO98" i="1"/>
  <c r="AK99" i="1"/>
  <c r="AL99" i="1"/>
  <c r="AM99" i="1"/>
  <c r="AN99" i="1"/>
  <c r="I99" i="1" s="1"/>
  <c r="AO99" i="1"/>
  <c r="AK100" i="1"/>
  <c r="AL100" i="1"/>
  <c r="AM100" i="1"/>
  <c r="AN100" i="1"/>
  <c r="I100" i="1" s="1"/>
  <c r="AO100" i="1"/>
  <c r="AK101" i="1"/>
  <c r="AL101" i="1"/>
  <c r="AM101" i="1"/>
  <c r="AN101" i="1"/>
  <c r="I101" i="1" s="1"/>
  <c r="AO101" i="1"/>
  <c r="AK102" i="1"/>
  <c r="AL102" i="1"/>
  <c r="AM102" i="1"/>
  <c r="AN102" i="1"/>
  <c r="I102" i="1" s="1"/>
  <c r="AO102" i="1"/>
  <c r="AK103" i="1"/>
  <c r="AL103" i="1"/>
  <c r="AM103" i="1"/>
  <c r="AN103" i="1"/>
  <c r="I103" i="1" s="1"/>
  <c r="AO103" i="1"/>
  <c r="AK104" i="1"/>
  <c r="AL104" i="1"/>
  <c r="AM104" i="1"/>
  <c r="AN104" i="1"/>
  <c r="I104" i="1" s="1"/>
  <c r="AO104" i="1"/>
  <c r="AK105" i="1"/>
  <c r="AL105" i="1"/>
  <c r="AM105" i="1"/>
  <c r="AN105" i="1"/>
  <c r="I105" i="1" s="1"/>
  <c r="AO105" i="1"/>
  <c r="AK106" i="1"/>
  <c r="AL106" i="1"/>
  <c r="AM106" i="1"/>
  <c r="AN106" i="1"/>
  <c r="I106" i="1" s="1"/>
  <c r="AO106" i="1"/>
  <c r="AK107" i="1"/>
  <c r="AL107" i="1"/>
  <c r="AM107" i="1"/>
  <c r="AN107" i="1"/>
  <c r="I107" i="1" s="1"/>
  <c r="AO107" i="1"/>
  <c r="AK108" i="1"/>
  <c r="AL108" i="1"/>
  <c r="AM108" i="1"/>
  <c r="AN108" i="1"/>
  <c r="I108" i="1" s="1"/>
  <c r="AO108" i="1"/>
  <c r="AK109" i="1"/>
  <c r="AL109" i="1"/>
  <c r="AM109" i="1"/>
  <c r="AN109" i="1"/>
  <c r="I109" i="1" s="1"/>
  <c r="AO109" i="1"/>
  <c r="AK110" i="1"/>
  <c r="AL110" i="1"/>
  <c r="AM110" i="1"/>
  <c r="AN110" i="1"/>
  <c r="I110" i="1" s="1"/>
  <c r="AO110" i="1"/>
  <c r="AK111" i="1"/>
  <c r="AL111" i="1"/>
  <c r="AM111" i="1"/>
  <c r="AN111" i="1"/>
  <c r="I111" i="1" s="1"/>
  <c r="AO111" i="1"/>
  <c r="AK112" i="1"/>
  <c r="AL112" i="1"/>
  <c r="AM112" i="1"/>
  <c r="AN112" i="1"/>
  <c r="I112" i="1" s="1"/>
  <c r="AO112" i="1"/>
  <c r="AK113" i="1"/>
  <c r="AL113" i="1"/>
  <c r="AM113" i="1"/>
  <c r="AN113" i="1"/>
  <c r="I113" i="1" s="1"/>
  <c r="AO113" i="1"/>
  <c r="AK114" i="1"/>
  <c r="AL114" i="1"/>
  <c r="AM114" i="1"/>
  <c r="AN114" i="1"/>
  <c r="I114" i="1" s="1"/>
  <c r="AO114" i="1"/>
  <c r="AK115" i="1"/>
  <c r="AL115" i="1"/>
  <c r="AM115" i="1"/>
  <c r="AN115" i="1"/>
  <c r="I115" i="1" s="1"/>
  <c r="AO115" i="1"/>
  <c r="AK116" i="1"/>
  <c r="AL116" i="1"/>
  <c r="AM116" i="1"/>
  <c r="AN116" i="1"/>
  <c r="I116" i="1" s="1"/>
  <c r="AO116" i="1"/>
  <c r="AO2" i="1"/>
  <c r="AN2" i="1"/>
  <c r="I2" i="1" s="1"/>
  <c r="J33" i="5" l="1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AM2" i="1"/>
  <c r="AL2" i="1"/>
  <c r="AK2" i="1"/>
  <c r="T2" i="1"/>
  <c r="I80" i="1" l="1"/>
  <c r="I82" i="1"/>
  <c r="I75" i="1"/>
  <c r="I66" i="1"/>
  <c r="I86" i="1"/>
  <c r="I78" i="1"/>
  <c r="I90" i="1"/>
  <c r="I89" i="1"/>
  <c r="I95" i="1"/>
  <c r="I69" i="1"/>
  <c r="I68" i="1"/>
  <c r="I84" i="1"/>
  <c r="I94" i="1"/>
  <c r="I93" i="1"/>
  <c r="I83" i="1"/>
  <c r="I97" i="1"/>
  <c r="I71" i="1"/>
  <c r="I96" i="1"/>
  <c r="I91" i="1"/>
  <c r="I79" i="1"/>
  <c r="I81" i="1"/>
  <c r="I85" i="1"/>
  <c r="I74" i="1"/>
  <c r="I77" i="1"/>
  <c r="I87" i="1"/>
  <c r="I92" i="1"/>
  <c r="I70" i="1"/>
  <c r="I88" i="1"/>
  <c r="I72" i="1"/>
  <c r="I76" i="1"/>
  <c r="I73" i="1"/>
  <c r="I6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<sst xmlns="http://schemas.openxmlformats.org/spreadsheetml/2006/main" count="2462" uniqueCount="820">
  <si>
    <t>Bevins</t>
  </si>
  <si>
    <t>Nicholas</t>
  </si>
  <si>
    <t>nick.bevins@mainehealth.org</t>
  </si>
  <si>
    <t>207-662-4276</t>
  </si>
  <si>
    <t>814-777-4083</t>
  </si>
  <si>
    <t>Berkowitz</t>
  </si>
  <si>
    <t>Lindsey</t>
  </si>
  <si>
    <t>lindsey.berkowitz@mainehealth.org</t>
  </si>
  <si>
    <t>Spickel</t>
  </si>
  <si>
    <t>Chad</t>
  </si>
  <si>
    <t>Maine Medical Center</t>
  </si>
  <si>
    <t>MMC</t>
  </si>
  <si>
    <t>22 Bramhall St.</t>
  </si>
  <si>
    <t>Portland</t>
  </si>
  <si>
    <t>ME</t>
  </si>
  <si>
    <t>SCR</t>
  </si>
  <si>
    <t>100 Campus Dr.</t>
  </si>
  <si>
    <t>Scarborough</t>
  </si>
  <si>
    <t>MHC</t>
  </si>
  <si>
    <t>96 Campus Dr.</t>
  </si>
  <si>
    <t>SSC</t>
  </si>
  <si>
    <t>84 Campus Dr.</t>
  </si>
  <si>
    <t>82 Campus Dr.</t>
  </si>
  <si>
    <t>92 Campus Dr.</t>
  </si>
  <si>
    <t>335 Brighton Ave.</t>
  </si>
  <si>
    <t>FAL</t>
  </si>
  <si>
    <t>BRI</t>
  </si>
  <si>
    <t>5 Bucknam Rd.</t>
  </si>
  <si>
    <t>Falmouth</t>
  </si>
  <si>
    <t>175 US Route 1</t>
  </si>
  <si>
    <t>Scarborough Surgical Center</t>
  </si>
  <si>
    <t>Brighton Diagnostic Center</t>
  </si>
  <si>
    <t>Falmouth Diagnostic Center</t>
  </si>
  <si>
    <t>Coastal Cancer Therapy Center</t>
  </si>
  <si>
    <t>CCTC</t>
  </si>
  <si>
    <t>205 Congress St.</t>
  </si>
  <si>
    <t>Bath</t>
  </si>
  <si>
    <t>SAN</t>
  </si>
  <si>
    <t>27 Industrial Av.</t>
  </si>
  <si>
    <t>Sanford</t>
  </si>
  <si>
    <t>Sanford Radiology Oncology</t>
  </si>
  <si>
    <t>Research Institute</t>
  </si>
  <si>
    <t>RI</t>
  </si>
  <si>
    <t>Neurosurgery &amp; Spine</t>
  </si>
  <si>
    <t>Cardiology</t>
  </si>
  <si>
    <t>Endocrinology &amp; Diabetes Center</t>
  </si>
  <si>
    <t>Family Primary Care</t>
  </si>
  <si>
    <t>FAM</t>
  </si>
  <si>
    <t>272 Congress St.</t>
  </si>
  <si>
    <t>119 Gannett Dr.</t>
  </si>
  <si>
    <t>South Portland</t>
  </si>
  <si>
    <t>Sports Orthopedics Gannett</t>
  </si>
  <si>
    <t>ORTHG</t>
  </si>
  <si>
    <t>Sports Orthopedics Windham</t>
  </si>
  <si>
    <t>ORTHW</t>
  </si>
  <si>
    <t>584 Roosevelt Trl.</t>
  </si>
  <si>
    <t>Windham</t>
  </si>
  <si>
    <t>Urology</t>
  </si>
  <si>
    <t>URO</t>
  </si>
  <si>
    <t>100 Brickhill Ave.</t>
  </si>
  <si>
    <t>EDC</t>
  </si>
  <si>
    <t>NSS</t>
  </si>
  <si>
    <t>207-767-6719</t>
  </si>
  <si>
    <t>207-662-4332</t>
  </si>
  <si>
    <t>207-662-4314</t>
  </si>
  <si>
    <t>chad.spickel@mainehealth.org</t>
  </si>
  <si>
    <t>fac_id</t>
  </si>
  <si>
    <t>fac_name</t>
  </si>
  <si>
    <t>fac_abbr</t>
  </si>
  <si>
    <t>fac_addr1</t>
  </si>
  <si>
    <t>fac_addr2</t>
  </si>
  <si>
    <t>fac_city</t>
  </si>
  <si>
    <t>fac_state</t>
  </si>
  <si>
    <t>fac_zip</t>
  </si>
  <si>
    <t>eq_id</t>
  </si>
  <si>
    <t>eq_class</t>
  </si>
  <si>
    <t>eq_subclass</t>
  </si>
  <si>
    <t>eq_mod</t>
  </si>
  <si>
    <t>eq_rm</t>
  </si>
  <si>
    <t>eq_sn</t>
  </si>
  <si>
    <t>eq_dept</t>
  </si>
  <si>
    <t>eq_mefac</t>
  </si>
  <si>
    <t>eq_mereg</t>
  </si>
  <si>
    <t>eq_manid</t>
  </si>
  <si>
    <t>eq_instdt</t>
  </si>
  <si>
    <t>eq_assetid</t>
  </si>
  <si>
    <t>cls_id</t>
  </si>
  <si>
    <t>cls_subid</t>
  </si>
  <si>
    <t>eq_acrsite</t>
  </si>
  <si>
    <t>eq_acrunit</t>
  </si>
  <si>
    <t>eq_auditfreq</t>
  </si>
  <si>
    <t>cls_subtype</t>
  </si>
  <si>
    <t>cls_type</t>
  </si>
  <si>
    <t>R/F</t>
  </si>
  <si>
    <t>CT</t>
  </si>
  <si>
    <t>MRI</t>
  </si>
  <si>
    <t>Ultrasound</t>
  </si>
  <si>
    <t>Gamma Camera</t>
  </si>
  <si>
    <t>PET</t>
  </si>
  <si>
    <t>Hot Lab</t>
  </si>
  <si>
    <t>cls_subcorrtype</t>
  </si>
  <si>
    <t>Remote</t>
  </si>
  <si>
    <t>Tableside</t>
  </si>
  <si>
    <t>40 mm</t>
  </si>
  <si>
    <t>160 mm</t>
  </si>
  <si>
    <t>manu_id</t>
  </si>
  <si>
    <t>manu_name</t>
  </si>
  <si>
    <t>Hologic</t>
  </si>
  <si>
    <t>Philips</t>
  </si>
  <si>
    <t>GE</t>
  </si>
  <si>
    <t>Siemens</t>
  </si>
  <si>
    <t>Fujifilm</t>
  </si>
  <si>
    <t>GE/OEC</t>
  </si>
  <si>
    <t>Aribex</t>
  </si>
  <si>
    <t>Planmeca</t>
  </si>
  <si>
    <t>Biodex</t>
  </si>
  <si>
    <t>Capintec</t>
  </si>
  <si>
    <t>1.5 T</t>
  </si>
  <si>
    <t>3.0 T</t>
  </si>
  <si>
    <t>None</t>
  </si>
  <si>
    <t>SPECT</t>
  </si>
  <si>
    <t>SPECT/CT</t>
  </si>
  <si>
    <t>PET/CT</t>
  </si>
  <si>
    <t>Dose Calibrator</t>
  </si>
  <si>
    <t>Well Counter</t>
  </si>
  <si>
    <t>Thryoid Probe</t>
  </si>
  <si>
    <t>Mammography</t>
  </si>
  <si>
    <t>Breast Biopsy</t>
  </si>
  <si>
    <t>DXA</t>
  </si>
  <si>
    <t>Dental</t>
  </si>
  <si>
    <t>DBT</t>
  </si>
  <si>
    <t>Prone</t>
  </si>
  <si>
    <t>Upright</t>
  </si>
  <si>
    <t>Intraoral</t>
  </si>
  <si>
    <t>Panoramic</t>
  </si>
  <si>
    <t>CBCT</t>
  </si>
  <si>
    <t>IR</t>
  </si>
  <si>
    <t>Cabinet</t>
  </si>
  <si>
    <t>Specimen</t>
  </si>
  <si>
    <t>Edes</t>
  </si>
  <si>
    <t>Loretta</t>
  </si>
  <si>
    <t>Sherwood</t>
  </si>
  <si>
    <t>Jennifer</t>
  </si>
  <si>
    <t>Siegal</t>
  </si>
  <si>
    <t>Sharon</t>
  </si>
  <si>
    <t>Pietras</t>
  </si>
  <si>
    <t>Elizabeth</t>
  </si>
  <si>
    <t>elizabeth.pietras@mainehealth.org</t>
  </si>
  <si>
    <t>207-662-2484</t>
  </si>
  <si>
    <t>jennifer.sherwood@mainehealth.org</t>
  </si>
  <si>
    <t>207-767-8503</t>
  </si>
  <si>
    <t>Heather</t>
  </si>
  <si>
    <t>Beaulieu</t>
  </si>
  <si>
    <t>207-662-3932</t>
  </si>
  <si>
    <t>207-767-8557</t>
  </si>
  <si>
    <t>heather.beaulieu@mainehealth.org</t>
  </si>
  <si>
    <t>Gaudet</t>
  </si>
  <si>
    <t>Jason</t>
  </si>
  <si>
    <t>jason.gaudet@mainehealth.org</t>
  </si>
  <si>
    <t>207-662-2421</t>
  </si>
  <si>
    <t>207-767-8441</t>
  </si>
  <si>
    <t>Haar</t>
  </si>
  <si>
    <t>Kelly</t>
  </si>
  <si>
    <t>207-662-4665</t>
  </si>
  <si>
    <t>207-767-8486</t>
  </si>
  <si>
    <t>kelly.haar@mainehealth.org</t>
  </si>
  <si>
    <t>Johnson</t>
  </si>
  <si>
    <t>Vicky</t>
  </si>
  <si>
    <t>vicky.johnson@mainehealth.org</t>
  </si>
  <si>
    <t>207-662-2250</t>
  </si>
  <si>
    <t>207-767-8541</t>
  </si>
  <si>
    <t>207-441-8159</t>
  </si>
  <si>
    <t>Lalouche</t>
  </si>
  <si>
    <t>Kathleen</t>
  </si>
  <si>
    <t>kathleen.lalouche@mainehealth.org</t>
  </si>
  <si>
    <t>207-662-2954</t>
  </si>
  <si>
    <t>207-767-8582</t>
  </si>
  <si>
    <t>Ally</t>
  </si>
  <si>
    <t>allison.sanford@mainehealth.org</t>
  </si>
  <si>
    <t>207-767-8590</t>
  </si>
  <si>
    <t>207-741-1910</t>
  </si>
  <si>
    <t>207-662-4487</t>
  </si>
  <si>
    <t>loretta.edes@mainehealth.org</t>
  </si>
  <si>
    <t>207-767-8479</t>
  </si>
  <si>
    <t>207-396-7779</t>
  </si>
  <si>
    <t>eq_servlogin</t>
  </si>
  <si>
    <t>eq_servpwd</t>
  </si>
  <si>
    <t>eq_notes</t>
  </si>
  <si>
    <t>Mini</t>
  </si>
  <si>
    <t>stf_id</t>
  </si>
  <si>
    <t>stf_last</t>
  </si>
  <si>
    <t>stf_first</t>
  </si>
  <si>
    <t>stf_email</t>
  </si>
  <si>
    <t>stf_phnoffice</t>
  </si>
  <si>
    <t>stf_phnmobile</t>
  </si>
  <si>
    <t>stf_pager</t>
  </si>
  <si>
    <t>stf_tech</t>
  </si>
  <si>
    <t>stf_mgr</t>
  </si>
  <si>
    <t>stf_sup</t>
  </si>
  <si>
    <t>sft_dir</t>
  </si>
  <si>
    <t>stf_physicist</t>
  </si>
  <si>
    <t>stf_physician</t>
  </si>
  <si>
    <t>Selenia Dimensions</t>
  </si>
  <si>
    <t>MAM1402</t>
  </si>
  <si>
    <t>MGM4610</t>
  </si>
  <si>
    <t>eq_contact</t>
  </si>
  <si>
    <t>eq_sup</t>
  </si>
  <si>
    <t>eq_physician</t>
  </si>
  <si>
    <t>RT Sim</t>
  </si>
  <si>
    <t>Fixed</t>
  </si>
  <si>
    <t>Portable</t>
  </si>
  <si>
    <t>X-ray</t>
  </si>
  <si>
    <t>C-arm</t>
  </si>
  <si>
    <t>Single Plane</t>
  </si>
  <si>
    <t>Bi-Plane</t>
  </si>
  <si>
    <t>Mobile</t>
  </si>
  <si>
    <t>Medtronic</t>
  </si>
  <si>
    <t>Revolution HD</t>
  </si>
  <si>
    <t>Digital Diagnost</t>
  </si>
  <si>
    <t>BV Pulsera</t>
  </si>
  <si>
    <t>Affirm Prone</t>
  </si>
  <si>
    <t>Nomad</t>
  </si>
  <si>
    <t>Handheld</t>
  </si>
  <si>
    <t>AMX4 Plus</t>
  </si>
  <si>
    <t>dept_id</t>
  </si>
  <si>
    <t>dept_name</t>
  </si>
  <si>
    <t>Radiology</t>
  </si>
  <si>
    <t>Nuclear Medicine</t>
  </si>
  <si>
    <t>OR</t>
  </si>
  <si>
    <t>Orthopedics</t>
  </si>
  <si>
    <t>Radiation Oncology</t>
  </si>
  <si>
    <t>Fluoro</t>
  </si>
  <si>
    <t>Vascular</t>
  </si>
  <si>
    <t>Research</t>
  </si>
  <si>
    <t>XRM687</t>
  </si>
  <si>
    <t>XRM4622</t>
  </si>
  <si>
    <t>XRM4913</t>
  </si>
  <si>
    <t>XRM4912</t>
  </si>
  <si>
    <t>XRM5076</t>
  </si>
  <si>
    <t>XRM5414</t>
  </si>
  <si>
    <t>XRM5430</t>
  </si>
  <si>
    <t>XRM5429</t>
  </si>
  <si>
    <t>XRM4495</t>
  </si>
  <si>
    <t>XRM4907</t>
  </si>
  <si>
    <t>XRM5019</t>
  </si>
  <si>
    <t>XRM4433</t>
  </si>
  <si>
    <t>XRM653</t>
  </si>
  <si>
    <t>XRM649</t>
  </si>
  <si>
    <t>XRM680</t>
  </si>
  <si>
    <t>XRM703</t>
  </si>
  <si>
    <t>XRM2168</t>
  </si>
  <si>
    <t>XRM4215</t>
  </si>
  <si>
    <t>XRM5239</t>
  </si>
  <si>
    <t>XRM5733</t>
  </si>
  <si>
    <t>XRM662</t>
  </si>
  <si>
    <t>XRM682</t>
  </si>
  <si>
    <t>XRM686</t>
  </si>
  <si>
    <t>XRM681</t>
  </si>
  <si>
    <t>XRM715</t>
  </si>
  <si>
    <t>XRM709</t>
  </si>
  <si>
    <t>XRM710</t>
  </si>
  <si>
    <t>XRM720</t>
  </si>
  <si>
    <t>XRM718</t>
  </si>
  <si>
    <t>XRM714</t>
  </si>
  <si>
    <t>XRM717</t>
  </si>
  <si>
    <t>XRM842</t>
  </si>
  <si>
    <t>XRM4201</t>
  </si>
  <si>
    <t>XRM4289</t>
  </si>
  <si>
    <t>XRM4654</t>
  </si>
  <si>
    <t>XRM5120</t>
  </si>
  <si>
    <t>XRM5122</t>
  </si>
  <si>
    <t>XRM5486</t>
  </si>
  <si>
    <t>XRM5586</t>
  </si>
  <si>
    <t>XRM5777</t>
  </si>
  <si>
    <t>XRM5238</t>
  </si>
  <si>
    <t>XRM723</t>
  </si>
  <si>
    <t>XRM722</t>
  </si>
  <si>
    <t>XRM3627</t>
  </si>
  <si>
    <t>XRM3629</t>
  </si>
  <si>
    <t>XRM4087</t>
  </si>
  <si>
    <t>XRM4200</t>
  </si>
  <si>
    <t>XRM6046</t>
  </si>
  <si>
    <t>HOS76</t>
  </si>
  <si>
    <t>XRM143</t>
  </si>
  <si>
    <t>XRM4430</t>
  </si>
  <si>
    <t>XRM149</t>
  </si>
  <si>
    <t>XRM4779</t>
  </si>
  <si>
    <t>XRM4984</t>
  </si>
  <si>
    <t>XRM5801</t>
  </si>
  <si>
    <t>XRM4577</t>
  </si>
  <si>
    <t>HOS17</t>
  </si>
  <si>
    <t>XRM2907</t>
  </si>
  <si>
    <t>XRM2908</t>
  </si>
  <si>
    <t>XRM5773</t>
  </si>
  <si>
    <t>XRM5964</t>
  </si>
  <si>
    <t>MED1324</t>
  </si>
  <si>
    <t>MAM1433</t>
  </si>
  <si>
    <t>MGM4431</t>
  </si>
  <si>
    <t>MAM1407</t>
  </si>
  <si>
    <t>MGM4375</t>
  </si>
  <si>
    <t>MGM4458</t>
  </si>
  <si>
    <t>MGM4576</t>
  </si>
  <si>
    <t>MGM4904</t>
  </si>
  <si>
    <t>XRM390</t>
  </si>
  <si>
    <t>G0338</t>
  </si>
  <si>
    <t>XRM5195</t>
  </si>
  <si>
    <t>XRM391</t>
  </si>
  <si>
    <t>XRM392</t>
  </si>
  <si>
    <t>MED1881</t>
  </si>
  <si>
    <t>HOS1296</t>
  </si>
  <si>
    <t>XRM4414</t>
  </si>
  <si>
    <t>MED1389</t>
  </si>
  <si>
    <t>XRM5341</t>
  </si>
  <si>
    <t>XRM3053</t>
  </si>
  <si>
    <t>XRM3051</t>
  </si>
  <si>
    <t>XRM4690</t>
  </si>
  <si>
    <t>XRM4816</t>
  </si>
  <si>
    <t>MED1941</t>
  </si>
  <si>
    <t>XRM4643</t>
  </si>
  <si>
    <t>XRM4644</t>
  </si>
  <si>
    <t>XRM5075</t>
  </si>
  <si>
    <t>XRM5487</t>
  </si>
  <si>
    <t>XRM5234</t>
  </si>
  <si>
    <t>XRM5618</t>
  </si>
  <si>
    <t>XRM4774</t>
  </si>
  <si>
    <t>XRM5266</t>
  </si>
  <si>
    <t>MED2411</t>
  </si>
  <si>
    <t>XRM5235</t>
  </si>
  <si>
    <t>XRM4157</t>
  </si>
  <si>
    <t>MED1610</t>
  </si>
  <si>
    <t>XRM4921</t>
  </si>
  <si>
    <t>XRM5305</t>
  </si>
  <si>
    <t>XRM597</t>
  </si>
  <si>
    <t>MED1727</t>
  </si>
  <si>
    <t>MED1848</t>
  </si>
  <si>
    <t>XRM5693</t>
  </si>
  <si>
    <t>XRM5785</t>
  </si>
  <si>
    <t>XRM1044</t>
  </si>
  <si>
    <t>XRM4943</t>
  </si>
  <si>
    <t>XRM4230</t>
  </si>
  <si>
    <t>MED179</t>
  </si>
  <si>
    <t>XRM5619</t>
  </si>
  <si>
    <t>MED2616</t>
  </si>
  <si>
    <t>XRM3994</t>
  </si>
  <si>
    <t>MED2387</t>
  </si>
  <si>
    <t>Room 5</t>
  </si>
  <si>
    <t>Room 304</t>
  </si>
  <si>
    <t>Room 307</t>
  </si>
  <si>
    <t>Room 543</t>
  </si>
  <si>
    <t>Room 249</t>
  </si>
  <si>
    <t>Emergency</t>
  </si>
  <si>
    <t>B738 (Room 1)</t>
  </si>
  <si>
    <t>B740 (Room 2)</t>
  </si>
  <si>
    <t>XRM6328</t>
  </si>
  <si>
    <t>Symbia T</t>
  </si>
  <si>
    <t>Symbia S</t>
  </si>
  <si>
    <t>Discovery 710 MI</t>
  </si>
  <si>
    <t>Intevo</t>
  </si>
  <si>
    <t>Intevo Excel</t>
  </si>
  <si>
    <t>530C</t>
  </si>
  <si>
    <t>mCT Flow</t>
  </si>
  <si>
    <t>B337</t>
  </si>
  <si>
    <t>B334</t>
  </si>
  <si>
    <t>Room 557</t>
  </si>
  <si>
    <t>Room 559</t>
  </si>
  <si>
    <t>Room 1063</t>
  </si>
  <si>
    <t>Room 1047</t>
  </si>
  <si>
    <t>Room 1069</t>
  </si>
  <si>
    <t>Ingenia 1.5T</t>
  </si>
  <si>
    <t>Ingenia Ambition X 1.5T</t>
  </si>
  <si>
    <t>Bay 1</t>
  </si>
  <si>
    <t>Bay 3</t>
  </si>
  <si>
    <t>Bay 2</t>
  </si>
  <si>
    <t>Ingenia Omega HP</t>
  </si>
  <si>
    <t>Ingenia 3T</t>
  </si>
  <si>
    <t>Endocrinology</t>
  </si>
  <si>
    <t>Neurosurgery</t>
  </si>
  <si>
    <t>eq_mefacreg</t>
  </si>
  <si>
    <t>Artis Zee MP</t>
  </si>
  <si>
    <t>Artis Zee</t>
  </si>
  <si>
    <t>B400 (Room 5)</t>
  </si>
  <si>
    <t>EasyDiagnost Eleva</t>
  </si>
  <si>
    <t>B450 (Room 2)</t>
  </si>
  <si>
    <t>B446 (Room 1)</t>
  </si>
  <si>
    <t>R9 EP Lab</t>
  </si>
  <si>
    <t>Cath Lab 1</t>
  </si>
  <si>
    <t>Cath Lab 2</t>
  </si>
  <si>
    <t>Cath Lab 6</t>
  </si>
  <si>
    <t>Cath Lab 5</t>
  </si>
  <si>
    <t>Cath Lab 4</t>
  </si>
  <si>
    <t>ED Trauma 3 and 4</t>
  </si>
  <si>
    <t>ED Trauma 1 and 2</t>
  </si>
  <si>
    <t>XRM6163</t>
  </si>
  <si>
    <t>Digital Diagnost C90</t>
  </si>
  <si>
    <t>B746 (ED Rad Room 2)</t>
  </si>
  <si>
    <t>B747 (ED Rad Room 1)</t>
  </si>
  <si>
    <t>XRM6363</t>
  </si>
  <si>
    <t>OR C-arm 1</t>
  </si>
  <si>
    <t>OR C-arm 2</t>
  </si>
  <si>
    <t>OR C-arm 3</t>
  </si>
  <si>
    <t>SCU C-arm 10</t>
  </si>
  <si>
    <t>OR C-arm 12</t>
  </si>
  <si>
    <t>OR C-arm 13</t>
  </si>
  <si>
    <t>OR C-arm 15</t>
  </si>
  <si>
    <t>XRM6184</t>
  </si>
  <si>
    <t>OR C-arm 21</t>
  </si>
  <si>
    <t>OR C-arm 22</t>
  </si>
  <si>
    <t>OR C-arm 26</t>
  </si>
  <si>
    <t>OR O-arm</t>
  </si>
  <si>
    <t>OR C-arm 23</t>
  </si>
  <si>
    <t>OR Portable 11</t>
  </si>
  <si>
    <t>G018 (Room 4)</t>
  </si>
  <si>
    <t>B104 (Room 1)</t>
  </si>
  <si>
    <t>B106 (Room 2)</t>
  </si>
  <si>
    <t>B109 (Room 3)</t>
  </si>
  <si>
    <t>C-arm 16</t>
  </si>
  <si>
    <t>Ortho Trauma C-arm 19</t>
  </si>
  <si>
    <t>Pain</t>
  </si>
  <si>
    <t>R/F Room</t>
  </si>
  <si>
    <t>Brevera</t>
  </si>
  <si>
    <t>Specimen Imager</t>
  </si>
  <si>
    <t>MGM6264</t>
  </si>
  <si>
    <t>OR1</t>
  </si>
  <si>
    <t>OR C-arm 25</t>
  </si>
  <si>
    <t>OR C-arm 20</t>
  </si>
  <si>
    <t>OR C-arm 27</t>
  </si>
  <si>
    <t>XRM6268</t>
  </si>
  <si>
    <t>Trident HD</t>
  </si>
  <si>
    <t>Faxitron</t>
  </si>
  <si>
    <t>MX-20</t>
  </si>
  <si>
    <t>2321A0702</t>
  </si>
  <si>
    <t>Lunar Pixi</t>
  </si>
  <si>
    <t>Procedure Room</t>
  </si>
  <si>
    <t>Room 10330</t>
  </si>
  <si>
    <t>UltraFocus</t>
  </si>
  <si>
    <t>2327A40351</t>
  </si>
  <si>
    <t>uCT</t>
  </si>
  <si>
    <t>SCANCO</t>
  </si>
  <si>
    <t>vivaCT 40</t>
  </si>
  <si>
    <t>Arcadis Varic</t>
  </si>
  <si>
    <t>Optima 580</t>
  </si>
  <si>
    <t>Procedure Room 2</t>
  </si>
  <si>
    <t>Room 123 (X-ray)</t>
  </si>
  <si>
    <t>D-EVO Suite FSx</t>
  </si>
  <si>
    <t>eq_eoldate</t>
  </si>
  <si>
    <t>eq_retired</t>
  </si>
  <si>
    <t>Lightspeed RT16</t>
  </si>
  <si>
    <t>171 CT/Sim</t>
  </si>
  <si>
    <t>207885RT16</t>
  </si>
  <si>
    <t>Room 1</t>
  </si>
  <si>
    <t>MAP01572</t>
  </si>
  <si>
    <t>MAP01576</t>
  </si>
  <si>
    <t>MAP05869</t>
  </si>
  <si>
    <t>Room 120 (CT Sim)</t>
  </si>
  <si>
    <t>10 | 13</t>
  </si>
  <si>
    <t>11 | 14</t>
  </si>
  <si>
    <t>12 | 15</t>
  </si>
  <si>
    <t>05 | 06</t>
  </si>
  <si>
    <t>04 | 05</t>
  </si>
  <si>
    <t>B314 (M-1)</t>
  </si>
  <si>
    <t>MFAL Mammography</t>
  </si>
  <si>
    <t>eq_manu</t>
  </si>
  <si>
    <t>eq_fac</t>
  </si>
  <si>
    <t>eq_cls_id</t>
  </si>
  <si>
    <t>eq_cls_subid</t>
  </si>
  <si>
    <t>eq_manu_id</t>
  </si>
  <si>
    <t>eq_fac_id</t>
  </si>
  <si>
    <t>eq_dept_id</t>
  </si>
  <si>
    <t>eq_address</t>
  </si>
  <si>
    <t>eq_contactinfo</t>
  </si>
  <si>
    <t>eq_supinfo</t>
  </si>
  <si>
    <t>eq_physicianinfo</t>
  </si>
  <si>
    <t>stf_catnm</t>
  </si>
  <si>
    <t>stf_catcon</t>
  </si>
  <si>
    <t>sieges@mainehealth.org</t>
  </si>
  <si>
    <t>event_type</t>
  </si>
  <si>
    <t>event_id</t>
  </si>
  <si>
    <t>event_tstdt</t>
  </si>
  <si>
    <t>event_repdt</t>
  </si>
  <si>
    <t>event_phys1</t>
  </si>
  <si>
    <t>event_phys2</t>
  </si>
  <si>
    <t>event_type_id</t>
  </si>
  <si>
    <t>Acceptance</t>
  </si>
  <si>
    <t>Annual</t>
  </si>
  <si>
    <t>Audit</t>
  </si>
  <si>
    <t>QC Review</t>
  </si>
  <si>
    <t>Shielding Design</t>
  </si>
  <si>
    <t>Submission</t>
  </si>
  <si>
    <t>Other</t>
  </si>
  <si>
    <t>Retire</t>
  </si>
  <si>
    <t>event_file1</t>
  </si>
  <si>
    <t>event_file2</t>
  </si>
  <si>
    <t>event_file3</t>
  </si>
  <si>
    <t>event_file4</t>
  </si>
  <si>
    <t>event_file5</t>
  </si>
  <si>
    <t>event_file6</t>
  </si>
  <si>
    <t>event_file7</t>
  </si>
  <si>
    <t>event_file8</t>
  </si>
  <si>
    <t>event_file9</t>
  </si>
  <si>
    <t>event_file10</t>
  </si>
  <si>
    <t>event_eq_id</t>
  </si>
  <si>
    <t>event_types</t>
  </si>
  <si>
    <t>Lalouche, Kathleen</t>
  </si>
  <si>
    <t>Pietras, Elizabeth</t>
  </si>
  <si>
    <t>Berkowitz, Lindsey</t>
  </si>
  <si>
    <t>Bevins, Nicholas</t>
  </si>
  <si>
    <t>event_file11</t>
  </si>
  <si>
    <t>event_file12</t>
  </si>
  <si>
    <t>event_file13</t>
  </si>
  <si>
    <t>event_file14</t>
  </si>
  <si>
    <t>event_file15</t>
  </si>
  <si>
    <t>event_file16</t>
  </si>
  <si>
    <t>REVVX1800105CN</t>
  </si>
  <si>
    <t>eq_mandt</t>
  </si>
  <si>
    <t>eq_radcap</t>
  </si>
  <si>
    <t>Zenetion 70</t>
  </si>
  <si>
    <t>Room 1507</t>
  </si>
  <si>
    <t>Room 1500</t>
  </si>
  <si>
    <t>XRM6538</t>
  </si>
  <si>
    <t>XRM6537</t>
  </si>
  <si>
    <t>BVA01048</t>
  </si>
  <si>
    <t>XRM6499</t>
  </si>
  <si>
    <t>ProMax 3D Plus</t>
  </si>
  <si>
    <t>XRM6377</t>
  </si>
  <si>
    <t>TRI2101218</t>
  </si>
  <si>
    <t>MGM6440</t>
  </si>
  <si>
    <t>MQ00012D8046</t>
  </si>
  <si>
    <t>NTPV7218232</t>
  </si>
  <si>
    <t>Epiq 7</t>
  </si>
  <si>
    <t>CT Scanning</t>
  </si>
  <si>
    <t>207662RCT2</t>
  </si>
  <si>
    <t>Veradius Unity</t>
  </si>
  <si>
    <t>Room 3</t>
  </si>
  <si>
    <t>S443</t>
  </si>
  <si>
    <t>402570/SN0802420</t>
  </si>
  <si>
    <t>S024</t>
  </si>
  <si>
    <t>951500WK8</t>
  </si>
  <si>
    <t>Luminos Agile Max</t>
  </si>
  <si>
    <t>B427/B447(Room 3)</t>
  </si>
  <si>
    <t>Lightspeed VCT</t>
  </si>
  <si>
    <t>Main CT</t>
  </si>
  <si>
    <t>S301</t>
  </si>
  <si>
    <t>00000378587CN0</t>
  </si>
  <si>
    <t>Revolution GSI</t>
  </si>
  <si>
    <t>441499CNI</t>
  </si>
  <si>
    <t>Revolution CT</t>
  </si>
  <si>
    <t>REVVX1800048CN</t>
  </si>
  <si>
    <t>Trauma Diagnost</t>
  </si>
  <si>
    <t>Insight FD</t>
  </si>
  <si>
    <t>EDHallway</t>
  </si>
  <si>
    <t>30-0519-18M</t>
  </si>
  <si>
    <t>Innova 2100IQ</t>
  </si>
  <si>
    <t>207662CL1</t>
  </si>
  <si>
    <t>Innova 2100C</t>
  </si>
  <si>
    <t>Cath Lab 3</t>
  </si>
  <si>
    <t>S417</t>
  </si>
  <si>
    <t>207662CL3</t>
  </si>
  <si>
    <t>Innova</t>
  </si>
  <si>
    <t>S356</t>
  </si>
  <si>
    <t>207662CL2</t>
  </si>
  <si>
    <t>Allura Xper FD10</t>
  </si>
  <si>
    <t>S383</t>
  </si>
  <si>
    <t>Allura Xper FD10/10</t>
  </si>
  <si>
    <t>Innova IGS530</t>
  </si>
  <si>
    <t>207662CL530</t>
  </si>
  <si>
    <t>Zenition 70</t>
  </si>
  <si>
    <t>AX-021709-05</t>
  </si>
  <si>
    <t>Discovery 730 IGS</t>
  </si>
  <si>
    <t>OR2</t>
  </si>
  <si>
    <t>Various</t>
  </si>
  <si>
    <t>Azurion 7 M20</t>
  </si>
  <si>
    <t>OR11</t>
  </si>
  <si>
    <t>722079-1005</t>
  </si>
  <si>
    <t>O-Arm</t>
  </si>
  <si>
    <t>C2834</t>
  </si>
  <si>
    <t>OR17</t>
  </si>
  <si>
    <t>30-1222-21M</t>
  </si>
  <si>
    <t>B516</t>
  </si>
  <si>
    <t>S457</t>
  </si>
  <si>
    <t>FS00027</t>
  </si>
  <si>
    <t>463672/SN10000101</t>
  </si>
  <si>
    <t>B401 (Room 6)</t>
  </si>
  <si>
    <t>463488/SN10000099</t>
  </si>
  <si>
    <t>S382</t>
  </si>
  <si>
    <t>1013022WK7</t>
  </si>
  <si>
    <t>ERCP Room 1</t>
  </si>
  <si>
    <t>BV Pulsera 12</t>
  </si>
  <si>
    <t>Mobil Diagnost</t>
  </si>
  <si>
    <t>East Tower Radiology</t>
  </si>
  <si>
    <t>FDR-GO 2</t>
  </si>
  <si>
    <t>41F168B73002</t>
  </si>
  <si>
    <t>OR C-arm 24</t>
  </si>
  <si>
    <t>FDR GO PLUS E</t>
  </si>
  <si>
    <t>MQ0001284008</t>
  </si>
  <si>
    <t>MQ0001284014</t>
  </si>
  <si>
    <t>Bean 2 OR</t>
  </si>
  <si>
    <t>MQ0001288039</t>
  </si>
  <si>
    <t>ED</t>
  </si>
  <si>
    <t>MQ00012A1002</t>
  </si>
  <si>
    <t>Rad - CFT</t>
  </si>
  <si>
    <t>MQ00012A4015</t>
  </si>
  <si>
    <t>MQ00012A4011</t>
  </si>
  <si>
    <t>ERCP Room 2</t>
  </si>
  <si>
    <t>Digital DiagnostC90</t>
  </si>
  <si>
    <t>AMX4 PLUS</t>
  </si>
  <si>
    <t>S219</t>
  </si>
  <si>
    <t>966143WK0</t>
  </si>
  <si>
    <t>497058/12000030</t>
  </si>
  <si>
    <t>SN12000066</t>
  </si>
  <si>
    <t>Horizon A</t>
  </si>
  <si>
    <t>75400-MMP</t>
  </si>
  <si>
    <t>301310M</t>
  </si>
  <si>
    <t>Horizon C</t>
  </si>
  <si>
    <t>44137-MMP</t>
  </si>
  <si>
    <t>303188M</t>
  </si>
  <si>
    <t>Maine Neuro</t>
  </si>
  <si>
    <t>400-402030</t>
  </si>
  <si>
    <t>D-EVO Suite II</t>
  </si>
  <si>
    <t>76902-MMP</t>
  </si>
  <si>
    <t>75594-MMP</t>
  </si>
  <si>
    <t>03147-1220-W</t>
  </si>
  <si>
    <t>Proteus</t>
  </si>
  <si>
    <t>S441</t>
  </si>
  <si>
    <t>00000054307HL4</t>
  </si>
  <si>
    <t>Affirm Upright</t>
  </si>
  <si>
    <t>Revolution</t>
  </si>
  <si>
    <t>REVVX1900123CN</t>
  </si>
  <si>
    <t>S332</t>
  </si>
  <si>
    <t>422422CN6</t>
  </si>
  <si>
    <t>D-3</t>
  </si>
  <si>
    <t>D-1</t>
  </si>
  <si>
    <t>D-2</t>
  </si>
  <si>
    <t>Multitom RAX</t>
  </si>
  <si>
    <t>Stereotactic Room783</t>
  </si>
  <si>
    <t>APB1100418</t>
  </si>
  <si>
    <t>S456</t>
  </si>
  <si>
    <t>BV Puslera</t>
  </si>
  <si>
    <t>Insight-FD</t>
  </si>
  <si>
    <t>Surgery</t>
  </si>
  <si>
    <t>30-0419-35M</t>
  </si>
  <si>
    <t>30-0121-13M</t>
  </si>
  <si>
    <t>SSC Surgery</t>
  </si>
  <si>
    <t>MQ0001288041</t>
  </si>
  <si>
    <t>S325</t>
  </si>
  <si>
    <t>S324</t>
  </si>
  <si>
    <t>74674-MMP</t>
  </si>
  <si>
    <t>US418B0305</t>
  </si>
  <si>
    <t>US517B0202</t>
  </si>
  <si>
    <t>US516B0472</t>
  </si>
  <si>
    <t>USN17B0850</t>
  </si>
  <si>
    <t>US417B1002</t>
  </si>
  <si>
    <t>US417B1003</t>
  </si>
  <si>
    <t>B473 (Room 1)</t>
  </si>
  <si>
    <t>B472 (Room 4)</t>
  </si>
  <si>
    <t>US516B0487</t>
  </si>
  <si>
    <t>US418B0558</t>
  </si>
  <si>
    <t>B737 (ED Ultrasound)</t>
  </si>
  <si>
    <t>B475 (Room 2)</t>
  </si>
  <si>
    <t>B468 (Room 3)</t>
  </si>
  <si>
    <t>Room 781 (Breast US1)</t>
  </si>
  <si>
    <t>Room 778 (Breast US2)</t>
  </si>
  <si>
    <t>US718B0252</t>
  </si>
  <si>
    <t>ED US/CT Alcove</t>
  </si>
  <si>
    <t>US417B1004</t>
  </si>
  <si>
    <t>Haar, Kelly</t>
  </si>
  <si>
    <t>Parks</t>
  </si>
  <si>
    <t>General</t>
  </si>
  <si>
    <t>Doppler</t>
  </si>
  <si>
    <t>Room 547 (Room 2)</t>
  </si>
  <si>
    <t>Room 546 (Room 1)</t>
  </si>
  <si>
    <t>G016 (Room 1)</t>
  </si>
  <si>
    <t>G043 (Room 2)</t>
  </si>
  <si>
    <t>US417B0398</t>
  </si>
  <si>
    <t>US318B2488</t>
  </si>
  <si>
    <t>Flo-Lab 2100</t>
  </si>
  <si>
    <t>015051</t>
  </si>
  <si>
    <t>eq_capcat</t>
  </si>
  <si>
    <t>cls_capcat</t>
  </si>
  <si>
    <t>cls_capcst</t>
  </si>
  <si>
    <t>eq_capcst</t>
  </si>
  <si>
    <t>Gaudet, Jason</t>
  </si>
  <si>
    <t>MAM1407_MGM4458_20240116_20240110_0082_000002_20240508143723.pdf</t>
  </si>
  <si>
    <t>MAM1407_MGM4375_20240122_20240115_0081_000001_20240508143832.pdf</t>
  </si>
  <si>
    <t>MAM1407_MGM4576_20240122_20240112_0083_000003_20240508144144.pdf</t>
  </si>
  <si>
    <t>MAM1402_MGM4610_20240205_20240131_0001_000004_20240508144201.pdf</t>
  </si>
  <si>
    <t>MAM1433_MGM4431_20240126_20240124_0065_000005_20240508144218.pdf</t>
  </si>
  <si>
    <t>MAM1407_MGM4904_20240214_20240214_0086_000007_20240508144619.pdf</t>
  </si>
  <si>
    <t>20240116_20240110_0078_000006_20240508144648.pdf</t>
  </si>
  <si>
    <t>HOS76_XRM5019_20240429_20240405_0033_000008_20240508144957.pdf</t>
  </si>
  <si>
    <t>HOS76_XRM5019_20240429_20240405_0033_000008_20240508145003.xlsm</t>
  </si>
  <si>
    <t>Johnson, Vicky</t>
  </si>
  <si>
    <t>Beaulieu, Heather</t>
  </si>
  <si>
    <t>HOS76_XRM4907_20240201_20240201_0013_000009_20240524114639.pdf</t>
  </si>
  <si>
    <t>HOS76_XRM4907_20240201_20240201_0013_000009_20240524114648.xlsx</t>
  </si>
  <si>
    <t>HOS76_XRM4215_20231011_20231011_0014_000010_20240524114904.pdf</t>
  </si>
  <si>
    <t>HOS76_XRM4215_20231011_20231011_0014_000010_20240524114912.xlsx</t>
  </si>
  <si>
    <t>HOS17_XRM4430_20230823_20230823_0002_000011_20240524115020.pdf</t>
  </si>
  <si>
    <t>HOS17_XRM4430_20230823_20230823_0002_000011_20240524115042.xlsx</t>
  </si>
  <si>
    <t>Spickel, Chad</t>
  </si>
  <si>
    <t>MED1389_XRM3053_20231127_20231127_0080_000012_20240524115405.pdf</t>
  </si>
  <si>
    <t>MED1389_XRM3053_20231127_20231127_0080_000012_20240524115437.xlsm</t>
  </si>
  <si>
    <t>MED1389_XRM5341_20231228_20231228_0079_000013_20240524115548.pdf</t>
  </si>
  <si>
    <t>MED1389_XRM5341_20231228_20231228_0079_000013_20240524115556.xlsx</t>
  </si>
  <si>
    <t>HOS1296_XRM4414_20231127_20231127_0115_000014_20240524115652.pdf</t>
  </si>
  <si>
    <t>HOS76_XRM649_20230712_20230712_0012_000015_20240524115749.pdf</t>
  </si>
  <si>
    <t>HOS76_XRM649_20230809_20230809_0012_000016_20240524115828.xlsx</t>
  </si>
  <si>
    <t>MED1389_XRM3051_20231009_20231009_0099_000017_20240524120022.pdf</t>
  </si>
  <si>
    <t>MED1389_XRM3051_20231009_20231009_0099_000017_20240524120035.pdf</t>
  </si>
  <si>
    <t>HOS76_XRM4087_20231011_20231011_0098_000018_20240524120130.pdf</t>
  </si>
  <si>
    <t>HOS76_XRM4087_20231011_20231011_0098_000018_20240524120141.pdf</t>
  </si>
  <si>
    <t>HOS76_XRM4200_20231011_20231011_0097_000019_20240524120219.pdf</t>
  </si>
  <si>
    <t>HOS76_XRM4200_20231011_20231011_0097_000019_20240524120231.pdf</t>
  </si>
  <si>
    <t>20231006_20231006_0102_000020_20240524120315.pdf</t>
  </si>
  <si>
    <t>MED2411_XRM4157_20231007_20231007_0101_000021_20240524120355.pdf</t>
  </si>
  <si>
    <t>MED2411_XRM4157_20231007_20231007_0101_000021_20240524120404.pdf</t>
  </si>
  <si>
    <t>20231009_20231009_0100_000022_20240524120507.pdf</t>
  </si>
  <si>
    <t>MED1389_XRM4816_20231016_20231016_0104_000023_20240524120618.pdf</t>
  </si>
  <si>
    <t>MED1389_XRM4816_20231016_20231016_0104_000023_20240524120638.pdf</t>
  </si>
  <si>
    <t>MED2411_XRM5235_20241024_20241024_0103_000024_20240524120732.pdf</t>
  </si>
  <si>
    <t>MED2411_XRM5235_20241024_20241024_0103_000024_20240524120750.pdf</t>
  </si>
  <si>
    <t>20230616_20230516_0107_000025_20240524120923.pdf</t>
  </si>
  <si>
    <t>20240326_20230923_0106_000026_20240524121142.pdf</t>
  </si>
  <si>
    <t>20230524_20230524_0105_000027_20240524121219.pdf</t>
  </si>
  <si>
    <t>20230524_20230524_0110_000028_20240524121339.pdf</t>
  </si>
  <si>
    <t>20230516_20230516_0109_000029_20240524121447.pdf</t>
  </si>
  <si>
    <t>20231213_20231213_0116_000030_20240524121551.xlsm</t>
  </si>
  <si>
    <t>20230512_20230512_0108_000031_20240524121649.xlsx</t>
  </si>
  <si>
    <t>Bradbury, Chet</t>
  </si>
  <si>
    <t>XRM6614</t>
  </si>
  <si>
    <t>Dexis</t>
  </si>
  <si>
    <t>Nomad Pro 2</t>
  </si>
  <si>
    <t>Stryker</t>
  </si>
  <si>
    <t>Airo TruCT</t>
  </si>
  <si>
    <t>OR 25, 26-29</t>
  </si>
  <si>
    <t>FDR Go</t>
  </si>
  <si>
    <t>MFT 1</t>
  </si>
  <si>
    <t>CFT X-ray 3</t>
  </si>
  <si>
    <t>MQ00012DA004</t>
  </si>
  <si>
    <t>MQ00012DA007</t>
  </si>
  <si>
    <t>XRM6573</t>
  </si>
  <si>
    <t>XRM6574</t>
  </si>
  <si>
    <t>XRM6633</t>
  </si>
  <si>
    <t>eq_retdate</t>
  </si>
  <si>
    <t>XRM6702</t>
  </si>
  <si>
    <t>Diagnost C90</t>
  </si>
  <si>
    <t>XRM6755</t>
  </si>
  <si>
    <t>XRM6628</t>
  </si>
  <si>
    <t>Symbia Pro.specta X3</t>
  </si>
  <si>
    <t>XRM6886</t>
  </si>
  <si>
    <t>Discovery RT</t>
  </si>
  <si>
    <t>207885RTGEN3</t>
  </si>
  <si>
    <t>XRM6911</t>
  </si>
  <si>
    <t>MaineHealth Radiology - Scarborough</t>
  </si>
  <si>
    <t>Bruker</t>
  </si>
  <si>
    <t>SkyScan 1276</t>
  </si>
  <si>
    <t>Procedure Room (0338)</t>
  </si>
  <si>
    <t>24|17198</t>
  </si>
  <si>
    <t>XRM6852</t>
  </si>
  <si>
    <t>XRM6881</t>
  </si>
  <si>
    <t>C-arm GE1</t>
  </si>
  <si>
    <t>C-arm GE2</t>
  </si>
  <si>
    <t>C-arm GE3</t>
  </si>
  <si>
    <t>FBXXTE03325</t>
  </si>
  <si>
    <t>FBXXTE03324</t>
  </si>
  <si>
    <t>FAXXTE01225</t>
  </si>
  <si>
    <t>Chase</t>
  </si>
  <si>
    <t>Jacalyn</t>
  </si>
  <si>
    <t>jacalyn.chase@mainehealth.org</t>
  </si>
  <si>
    <t>Chase, Jacalyn</t>
  </si>
  <si>
    <t>OEC Elite CFD 31</t>
  </si>
  <si>
    <t>OEC Elite CFD 25</t>
  </si>
  <si>
    <t>Epiq Elite</t>
  </si>
  <si>
    <t>US624B0096</t>
  </si>
  <si>
    <t>Room 551 (Room 3)</t>
  </si>
  <si>
    <t>Cath Lab 1 (MFT 43)</t>
  </si>
  <si>
    <t>Cath Lab 2 (MFT 44)</t>
  </si>
  <si>
    <t>Cath Lab 3 (MFT 45)</t>
  </si>
  <si>
    <t>Cath Lab 4 (MFT 41)</t>
  </si>
  <si>
    <t>Cath Lab 5 (MFT 42)</t>
  </si>
  <si>
    <t>OR 1 (MFT 36)</t>
  </si>
  <si>
    <t>OR 16 (MFT 33)</t>
  </si>
  <si>
    <t>Azurion 7 M12</t>
  </si>
  <si>
    <t>Azurion 7 B12</t>
  </si>
  <si>
    <t>XRM6602</t>
  </si>
  <si>
    <t>XRM6603</t>
  </si>
  <si>
    <t>XRM6604</t>
  </si>
  <si>
    <t>XRM6605</t>
  </si>
  <si>
    <t>XRM6606</t>
  </si>
  <si>
    <t>XRM6600</t>
  </si>
  <si>
    <t>XRM6601</t>
  </si>
  <si>
    <t>XRM6621</t>
  </si>
  <si>
    <t>XRM6608</t>
  </si>
  <si>
    <t>XRM6622</t>
  </si>
  <si>
    <t>XRM6607</t>
  </si>
  <si>
    <t>XRM6876</t>
  </si>
  <si>
    <t>XRM6877</t>
  </si>
  <si>
    <t>XRM6875</t>
  </si>
  <si>
    <t>XRM6613</t>
  </si>
  <si>
    <t>CR9</t>
  </si>
  <si>
    <t>CR8</t>
  </si>
  <si>
    <t>NICU</t>
  </si>
  <si>
    <t>MQ00012E5005</t>
  </si>
  <si>
    <t>MQ00012E6002</t>
  </si>
  <si>
    <t>MQ00012E6003</t>
  </si>
  <si>
    <t>XRM6916</t>
  </si>
  <si>
    <t>XRM6915</t>
  </si>
  <si>
    <t>XRM6917</t>
  </si>
  <si>
    <t>US324B0780</t>
  </si>
  <si>
    <t>B479 (Consult Room)</t>
  </si>
  <si>
    <t>OR C-arm 5</t>
  </si>
  <si>
    <t>Endo C-arm 4</t>
  </si>
  <si>
    <t>OR Mini C-arm</t>
  </si>
  <si>
    <t>OR C-arm 18</t>
  </si>
  <si>
    <t>EP 6 (MFT 48)</t>
  </si>
  <si>
    <t>EP 7 (MFT 49)</t>
  </si>
  <si>
    <t>EP 11 (MFT 46)</t>
  </si>
  <si>
    <t>EP 12 (MFT 47)</t>
  </si>
  <si>
    <t>eq_eeoldate</t>
  </si>
  <si>
    <t>cls_eeol</t>
  </si>
  <si>
    <t>400-869661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</si>
</sst>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637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63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activeX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6.emf"/><Relationship Id="rId18" Type="http://schemas.openxmlformats.org/officeDocument/2006/relationships/image" Target="../media/image1.emf"/><Relationship Id="rId3" Type="http://schemas.openxmlformats.org/officeDocument/2006/relationships/image" Target="../media/image16.emf"/><Relationship Id="rId7" Type="http://schemas.openxmlformats.org/officeDocument/2006/relationships/image" Target="../media/image12.emf"/><Relationship Id="rId12" Type="http://schemas.openxmlformats.org/officeDocument/2006/relationships/image" Target="../media/image7.emf"/><Relationship Id="rId17" Type="http://schemas.openxmlformats.org/officeDocument/2006/relationships/image" Target="../media/image2.emf"/><Relationship Id="rId2" Type="http://schemas.openxmlformats.org/officeDocument/2006/relationships/image" Target="../media/image17.emf"/><Relationship Id="rId16" Type="http://schemas.openxmlformats.org/officeDocument/2006/relationships/image" Target="../media/image3.emf"/><Relationship Id="rId1" Type="http://schemas.openxmlformats.org/officeDocument/2006/relationships/image" Target="../media/image18.emf"/><Relationship Id="rId6" Type="http://schemas.openxmlformats.org/officeDocument/2006/relationships/image" Target="../media/image13.emf"/><Relationship Id="rId11" Type="http://schemas.openxmlformats.org/officeDocument/2006/relationships/image" Target="../media/image8.emf"/><Relationship Id="rId5" Type="http://schemas.openxmlformats.org/officeDocument/2006/relationships/image" Target="../media/image14.emf"/><Relationship Id="rId15" Type="http://schemas.openxmlformats.org/officeDocument/2006/relationships/image" Target="../media/image4.emf"/><Relationship Id="rId10" Type="http://schemas.openxmlformats.org/officeDocument/2006/relationships/image" Target="../media/image9.emf"/><Relationship Id="rId4" Type="http://schemas.openxmlformats.org/officeDocument/2006/relationships/image" Target="../media/image15.emf"/><Relationship Id="rId9" Type="http://schemas.openxmlformats.org/officeDocument/2006/relationships/image" Target="../media/image10.emf"/><Relationship Id="rId1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409575</xdr:colOff>
          <xdr:row>1</xdr:row>
          <xdr:rowOff>9525</xdr:rowOff>
        </xdr:from>
        <xdr:to>
          <xdr:col>2</xdr:col>
          <xdr:colOff>438150</xdr:colOff>
          <xdr:row>1</xdr:row>
          <xdr:rowOff>180975</xdr:rowOff>
        </xdr:to>
        <xdr:sp macro="" textlink="">
          <xdr:nvSpPr>
            <xdr:cNvPr id="1025" name="Label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1</xdr:row>
          <xdr:rowOff>9525</xdr:rowOff>
        </xdr:from>
        <xdr:to>
          <xdr:col>5</xdr:col>
          <xdr:colOff>228600</xdr:colOff>
          <xdr:row>1</xdr:row>
          <xdr:rowOff>180975</xdr:rowOff>
        </xdr:to>
        <xdr:sp macro="" textlink="">
          <xdr:nvSpPr>
            <xdr:cNvPr id="1026" name="Label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</xdr:row>
          <xdr:rowOff>9525</xdr:rowOff>
        </xdr:from>
        <xdr:to>
          <xdr:col>8</xdr:col>
          <xdr:colOff>257175</xdr:colOff>
          <xdr:row>2</xdr:row>
          <xdr:rowOff>0</xdr:rowOff>
        </xdr:to>
        <xdr:sp macro="" textlink="">
          <xdr:nvSpPr>
            <xdr:cNvPr id="1027" name="Label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419100</xdr:colOff>
          <xdr:row>1</xdr:row>
          <xdr:rowOff>9525</xdr:rowOff>
        </xdr:from>
        <xdr:to>
          <xdr:col>10</xdr:col>
          <xdr:colOff>447675</xdr:colOff>
          <xdr:row>1</xdr:row>
          <xdr:rowOff>180975</xdr:rowOff>
        </xdr:to>
        <xdr:sp macro="" textlink="">
          <xdr:nvSpPr>
            <xdr:cNvPr id="1028" name="Label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66675</xdr:colOff>
          <xdr:row>1</xdr:row>
          <xdr:rowOff>9525</xdr:rowOff>
        </xdr:from>
        <xdr:to>
          <xdr:col>14</xdr:col>
          <xdr:colOff>95250</xdr:colOff>
          <xdr:row>1</xdr:row>
          <xdr:rowOff>180975</xdr:rowOff>
        </xdr:to>
        <xdr:sp macro="" textlink="">
          <xdr:nvSpPr>
            <xdr:cNvPr id="1029" name="Label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2</xdr:row>
          <xdr:rowOff>9525</xdr:rowOff>
        </xdr:from>
        <xdr:to>
          <xdr:col>3</xdr:col>
          <xdr:colOff>152400</xdr:colOff>
          <xdr:row>3</xdr:row>
          <xdr:rowOff>28575</xdr:rowOff>
        </xdr:to>
        <xdr:sp macro="" textlink="">
          <xdr:nvSpPr>
            <xdr:cNvPr id="1030" name="cmbClass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</xdr:row>
          <xdr:rowOff>9525</xdr:rowOff>
        </xdr:from>
        <xdr:to>
          <xdr:col>5</xdr:col>
          <xdr:colOff>552450</xdr:colOff>
          <xdr:row>3</xdr:row>
          <xdr:rowOff>28575</xdr:rowOff>
        </xdr:to>
        <xdr:sp macro="" textlink="">
          <xdr:nvSpPr>
            <xdr:cNvPr id="1031" name="cmbSub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</xdr:row>
          <xdr:rowOff>9525</xdr:rowOff>
        </xdr:from>
        <xdr:to>
          <xdr:col>8</xdr:col>
          <xdr:colOff>371475</xdr:colOff>
          <xdr:row>3</xdr:row>
          <xdr:rowOff>28575</xdr:rowOff>
        </xdr:to>
        <xdr:sp macro="" textlink="">
          <xdr:nvSpPr>
            <xdr:cNvPr id="1032" name="cmbManu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409575</xdr:colOff>
          <xdr:row>2</xdr:row>
          <xdr:rowOff>9525</xdr:rowOff>
        </xdr:from>
        <xdr:to>
          <xdr:col>11</xdr:col>
          <xdr:colOff>600075</xdr:colOff>
          <xdr:row>3</xdr:row>
          <xdr:rowOff>28575</xdr:rowOff>
        </xdr:to>
        <xdr:sp macro="" textlink="">
          <xdr:nvSpPr>
            <xdr:cNvPr id="1033" name="cmbFac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66675</xdr:colOff>
          <xdr:row>2</xdr:row>
          <xdr:rowOff>9525</xdr:rowOff>
        </xdr:from>
        <xdr:to>
          <xdr:col>15</xdr:col>
          <xdr:colOff>200025</xdr:colOff>
          <xdr:row>3</xdr:row>
          <xdr:rowOff>28575</xdr:rowOff>
        </xdr:to>
        <xdr:sp macro="" textlink="">
          <xdr:nvSpPr>
            <xdr:cNvPr id="1034" name="cmbDept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6</xdr:row>
          <xdr:rowOff>0</xdr:rowOff>
        </xdr:from>
        <xdr:to>
          <xdr:col>18</xdr:col>
          <xdr:colOff>400050</xdr:colOff>
          <xdr:row>36</xdr:row>
          <xdr:rowOff>47625</xdr:rowOff>
        </xdr:to>
        <xdr:sp macro="" textlink="">
          <xdr:nvSpPr>
            <xdr:cNvPr id="1035" name="lstDbInd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390525</xdr:colOff>
          <xdr:row>4</xdr:row>
          <xdr:rowOff>161925</xdr:rowOff>
        </xdr:from>
        <xdr:to>
          <xdr:col>2</xdr:col>
          <xdr:colOff>466725</xdr:colOff>
          <xdr:row>5</xdr:row>
          <xdr:rowOff>142875</xdr:rowOff>
        </xdr:to>
        <xdr:sp macro="" textlink="">
          <xdr:nvSpPr>
            <xdr:cNvPr id="1036" name="labClass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523875</xdr:colOff>
          <xdr:row>4</xdr:row>
          <xdr:rowOff>161925</xdr:rowOff>
        </xdr:from>
        <xdr:to>
          <xdr:col>4</xdr:col>
          <xdr:colOff>419100</xdr:colOff>
          <xdr:row>5</xdr:row>
          <xdr:rowOff>142875</xdr:rowOff>
        </xdr:to>
        <xdr:sp macro="" textlink="">
          <xdr:nvSpPr>
            <xdr:cNvPr id="1037" name="labSub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4</xdr:row>
          <xdr:rowOff>161925</xdr:rowOff>
        </xdr:from>
        <xdr:to>
          <xdr:col>6</xdr:col>
          <xdr:colOff>371475</xdr:colOff>
          <xdr:row>5</xdr:row>
          <xdr:rowOff>142875</xdr:rowOff>
        </xdr:to>
        <xdr:sp macro="" textlink="">
          <xdr:nvSpPr>
            <xdr:cNvPr id="1038" name="labManu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4</xdr:row>
          <xdr:rowOff>161925</xdr:rowOff>
        </xdr:from>
        <xdr:to>
          <xdr:col>8</xdr:col>
          <xdr:colOff>314325</xdr:colOff>
          <xdr:row>5</xdr:row>
          <xdr:rowOff>142875</xdr:rowOff>
        </xdr:to>
        <xdr:sp macro="" textlink="">
          <xdr:nvSpPr>
            <xdr:cNvPr id="1039" name="labMod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371475</xdr:colOff>
          <xdr:row>4</xdr:row>
          <xdr:rowOff>161925</xdr:rowOff>
        </xdr:from>
        <xdr:to>
          <xdr:col>10</xdr:col>
          <xdr:colOff>266700</xdr:colOff>
          <xdr:row>5</xdr:row>
          <xdr:rowOff>142875</xdr:rowOff>
        </xdr:to>
        <xdr:sp macro="" textlink="">
          <xdr:nvSpPr>
            <xdr:cNvPr id="1040" name="labDept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4</xdr:row>
          <xdr:rowOff>161925</xdr:rowOff>
        </xdr:from>
        <xdr:to>
          <xdr:col>12</xdr:col>
          <xdr:colOff>219075</xdr:colOff>
          <xdr:row>5</xdr:row>
          <xdr:rowOff>142875</xdr:rowOff>
        </xdr:to>
        <xdr:sp macro="" textlink="">
          <xdr:nvSpPr>
            <xdr:cNvPr id="1041" name="labRoom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276225</xdr:colOff>
          <xdr:row>4</xdr:row>
          <xdr:rowOff>161925</xdr:rowOff>
        </xdr:from>
        <xdr:to>
          <xdr:col>15</xdr:col>
          <xdr:colOff>161925</xdr:colOff>
          <xdr:row>5</xdr:row>
          <xdr:rowOff>142875</xdr:rowOff>
        </xdr:to>
        <xdr:sp macro="" textlink="">
          <xdr:nvSpPr>
            <xdr:cNvPr id="1042" name="labFac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209550</xdr:colOff>
          <xdr:row>4</xdr:row>
          <xdr:rowOff>161925</xdr:rowOff>
        </xdr:from>
        <xdr:to>
          <xdr:col>17</xdr:col>
          <xdr:colOff>104775</xdr:colOff>
          <xdr:row>5</xdr:row>
          <xdr:rowOff>142875</xdr:rowOff>
        </xdr:to>
        <xdr:sp macro="" textlink="">
          <xdr:nvSpPr>
            <xdr:cNvPr id="1043" name="labReg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161925</xdr:colOff>
          <xdr:row>4</xdr:row>
          <xdr:rowOff>161925</xdr:rowOff>
        </xdr:from>
        <xdr:to>
          <xdr:col>18</xdr:col>
          <xdr:colOff>381000</xdr:colOff>
          <xdr:row>5</xdr:row>
          <xdr:rowOff>142875</xdr:rowOff>
        </xdr:to>
        <xdr:sp macro="" textlink="">
          <xdr:nvSpPr>
            <xdr:cNvPr id="1044" name="labRecann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238125</xdr:colOff>
      <xdr:row>3</xdr:row>
      <xdr:rowOff>180975</xdr:rowOff>
    </xdr:from>
    <xdr:to>
      <xdr:col>18</xdr:col>
      <xdr:colOff>552450</xdr:colOff>
      <xdr:row>36</xdr:row>
      <xdr:rowOff>123825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8125" y="752475"/>
          <a:ext cx="11287125" cy="6229350"/>
        </a:xfrm>
        <a:prstGeom prst="rect">
          <a:avLst/>
        </a:prstGeom>
        <a:noFill/>
        <a:ln w="127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333375</xdr:colOff>
      <xdr:row>3</xdr:row>
      <xdr:rowOff>66675</xdr:rowOff>
    </xdr:from>
    <xdr:to>
      <xdr:col>1</xdr:col>
      <xdr:colOff>466725</xdr:colOff>
      <xdr:row>4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33375" y="638175"/>
          <a:ext cx="742950" cy="228600"/>
        </a:xfrm>
        <a:prstGeom prst="rect">
          <a:avLst/>
        </a:prstGeom>
        <a:solidFill>
          <a:srgbClr val="00637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solidFill>
                <a:schemeClr val="bg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Equipment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6.xml"/><Relationship Id="rId18" Type="http://schemas.openxmlformats.org/officeDocument/2006/relationships/image" Target="../media/image8.emf"/><Relationship Id="rId26" Type="http://schemas.openxmlformats.org/officeDocument/2006/relationships/image" Target="../media/image12.emf"/><Relationship Id="rId39" Type="http://schemas.openxmlformats.org/officeDocument/2006/relationships/control" Target="../activeX/activeX20.xml"/><Relationship Id="rId21" Type="http://schemas.openxmlformats.org/officeDocument/2006/relationships/control" Target="../activeX/activeX10.xml"/><Relationship Id="rId34" Type="http://schemas.openxmlformats.org/officeDocument/2006/relationships/image" Target="../media/image15.emf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33" Type="http://schemas.openxmlformats.org/officeDocument/2006/relationships/control" Target="../activeX/activeX17.xml"/><Relationship Id="rId38" Type="http://schemas.openxmlformats.org/officeDocument/2006/relationships/image" Target="../media/image17.emf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0" Type="http://schemas.openxmlformats.org/officeDocument/2006/relationships/image" Target="../media/image9.emf"/><Relationship Id="rId29" Type="http://schemas.openxmlformats.org/officeDocument/2006/relationships/control" Target="../activeX/activeX14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24" Type="http://schemas.openxmlformats.org/officeDocument/2006/relationships/image" Target="../media/image11.emf"/><Relationship Id="rId32" Type="http://schemas.openxmlformats.org/officeDocument/2006/relationships/image" Target="../media/image14.emf"/><Relationship Id="rId37" Type="http://schemas.openxmlformats.org/officeDocument/2006/relationships/control" Target="../activeX/activeX19.xml"/><Relationship Id="rId40" Type="http://schemas.openxmlformats.org/officeDocument/2006/relationships/image" Target="../media/image18.emf"/><Relationship Id="rId5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23" Type="http://schemas.openxmlformats.org/officeDocument/2006/relationships/control" Target="../activeX/activeX11.xml"/><Relationship Id="rId28" Type="http://schemas.openxmlformats.org/officeDocument/2006/relationships/image" Target="../media/image13.emf"/><Relationship Id="rId36" Type="http://schemas.openxmlformats.org/officeDocument/2006/relationships/image" Target="../media/image16.emf"/><Relationship Id="rId10" Type="http://schemas.openxmlformats.org/officeDocument/2006/relationships/image" Target="../media/image4.emf"/><Relationship Id="rId19" Type="http://schemas.openxmlformats.org/officeDocument/2006/relationships/control" Target="../activeX/activeX9.xml"/><Relationship Id="rId31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Relationship Id="rId22" Type="http://schemas.openxmlformats.org/officeDocument/2006/relationships/image" Target="../media/image10.emf"/><Relationship Id="rId27" Type="http://schemas.openxmlformats.org/officeDocument/2006/relationships/control" Target="../activeX/activeX13.xml"/><Relationship Id="rId30" Type="http://schemas.openxmlformats.org/officeDocument/2006/relationships/control" Target="../activeX/activeX15.xml"/><Relationship Id="rId35" Type="http://schemas.openxmlformats.org/officeDocument/2006/relationships/control" Target="../activeX/activeX18.xml"/><Relationship Id="rId8" Type="http://schemas.openxmlformats.org/officeDocument/2006/relationships/image" Target="../media/image3.emf"/><Relationship Id="rId3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kelly.haar@mainehealth.org" TargetMode="External"/><Relationship Id="rId13" Type="http://schemas.openxmlformats.org/officeDocument/2006/relationships/hyperlink" Target="mailto:loretta.edes@mainehealth.org" TargetMode="External"/><Relationship Id="rId3" Type="http://schemas.openxmlformats.org/officeDocument/2006/relationships/hyperlink" Target="mailto:chad.spickel@mainehealth.org" TargetMode="External"/><Relationship Id="rId7" Type="http://schemas.openxmlformats.org/officeDocument/2006/relationships/hyperlink" Target="mailto:jason.gaudet@mainehealth.org" TargetMode="External"/><Relationship Id="rId12" Type="http://schemas.openxmlformats.org/officeDocument/2006/relationships/hyperlink" Target="mailto:sieges@mainehealth.org" TargetMode="External"/><Relationship Id="rId2" Type="http://schemas.openxmlformats.org/officeDocument/2006/relationships/hyperlink" Target="mailto:lindsey.berkowitz@mainehealth.org" TargetMode="External"/><Relationship Id="rId1" Type="http://schemas.openxmlformats.org/officeDocument/2006/relationships/hyperlink" Target="mailto:nick.bevins@mainehealth.org" TargetMode="External"/><Relationship Id="rId6" Type="http://schemas.openxmlformats.org/officeDocument/2006/relationships/hyperlink" Target="mailto:heather.beaulieu@mainehealth.org" TargetMode="External"/><Relationship Id="rId11" Type="http://schemas.openxmlformats.org/officeDocument/2006/relationships/hyperlink" Target="mailto:allison.sanford@mainehealth.org" TargetMode="External"/><Relationship Id="rId5" Type="http://schemas.openxmlformats.org/officeDocument/2006/relationships/hyperlink" Target="mailto:jennifer.sherwood@mainehealth.org" TargetMode="External"/><Relationship Id="rId10" Type="http://schemas.openxmlformats.org/officeDocument/2006/relationships/hyperlink" Target="mailto:kathleen.lalouche@mainehealth.org" TargetMode="External"/><Relationship Id="rId4" Type="http://schemas.openxmlformats.org/officeDocument/2006/relationships/hyperlink" Target="mailto:elizabeth.pietras@mainehealth.org" TargetMode="External"/><Relationship Id="rId9" Type="http://schemas.openxmlformats.org/officeDocument/2006/relationships/hyperlink" Target="mailto:vicky.johnson@mainehealth.org" TargetMode="External"/><Relationship Id="rId14" Type="http://schemas.openxmlformats.org/officeDocument/2006/relationships/hyperlink" Target="mailto:jacalyn.chase@mainehealth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6909-1908-4FFD-B434-8099B7FFCAC8}">
  <sheetPr codeName="Sheet9"/>
  <dimension ref="A1:T37"/>
  <sheetViews>
    <sheetView showGridLines="0" workbookViewId="0">
      <selection activeCell="Y6" sqref="Y6"/>
    </sheetView>
  </sheetViews>
  <sheetFormatPr defaultRowHeight="15" x14ac:dyDescent="0.25"/>
  <cols>
    <col min="1" max="16384" width="9.140625" style="9"/>
  </cols>
  <sheetData>
    <row r="1" spans="1:20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44" r:id="rId3" name="labRecann">
          <controlPr defaultSize="0" autoLine="0" r:id="rId4">
            <anchor moveWithCells="1">
              <from>
                <xdr:col>17</xdr:col>
                <xdr:colOff>161925</xdr:colOff>
                <xdr:row>4</xdr:row>
                <xdr:rowOff>161925</xdr:rowOff>
              </from>
              <to>
                <xdr:col>18</xdr:col>
                <xdr:colOff>381000</xdr:colOff>
                <xdr:row>5</xdr:row>
                <xdr:rowOff>142875</xdr:rowOff>
              </to>
            </anchor>
          </controlPr>
        </control>
      </mc:Choice>
      <mc:Fallback>
        <control shapeId="1044" r:id="rId3" name="labRecann"/>
      </mc:Fallback>
    </mc:AlternateContent>
    <mc:AlternateContent xmlns:mc="http://schemas.openxmlformats.org/markup-compatibility/2006">
      <mc:Choice Requires="x14">
        <control shapeId="1043" r:id="rId5" name="labReg">
          <controlPr defaultSize="0" autoLine="0" r:id="rId6">
            <anchor moveWithCells="1">
              <from>
                <xdr:col>15</xdr:col>
                <xdr:colOff>209550</xdr:colOff>
                <xdr:row>4</xdr:row>
                <xdr:rowOff>161925</xdr:rowOff>
              </from>
              <to>
                <xdr:col>17</xdr:col>
                <xdr:colOff>104775</xdr:colOff>
                <xdr:row>5</xdr:row>
                <xdr:rowOff>142875</xdr:rowOff>
              </to>
            </anchor>
          </controlPr>
        </control>
      </mc:Choice>
      <mc:Fallback>
        <control shapeId="1043" r:id="rId5" name="labReg"/>
      </mc:Fallback>
    </mc:AlternateContent>
    <mc:AlternateContent xmlns:mc="http://schemas.openxmlformats.org/markup-compatibility/2006">
      <mc:Choice Requires="x14">
        <control shapeId="1042" r:id="rId7" name="labFac">
          <controlPr defaultSize="0" autoLine="0" r:id="rId8">
            <anchor moveWithCells="1">
              <from>
                <xdr:col>12</xdr:col>
                <xdr:colOff>276225</xdr:colOff>
                <xdr:row>4</xdr:row>
                <xdr:rowOff>161925</xdr:rowOff>
              </from>
              <to>
                <xdr:col>15</xdr:col>
                <xdr:colOff>161925</xdr:colOff>
                <xdr:row>5</xdr:row>
                <xdr:rowOff>142875</xdr:rowOff>
              </to>
            </anchor>
          </controlPr>
        </control>
      </mc:Choice>
      <mc:Fallback>
        <control shapeId="1042" r:id="rId7" name="labFac"/>
      </mc:Fallback>
    </mc:AlternateContent>
    <mc:AlternateContent xmlns:mc="http://schemas.openxmlformats.org/markup-compatibility/2006">
      <mc:Choice Requires="x14">
        <control shapeId="1041" r:id="rId9" name="labRoom">
          <controlPr defaultSize="0" autoLine="0" r:id="rId10">
            <anchor moveWithCells="1">
              <from>
                <xdr:col>10</xdr:col>
                <xdr:colOff>323850</xdr:colOff>
                <xdr:row>4</xdr:row>
                <xdr:rowOff>161925</xdr:rowOff>
              </from>
              <to>
                <xdr:col>12</xdr:col>
                <xdr:colOff>219075</xdr:colOff>
                <xdr:row>5</xdr:row>
                <xdr:rowOff>142875</xdr:rowOff>
              </to>
            </anchor>
          </controlPr>
        </control>
      </mc:Choice>
      <mc:Fallback>
        <control shapeId="1041" r:id="rId9" name="labRoom"/>
      </mc:Fallback>
    </mc:AlternateContent>
    <mc:AlternateContent xmlns:mc="http://schemas.openxmlformats.org/markup-compatibility/2006">
      <mc:Choice Requires="x14">
        <control shapeId="1040" r:id="rId11" name="labDept">
          <controlPr defaultSize="0" autoLine="0" r:id="rId12">
            <anchor moveWithCells="1">
              <from>
                <xdr:col>8</xdr:col>
                <xdr:colOff>371475</xdr:colOff>
                <xdr:row>4</xdr:row>
                <xdr:rowOff>161925</xdr:rowOff>
              </from>
              <to>
                <xdr:col>10</xdr:col>
                <xdr:colOff>266700</xdr:colOff>
                <xdr:row>5</xdr:row>
                <xdr:rowOff>142875</xdr:rowOff>
              </to>
            </anchor>
          </controlPr>
        </control>
      </mc:Choice>
      <mc:Fallback>
        <control shapeId="1040" r:id="rId11" name="labDept"/>
      </mc:Fallback>
    </mc:AlternateContent>
    <mc:AlternateContent xmlns:mc="http://schemas.openxmlformats.org/markup-compatibility/2006">
      <mc:Choice Requires="x14">
        <control shapeId="1039" r:id="rId13" name="labMod">
          <controlPr defaultSize="0" autoLine="0" r:id="rId14">
            <anchor moveWithCells="1">
              <from>
                <xdr:col>6</xdr:col>
                <xdr:colOff>419100</xdr:colOff>
                <xdr:row>4</xdr:row>
                <xdr:rowOff>161925</xdr:rowOff>
              </from>
              <to>
                <xdr:col>8</xdr:col>
                <xdr:colOff>314325</xdr:colOff>
                <xdr:row>5</xdr:row>
                <xdr:rowOff>142875</xdr:rowOff>
              </to>
            </anchor>
          </controlPr>
        </control>
      </mc:Choice>
      <mc:Fallback>
        <control shapeId="1039" r:id="rId13" name="labMod"/>
      </mc:Fallback>
    </mc:AlternateContent>
    <mc:AlternateContent xmlns:mc="http://schemas.openxmlformats.org/markup-compatibility/2006">
      <mc:Choice Requires="x14">
        <control shapeId="1038" r:id="rId15" name="labManu">
          <controlPr defaultSize="0" autoLine="0" r:id="rId16">
            <anchor moveWithCells="1">
              <from>
                <xdr:col>4</xdr:col>
                <xdr:colOff>476250</xdr:colOff>
                <xdr:row>4</xdr:row>
                <xdr:rowOff>161925</xdr:rowOff>
              </from>
              <to>
                <xdr:col>6</xdr:col>
                <xdr:colOff>371475</xdr:colOff>
                <xdr:row>5</xdr:row>
                <xdr:rowOff>142875</xdr:rowOff>
              </to>
            </anchor>
          </controlPr>
        </control>
      </mc:Choice>
      <mc:Fallback>
        <control shapeId="1038" r:id="rId15" name="labManu"/>
      </mc:Fallback>
    </mc:AlternateContent>
    <mc:AlternateContent xmlns:mc="http://schemas.openxmlformats.org/markup-compatibility/2006">
      <mc:Choice Requires="x14">
        <control shapeId="1037" r:id="rId17" name="labSub">
          <controlPr defaultSize="0" autoLine="0" r:id="rId18">
            <anchor moveWithCells="1">
              <from>
                <xdr:col>2</xdr:col>
                <xdr:colOff>523875</xdr:colOff>
                <xdr:row>4</xdr:row>
                <xdr:rowOff>161925</xdr:rowOff>
              </from>
              <to>
                <xdr:col>4</xdr:col>
                <xdr:colOff>419100</xdr:colOff>
                <xdr:row>5</xdr:row>
                <xdr:rowOff>142875</xdr:rowOff>
              </to>
            </anchor>
          </controlPr>
        </control>
      </mc:Choice>
      <mc:Fallback>
        <control shapeId="1037" r:id="rId17" name="labSub"/>
      </mc:Fallback>
    </mc:AlternateContent>
    <mc:AlternateContent xmlns:mc="http://schemas.openxmlformats.org/markup-compatibility/2006">
      <mc:Choice Requires="x14">
        <control shapeId="1036" r:id="rId19" name="labClass">
          <controlPr defaultSize="0" autoLine="0" r:id="rId20">
            <anchor moveWithCells="1">
              <from>
                <xdr:col>0</xdr:col>
                <xdr:colOff>390525</xdr:colOff>
                <xdr:row>4</xdr:row>
                <xdr:rowOff>161925</xdr:rowOff>
              </from>
              <to>
                <xdr:col>2</xdr:col>
                <xdr:colOff>466725</xdr:colOff>
                <xdr:row>5</xdr:row>
                <xdr:rowOff>142875</xdr:rowOff>
              </to>
            </anchor>
          </controlPr>
        </control>
      </mc:Choice>
      <mc:Fallback>
        <control shapeId="1036" r:id="rId19" name="labClass"/>
      </mc:Fallback>
    </mc:AlternateContent>
    <mc:AlternateContent xmlns:mc="http://schemas.openxmlformats.org/markup-compatibility/2006">
      <mc:Choice Requires="x14">
        <control shapeId="1035" r:id="rId21" name="lstDbInd">
          <controlPr defaultSize="0" autoLine="0" r:id="rId22">
            <anchor moveWithCells="1">
              <from>
                <xdr:col>0</xdr:col>
                <xdr:colOff>381000</xdr:colOff>
                <xdr:row>6</xdr:row>
                <xdr:rowOff>0</xdr:rowOff>
              </from>
              <to>
                <xdr:col>18</xdr:col>
                <xdr:colOff>400050</xdr:colOff>
                <xdr:row>36</xdr:row>
                <xdr:rowOff>47625</xdr:rowOff>
              </to>
            </anchor>
          </controlPr>
        </control>
      </mc:Choice>
      <mc:Fallback>
        <control shapeId="1035" r:id="rId21" name="lstDbInd"/>
      </mc:Fallback>
    </mc:AlternateContent>
    <mc:AlternateContent xmlns:mc="http://schemas.openxmlformats.org/markup-compatibility/2006">
      <mc:Choice Requires="x14">
        <control shapeId="1034" r:id="rId23" name="cmbDept">
          <controlPr defaultSize="0" autoLine="0" r:id="rId24">
            <anchor moveWithCells="1">
              <from>
                <xdr:col>12</xdr:col>
                <xdr:colOff>66675</xdr:colOff>
                <xdr:row>2</xdr:row>
                <xdr:rowOff>9525</xdr:rowOff>
              </from>
              <to>
                <xdr:col>15</xdr:col>
                <xdr:colOff>200025</xdr:colOff>
                <xdr:row>3</xdr:row>
                <xdr:rowOff>28575</xdr:rowOff>
              </to>
            </anchor>
          </controlPr>
        </control>
      </mc:Choice>
      <mc:Fallback>
        <control shapeId="1034" r:id="rId23" name="cmbDept"/>
      </mc:Fallback>
    </mc:AlternateContent>
    <mc:AlternateContent xmlns:mc="http://schemas.openxmlformats.org/markup-compatibility/2006">
      <mc:Choice Requires="x14">
        <control shapeId="1033" r:id="rId25" name="cmbFac">
          <controlPr defaultSize="0" autoLine="0" r:id="rId26">
            <anchor moveWithCells="1">
              <from>
                <xdr:col>8</xdr:col>
                <xdr:colOff>409575</xdr:colOff>
                <xdr:row>2</xdr:row>
                <xdr:rowOff>9525</xdr:rowOff>
              </from>
              <to>
                <xdr:col>11</xdr:col>
                <xdr:colOff>600075</xdr:colOff>
                <xdr:row>3</xdr:row>
                <xdr:rowOff>28575</xdr:rowOff>
              </to>
            </anchor>
          </controlPr>
        </control>
      </mc:Choice>
      <mc:Fallback>
        <control shapeId="1033" r:id="rId25" name="cmbFac"/>
      </mc:Fallback>
    </mc:AlternateContent>
    <mc:AlternateContent xmlns:mc="http://schemas.openxmlformats.org/markup-compatibility/2006">
      <mc:Choice Requires="x14">
        <control shapeId="1032" r:id="rId27" name="cmbManu">
          <controlPr defaultSize="0" autoLine="0" r:id="rId28">
            <anchor moveWithCells="1">
              <from>
                <xdr:col>6</xdr:col>
                <xdr:colOff>9525</xdr:colOff>
                <xdr:row>2</xdr:row>
                <xdr:rowOff>9525</xdr:rowOff>
              </from>
              <to>
                <xdr:col>8</xdr:col>
                <xdr:colOff>371475</xdr:colOff>
                <xdr:row>3</xdr:row>
                <xdr:rowOff>28575</xdr:rowOff>
              </to>
            </anchor>
          </controlPr>
        </control>
      </mc:Choice>
      <mc:Fallback>
        <control shapeId="1032" r:id="rId27" name="cmbManu"/>
      </mc:Fallback>
    </mc:AlternateContent>
    <mc:AlternateContent xmlns:mc="http://schemas.openxmlformats.org/markup-compatibility/2006">
      <mc:Choice Requires="x14">
        <control shapeId="1031" r:id="rId29" name="cmbSub">
          <controlPr defaultSize="0" autoLine="0" r:id="rId28">
            <anchor moveWithCells="1">
              <from>
                <xdr:col>3</xdr:col>
                <xdr:colOff>190500</xdr:colOff>
                <xdr:row>2</xdr:row>
                <xdr:rowOff>9525</xdr:rowOff>
              </from>
              <to>
                <xdr:col>5</xdr:col>
                <xdr:colOff>552450</xdr:colOff>
                <xdr:row>3</xdr:row>
                <xdr:rowOff>28575</xdr:rowOff>
              </to>
            </anchor>
          </controlPr>
        </control>
      </mc:Choice>
      <mc:Fallback>
        <control shapeId="1031" r:id="rId29" name="cmbSub"/>
      </mc:Fallback>
    </mc:AlternateContent>
    <mc:AlternateContent xmlns:mc="http://schemas.openxmlformats.org/markup-compatibility/2006">
      <mc:Choice Requires="x14">
        <control shapeId="1030" r:id="rId30" name="cmbClass">
          <controlPr defaultSize="0" autoLine="0" r:id="rId28">
            <anchor moveWithCells="1">
              <from>
                <xdr:col>0</xdr:col>
                <xdr:colOff>400050</xdr:colOff>
                <xdr:row>2</xdr:row>
                <xdr:rowOff>9525</xdr:rowOff>
              </from>
              <to>
                <xdr:col>3</xdr:col>
                <xdr:colOff>152400</xdr:colOff>
                <xdr:row>3</xdr:row>
                <xdr:rowOff>28575</xdr:rowOff>
              </to>
            </anchor>
          </controlPr>
        </control>
      </mc:Choice>
      <mc:Fallback>
        <control shapeId="1030" r:id="rId30" name="cmbClass"/>
      </mc:Fallback>
    </mc:AlternateContent>
    <mc:AlternateContent xmlns:mc="http://schemas.openxmlformats.org/markup-compatibility/2006">
      <mc:Choice Requires="x14">
        <control shapeId="1029" r:id="rId31" name="Label5">
          <controlPr defaultSize="0" autoLine="0" r:id="rId32">
            <anchor moveWithCells="1">
              <from>
                <xdr:col>12</xdr:col>
                <xdr:colOff>66675</xdr:colOff>
                <xdr:row>1</xdr:row>
                <xdr:rowOff>9525</xdr:rowOff>
              </from>
              <to>
                <xdr:col>14</xdr:col>
                <xdr:colOff>95250</xdr:colOff>
                <xdr:row>1</xdr:row>
                <xdr:rowOff>180975</xdr:rowOff>
              </to>
            </anchor>
          </controlPr>
        </control>
      </mc:Choice>
      <mc:Fallback>
        <control shapeId="1029" r:id="rId31" name="Label5"/>
      </mc:Fallback>
    </mc:AlternateContent>
    <mc:AlternateContent xmlns:mc="http://schemas.openxmlformats.org/markup-compatibility/2006">
      <mc:Choice Requires="x14">
        <control shapeId="1028" r:id="rId33" name="Label4">
          <controlPr defaultSize="0" autoLine="0" r:id="rId34">
            <anchor moveWithCells="1">
              <from>
                <xdr:col>8</xdr:col>
                <xdr:colOff>419100</xdr:colOff>
                <xdr:row>1</xdr:row>
                <xdr:rowOff>9525</xdr:rowOff>
              </from>
              <to>
                <xdr:col>10</xdr:col>
                <xdr:colOff>447675</xdr:colOff>
                <xdr:row>1</xdr:row>
                <xdr:rowOff>180975</xdr:rowOff>
              </to>
            </anchor>
          </controlPr>
        </control>
      </mc:Choice>
      <mc:Fallback>
        <control shapeId="1028" r:id="rId33" name="Label4"/>
      </mc:Fallback>
    </mc:AlternateContent>
    <mc:AlternateContent xmlns:mc="http://schemas.openxmlformats.org/markup-compatibility/2006">
      <mc:Choice Requires="x14">
        <control shapeId="1027" r:id="rId35" name="Label3">
          <controlPr defaultSize="0" autoLine="0" r:id="rId36">
            <anchor moveWithCells="1">
              <from>
                <xdr:col>6</xdr:col>
                <xdr:colOff>9525</xdr:colOff>
                <xdr:row>1</xdr:row>
                <xdr:rowOff>9525</xdr:rowOff>
              </from>
              <to>
                <xdr:col>8</xdr:col>
                <xdr:colOff>257175</xdr:colOff>
                <xdr:row>2</xdr:row>
                <xdr:rowOff>0</xdr:rowOff>
              </to>
            </anchor>
          </controlPr>
        </control>
      </mc:Choice>
      <mc:Fallback>
        <control shapeId="1027" r:id="rId35" name="Label3"/>
      </mc:Fallback>
    </mc:AlternateContent>
    <mc:AlternateContent xmlns:mc="http://schemas.openxmlformats.org/markup-compatibility/2006">
      <mc:Choice Requires="x14">
        <control shapeId="1026" r:id="rId37" name="Label2">
          <controlPr defaultSize="0" autoLine="0" r:id="rId38">
            <anchor moveWithCells="1">
              <from>
                <xdr:col>3</xdr:col>
                <xdr:colOff>200025</xdr:colOff>
                <xdr:row>1</xdr:row>
                <xdr:rowOff>9525</xdr:rowOff>
              </from>
              <to>
                <xdr:col>5</xdr:col>
                <xdr:colOff>228600</xdr:colOff>
                <xdr:row>1</xdr:row>
                <xdr:rowOff>180975</xdr:rowOff>
              </to>
            </anchor>
          </controlPr>
        </control>
      </mc:Choice>
      <mc:Fallback>
        <control shapeId="1026" r:id="rId37" name="Label2"/>
      </mc:Fallback>
    </mc:AlternateContent>
    <mc:AlternateContent xmlns:mc="http://schemas.openxmlformats.org/markup-compatibility/2006">
      <mc:Choice Requires="x14">
        <control shapeId="1025" r:id="rId39" name="Label1">
          <controlPr defaultSize="0" autoLine="0" r:id="rId40">
            <anchor moveWithCells="1">
              <from>
                <xdr:col>0</xdr:col>
                <xdr:colOff>409575</xdr:colOff>
                <xdr:row>1</xdr:row>
                <xdr:rowOff>9525</xdr:rowOff>
              </from>
              <to>
                <xdr:col>2</xdr:col>
                <xdr:colOff>438150</xdr:colOff>
                <xdr:row>1</xdr:row>
                <xdr:rowOff>180975</xdr:rowOff>
              </to>
            </anchor>
          </controlPr>
        </control>
      </mc:Choice>
      <mc:Fallback>
        <control shapeId="1025" r:id="rId39" name="Label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O301"/>
  <sheetViews>
    <sheetView tabSelected="1" zoomScale="80" zoomScaleNormal="80" workbookViewId="0">
      <pane ySplit="1" topLeftCell="A5" activePane="bottomLeft" state="frozen"/>
      <selection pane="bottomLeft" activeCell="H315" sqref="H315"/>
    </sheetView>
  </sheetViews>
  <sheetFormatPr defaultRowHeight="15" x14ac:dyDescent="0.25"/>
  <cols>
    <col min="1" max="1" width="6.7109375" bestFit="1" customWidth="1"/>
    <col min="2" max="2" width="18.28515625" customWidth="1"/>
    <col min="3" max="3" width="13.42578125" bestFit="1" customWidth="1"/>
    <col min="4" max="4" width="15.85546875" bestFit="1" customWidth="1"/>
    <col min="5" max="5" width="24.5703125" bestFit="1" customWidth="1"/>
    <col min="6" max="6" width="20.5703125" bestFit="1" customWidth="1"/>
    <col min="7" max="7" width="24.85546875" bestFit="1" customWidth="1"/>
    <col min="8" max="8" width="33.85546875" bestFit="1" customWidth="1"/>
    <col min="9" max="9" width="43.5703125" style="3" customWidth="1"/>
    <col min="10" max="10" width="11.7109375" customWidth="1"/>
    <col min="11" max="11" width="11.7109375" style="3" customWidth="1"/>
    <col min="12" max="12" width="8.42578125" customWidth="1"/>
    <col min="13" max="13" width="8.42578125" style="3" customWidth="1"/>
    <col min="14" max="14" width="14.28515625" customWidth="1"/>
    <col min="15" max="15" width="14.28515625" style="3" customWidth="1"/>
    <col min="16" max="16" width="12.42578125" style="6" customWidth="1"/>
    <col min="17" max="17" width="20.5703125" style="6" customWidth="1"/>
    <col min="18" max="18" width="10.7109375" customWidth="1"/>
    <col min="19" max="19" width="10.85546875" customWidth="1"/>
    <col min="20" max="20" width="10.85546875" style="3" customWidth="1"/>
    <col min="21" max="22" width="13.5703125" customWidth="1"/>
    <col min="23" max="23" width="12.140625" customWidth="1"/>
    <col min="24" max="24" width="11.42578125" customWidth="1"/>
    <col min="25" max="25" width="11.5703125" customWidth="1"/>
    <col min="26" max="26" width="13.85546875" customWidth="1"/>
    <col min="27" max="27" width="13.7109375" customWidth="1"/>
    <col min="28" max="30" width="12.85546875" customWidth="1"/>
    <col min="31" max="31" width="12.140625" style="5" customWidth="1"/>
    <col min="33" max="34" width="10.28515625" customWidth="1"/>
    <col min="35" max="36" width="10.28515625" style="3" customWidth="1"/>
    <col min="37" max="37" width="7" style="3" bestFit="1" customWidth="1"/>
    <col min="38" max="38" width="10.5703125" style="3" bestFit="1" customWidth="1"/>
    <col min="39" max="39" width="9.85546875" style="3" bestFit="1" customWidth="1"/>
    <col min="40" max="40" width="7.140625" style="3" bestFit="1" customWidth="1"/>
    <col min="41" max="41" width="9.140625" style="3"/>
  </cols>
  <sheetData>
    <row r="1" spans="1:41" x14ac:dyDescent="0.25">
      <c r="A1" t="s">
        <v>74</v>
      </c>
      <c r="B1" t="s">
        <v>75</v>
      </c>
      <c r="C1" t="s">
        <v>76</v>
      </c>
      <c r="D1" t="s">
        <v>461</v>
      </c>
      <c r="E1" t="s">
        <v>77</v>
      </c>
      <c r="F1" t="s">
        <v>80</v>
      </c>
      <c r="G1" t="s">
        <v>78</v>
      </c>
      <c r="H1" t="s">
        <v>462</v>
      </c>
      <c r="I1" s="3" t="s">
        <v>468</v>
      </c>
      <c r="J1" s="2" t="s">
        <v>205</v>
      </c>
      <c r="K1" s="4" t="s">
        <v>469</v>
      </c>
      <c r="L1" s="2" t="s">
        <v>206</v>
      </c>
      <c r="M1" s="4" t="s">
        <v>470</v>
      </c>
      <c r="N1" s="2" t="s">
        <v>207</v>
      </c>
      <c r="O1" s="4" t="s">
        <v>471</v>
      </c>
      <c r="P1" s="7" t="s">
        <v>85</v>
      </c>
      <c r="Q1" s="6" t="s">
        <v>79</v>
      </c>
      <c r="R1" t="s">
        <v>81</v>
      </c>
      <c r="S1" t="s">
        <v>82</v>
      </c>
      <c r="T1" s="3" t="s">
        <v>377</v>
      </c>
      <c r="U1" t="s">
        <v>83</v>
      </c>
      <c r="V1" t="s">
        <v>513</v>
      </c>
      <c r="W1" t="s">
        <v>84</v>
      </c>
      <c r="X1" t="s">
        <v>88</v>
      </c>
      <c r="Y1" t="s">
        <v>89</v>
      </c>
      <c r="Z1" t="s">
        <v>90</v>
      </c>
      <c r="AA1" t="s">
        <v>185</v>
      </c>
      <c r="AB1" t="s">
        <v>186</v>
      </c>
      <c r="AC1" t="s">
        <v>444</v>
      </c>
      <c r="AD1" t="s">
        <v>817</v>
      </c>
      <c r="AE1" s="5" t="s">
        <v>742</v>
      </c>
      <c r="AF1" t="s">
        <v>445</v>
      </c>
      <c r="AG1" t="s">
        <v>187</v>
      </c>
      <c r="AH1" t="s">
        <v>514</v>
      </c>
      <c r="AI1" s="3" t="s">
        <v>676</v>
      </c>
      <c r="AJ1" s="3" t="s">
        <v>679</v>
      </c>
      <c r="AK1" s="3" t="s">
        <v>463</v>
      </c>
      <c r="AL1" s="3" t="s">
        <v>464</v>
      </c>
      <c r="AM1" s="3" t="s">
        <v>465</v>
      </c>
      <c r="AN1" s="4" t="s">
        <v>466</v>
      </c>
      <c r="AO1" s="3" t="s">
        <v>467</v>
      </c>
    </row>
    <row r="2" spans="1:41" hidden="1" x14ac:dyDescent="0.25">
      <c r="A2">
        <v>1</v>
      </c>
      <c r="B2" t="s">
        <v>126</v>
      </c>
      <c r="C2" t="s">
        <v>130</v>
      </c>
      <c r="D2" t="s">
        <v>107</v>
      </c>
      <c r="E2" t="s">
        <v>202</v>
      </c>
      <c r="F2" t="s">
        <v>126</v>
      </c>
      <c r="G2" t="s">
        <v>459</v>
      </c>
      <c r="H2" t="s">
        <v>10</v>
      </c>
      <c r="I2" s="3" t="str">
        <f t="shared" ref="I2:I33" si="0">INDEX(fac_addr1,AN2)&amp;"; "&amp;IF(ISBLANK(INDEX(fac_addr2,AN2)),"",INDEX(fac_addr2,AN2)&amp;"; ")&amp;INDEX(fac_city,AN2)&amp;", "&amp;INDEX(fac_state,AN2)&amp;" "&amp;TEXT(INDEX(fac_zip,AN2),"00000")</f>
        <v>22 Bramhall St.; Portland, ME 04107</v>
      </c>
      <c r="J2" t="s">
        <v>768</v>
      </c>
      <c r="K2" s="3" t="str">
        <f t="shared" ref="K2:K65" si="1">_xlfn.IFNA(INDEX(stf_catcon,MATCH(J2,stf_catnm,0)),"")</f>
        <v>jacalyn.chase@mainehealth.org; 207-396-7779</v>
      </c>
      <c r="L2" t="s">
        <v>502</v>
      </c>
      <c r="M2" s="3" t="str">
        <f t="shared" ref="M2:M65" si="2">_xlfn.IFNA(INDEX(stf_catcon,MATCH(L2,stf_catnm,0)),"")</f>
        <v>kathleen.lalouche@mainehealth.org; 207-662-2954</v>
      </c>
      <c r="N2" t="s">
        <v>503</v>
      </c>
      <c r="O2" s="3" t="str">
        <f t="shared" ref="O2:O65" si="3">_xlfn.IFNA(INDEX(stf_catcon,MATCH(N2,stf_catnm,0)),"")</f>
        <v>elizabeth.pietras@mainehealth.org</v>
      </c>
      <c r="P2" s="6">
        <v>70931</v>
      </c>
      <c r="Q2" s="6">
        <v>81003178033</v>
      </c>
      <c r="R2" t="s">
        <v>203</v>
      </c>
      <c r="S2" t="s">
        <v>204</v>
      </c>
      <c r="T2" s="3" t="str">
        <f t="shared" ref="T2:T33" si="4">MID(R2,4,4)&amp;"-"&amp;MID(S2,4,4)</f>
        <v>1402-4610</v>
      </c>
      <c r="U2">
        <v>81003178033</v>
      </c>
      <c r="W2" s="5">
        <v>42839</v>
      </c>
      <c r="X2" t="s">
        <v>452</v>
      </c>
      <c r="Y2" t="s">
        <v>457</v>
      </c>
      <c r="Z2">
        <v>12</v>
      </c>
      <c r="AC2" s="5"/>
      <c r="AD2" s="5">
        <f t="shared" ref="AD2:AD65" si="5">IFERROR(W2+365*INDEX(cls_eeol,MATCH(C2,cls_subtype,0)),"")</f>
        <v>47219</v>
      </c>
      <c r="AF2" t="b">
        <v>0</v>
      </c>
      <c r="AH2">
        <v>1</v>
      </c>
      <c r="AI2" s="3" cm="1">
        <f t="array" ref="AI2">IFERROR(IF(--AH2=1,INDEX(cls_capcat,_xlfn.XMATCH(C2,cls_subtype,0)),IF((--AH2=0)*(AH2&lt;&gt;""),0,"")),"")</f>
        <v>2</v>
      </c>
      <c r="AJ2" s="3">
        <f t="shared" ref="AJ2:AJ65" si="6">IFERROR(INDEX(cls_capcst,MATCH(C2,cls_subtype,0)),"")</f>
        <v>520</v>
      </c>
      <c r="AK2" s="3">
        <f t="shared" ref="AK2:AK65" si="7">IFERROR(INDEX(cls_id,MATCH(B2,cls_type,0)),"")</f>
        <v>9</v>
      </c>
      <c r="AL2" s="3">
        <f t="shared" ref="AL2:AL65" si="8">IFERROR(INDEX(cls_subid,MATCH(C2,cls_subtype,0)),"")</f>
        <v>18</v>
      </c>
      <c r="AM2" s="3">
        <f t="shared" ref="AM2:AM65" si="9">IFERROR(INDEX(manu_id,MATCH(D2,manu_name,0)),"")</f>
        <v>9</v>
      </c>
      <c r="AN2" s="3">
        <f t="shared" ref="AN2:AN65" si="10">_xlfn.IFNA(INDEX(fac_id,MATCH($H2,fac_name,0)),"")</f>
        <v>1</v>
      </c>
      <c r="AO2" s="3">
        <f t="shared" ref="AO2:AO65" si="11">_xlfn.IFNA(INDEX(dept_id,MATCH($F2,dept_name,0)),"")</f>
        <v>7</v>
      </c>
    </row>
    <row r="3" spans="1:41" hidden="1" x14ac:dyDescent="0.25">
      <c r="A3">
        <v>2</v>
      </c>
      <c r="B3" t="s">
        <v>94</v>
      </c>
      <c r="C3" t="s">
        <v>103</v>
      </c>
      <c r="D3" t="s">
        <v>109</v>
      </c>
      <c r="E3" t="s">
        <v>217</v>
      </c>
      <c r="F3" t="s">
        <v>226</v>
      </c>
      <c r="G3" t="s">
        <v>529</v>
      </c>
      <c r="H3" t="s">
        <v>31</v>
      </c>
      <c r="I3" s="3" t="str">
        <f t="shared" si="0"/>
        <v>335 Brighton Ave.; Portland, ME 04102</v>
      </c>
      <c r="J3" t="s">
        <v>690</v>
      </c>
      <c r="K3" s="3" t="str">
        <f t="shared" si="1"/>
        <v>vicky.johnson@mainehealth.org; 207-662-2250</v>
      </c>
      <c r="L3" t="s">
        <v>690</v>
      </c>
      <c r="M3" s="3" t="str">
        <f t="shared" si="2"/>
        <v>vicky.johnson@mainehealth.org; 207-662-2250</v>
      </c>
      <c r="O3" s="3" t="str">
        <f t="shared" si="3"/>
        <v/>
      </c>
      <c r="P3" s="6">
        <v>67809</v>
      </c>
      <c r="Q3" s="6" t="s">
        <v>530</v>
      </c>
      <c r="R3" t="s">
        <v>290</v>
      </c>
      <c r="S3" t="s">
        <v>284</v>
      </c>
      <c r="T3" s="3" t="str">
        <f t="shared" si="4"/>
        <v>17-4430</v>
      </c>
      <c r="W3" s="5">
        <v>42429</v>
      </c>
      <c r="Z3">
        <v>12</v>
      </c>
      <c r="AC3" s="5"/>
      <c r="AD3" s="5">
        <f t="shared" si="5"/>
        <v>46079</v>
      </c>
      <c r="AF3" t="b">
        <v>0</v>
      </c>
      <c r="AH3">
        <v>1</v>
      </c>
      <c r="AI3" s="3" cm="1">
        <f t="array" ref="AI3">IFERROR(IF(--AH3=1,INDEX(cls_capcat,_xlfn.XMATCH(C3,cls_subtype,0)),IF((--AH3=0)*(AH3&lt;&gt;""),0,"")),"")</f>
        <v>2</v>
      </c>
      <c r="AJ3" s="3">
        <f t="shared" si="6"/>
        <v>1800</v>
      </c>
      <c r="AK3" s="3">
        <f t="shared" si="7"/>
        <v>4</v>
      </c>
      <c r="AL3" s="3">
        <f t="shared" si="8"/>
        <v>9</v>
      </c>
      <c r="AM3" s="3">
        <f t="shared" si="9"/>
        <v>7</v>
      </c>
      <c r="AN3" s="3">
        <f t="shared" si="10"/>
        <v>7</v>
      </c>
      <c r="AO3" s="3">
        <f t="shared" si="11"/>
        <v>16</v>
      </c>
    </row>
    <row r="4" spans="1:41" hidden="1" x14ac:dyDescent="0.25">
      <c r="A4">
        <v>3</v>
      </c>
      <c r="B4" t="s">
        <v>212</v>
      </c>
      <c r="C4" t="s">
        <v>215</v>
      </c>
      <c r="D4" t="s">
        <v>108</v>
      </c>
      <c r="E4" t="s">
        <v>531</v>
      </c>
      <c r="F4" t="s">
        <v>226</v>
      </c>
      <c r="G4" t="s">
        <v>810</v>
      </c>
      <c r="H4" t="s">
        <v>31</v>
      </c>
      <c r="I4" s="3" t="str">
        <f t="shared" si="0"/>
        <v>335 Brighton Ave.; Portland, ME 04102</v>
      </c>
      <c r="K4" s="3" t="str">
        <f t="shared" si="1"/>
        <v/>
      </c>
      <c r="M4" s="3" t="str">
        <f t="shared" si="2"/>
        <v/>
      </c>
      <c r="O4" s="3" t="str">
        <f t="shared" si="3"/>
        <v/>
      </c>
      <c r="P4" s="6">
        <v>77333</v>
      </c>
      <c r="Q4" s="6">
        <v>1856</v>
      </c>
      <c r="R4" t="s">
        <v>290</v>
      </c>
      <c r="S4" t="s">
        <v>288</v>
      </c>
      <c r="T4" s="3" t="str">
        <f t="shared" si="4"/>
        <v>17-5801</v>
      </c>
      <c r="W4" s="5">
        <v>43669</v>
      </c>
      <c r="Z4">
        <v>12</v>
      </c>
      <c r="AC4" s="5">
        <v>48578</v>
      </c>
      <c r="AD4" s="5">
        <f t="shared" si="5"/>
        <v>48779</v>
      </c>
      <c r="AF4" t="b">
        <v>0</v>
      </c>
      <c r="AH4">
        <v>1</v>
      </c>
      <c r="AI4" s="3" cm="1">
        <f t="array" ref="AI4">IFERROR(IF(--AH4=1,INDEX(cls_capcat,_xlfn.XMATCH(C4,cls_subtype,0)),IF((--AH4=0)*(AH4&lt;&gt;""),0,"")),"")</f>
        <v>1</v>
      </c>
      <c r="AJ4" s="3">
        <f t="shared" si="6"/>
        <v>200</v>
      </c>
      <c r="AK4" s="3">
        <f t="shared" si="7"/>
        <v>3</v>
      </c>
      <c r="AL4" s="3">
        <f t="shared" si="8"/>
        <v>5</v>
      </c>
      <c r="AM4" s="3">
        <f t="shared" si="9"/>
        <v>11</v>
      </c>
      <c r="AN4" s="3">
        <f t="shared" si="10"/>
        <v>7</v>
      </c>
      <c r="AO4" s="3">
        <f t="shared" si="11"/>
        <v>16</v>
      </c>
    </row>
    <row r="5" spans="1:41" hidden="1" x14ac:dyDescent="0.25">
      <c r="A5">
        <v>4</v>
      </c>
      <c r="B5" t="s">
        <v>211</v>
      </c>
      <c r="C5" t="s">
        <v>209</v>
      </c>
      <c r="D5" t="s">
        <v>108</v>
      </c>
      <c r="E5" t="s">
        <v>218</v>
      </c>
      <c r="F5" t="s">
        <v>226</v>
      </c>
      <c r="G5" t="s">
        <v>532</v>
      </c>
      <c r="H5" t="s">
        <v>31</v>
      </c>
      <c r="I5" s="3" t="str">
        <f t="shared" si="0"/>
        <v>335 Brighton Ave.; Portland, ME 04102</v>
      </c>
      <c r="K5" s="3" t="str">
        <f t="shared" si="1"/>
        <v/>
      </c>
      <c r="M5" s="3" t="str">
        <f t="shared" si="2"/>
        <v/>
      </c>
      <c r="O5" s="3" t="str">
        <f t="shared" si="3"/>
        <v/>
      </c>
      <c r="P5" s="6" t="s">
        <v>533</v>
      </c>
      <c r="Q5" s="6" t="s">
        <v>534</v>
      </c>
      <c r="R5" t="s">
        <v>290</v>
      </c>
      <c r="S5" t="s">
        <v>285</v>
      </c>
      <c r="T5" s="3" t="str">
        <f t="shared" si="4"/>
        <v>17-149</v>
      </c>
      <c r="W5" s="5">
        <v>40204</v>
      </c>
      <c r="Z5">
        <v>12</v>
      </c>
      <c r="AC5" s="5">
        <v>46386</v>
      </c>
      <c r="AD5" s="5">
        <f t="shared" si="5"/>
        <v>46774</v>
      </c>
      <c r="AE5" s="5">
        <v>45566</v>
      </c>
      <c r="AF5" t="b">
        <v>1</v>
      </c>
      <c r="AH5">
        <v>1</v>
      </c>
      <c r="AI5" s="3" cm="1">
        <f t="array" ref="AI5">IFERROR(IF(--AH5=1,INDEX(cls_capcat,_xlfn.XMATCH(C5,cls_subtype,0)),IF((--AH5=0)*(AH5&lt;&gt;""),0,"")),"")</f>
        <v>2</v>
      </c>
      <c r="AJ5" s="3">
        <f t="shared" si="6"/>
        <v>550</v>
      </c>
      <c r="AK5" s="3">
        <f t="shared" si="7"/>
        <v>14</v>
      </c>
      <c r="AL5" s="3">
        <f t="shared" si="8"/>
        <v>1</v>
      </c>
      <c r="AM5" s="3">
        <f t="shared" si="9"/>
        <v>11</v>
      </c>
      <c r="AN5" s="3">
        <f t="shared" si="10"/>
        <v>7</v>
      </c>
      <c r="AO5" s="3">
        <f t="shared" si="11"/>
        <v>16</v>
      </c>
    </row>
    <row r="6" spans="1:41" hidden="1" x14ac:dyDescent="0.25">
      <c r="A6">
        <v>5</v>
      </c>
      <c r="B6" t="s">
        <v>211</v>
      </c>
      <c r="C6" t="s">
        <v>210</v>
      </c>
      <c r="D6" t="s">
        <v>109</v>
      </c>
      <c r="E6" t="s">
        <v>223</v>
      </c>
      <c r="F6" t="s">
        <v>226</v>
      </c>
      <c r="G6" t="s">
        <v>210</v>
      </c>
      <c r="H6" t="s">
        <v>31</v>
      </c>
      <c r="I6" s="3" t="str">
        <f t="shared" si="0"/>
        <v>335 Brighton Ave.; Portland, ME 04102</v>
      </c>
      <c r="K6" s="3" t="str">
        <f t="shared" si="1"/>
        <v/>
      </c>
      <c r="L6" t="s">
        <v>680</v>
      </c>
      <c r="M6" s="3" t="str">
        <f t="shared" si="2"/>
        <v>jason.gaudet@mainehealth.org; 207-662-2421</v>
      </c>
      <c r="O6" s="3" t="str">
        <f t="shared" si="3"/>
        <v/>
      </c>
      <c r="P6" s="6" t="s">
        <v>535</v>
      </c>
      <c r="Q6" s="6" t="s">
        <v>536</v>
      </c>
      <c r="R6" t="s">
        <v>290</v>
      </c>
      <c r="S6" t="s">
        <v>283</v>
      </c>
      <c r="T6" s="3" t="str">
        <f t="shared" si="4"/>
        <v>17-143</v>
      </c>
      <c r="W6" s="5">
        <v>36616</v>
      </c>
      <c r="Z6">
        <v>12</v>
      </c>
      <c r="AC6" s="5">
        <v>45382</v>
      </c>
      <c r="AD6" s="5">
        <f t="shared" si="5"/>
        <v>43186</v>
      </c>
      <c r="AE6" s="5">
        <v>45778</v>
      </c>
      <c r="AF6" t="b">
        <v>1</v>
      </c>
      <c r="AH6">
        <v>1</v>
      </c>
      <c r="AI6" s="3" cm="1">
        <f t="array" ref="AI6">IFERROR(IF(--AH6=1,INDEX(cls_capcat,_xlfn.XMATCH(C6,cls_subtype,0)),IF((--AH6=0)*(AH6&lt;&gt;""),0,"")),"")</f>
        <v>1</v>
      </c>
      <c r="AJ6" s="3">
        <f t="shared" si="6"/>
        <v>180</v>
      </c>
      <c r="AK6" s="3">
        <f t="shared" si="7"/>
        <v>14</v>
      </c>
      <c r="AL6" s="3">
        <f t="shared" si="8"/>
        <v>2</v>
      </c>
      <c r="AM6" s="3">
        <f t="shared" si="9"/>
        <v>7</v>
      </c>
      <c r="AN6" s="3">
        <f t="shared" si="10"/>
        <v>7</v>
      </c>
      <c r="AO6" s="3">
        <f t="shared" si="11"/>
        <v>16</v>
      </c>
    </row>
    <row r="7" spans="1:41" hidden="1" x14ac:dyDescent="0.25">
      <c r="A7">
        <v>6</v>
      </c>
      <c r="B7" t="s">
        <v>212</v>
      </c>
      <c r="C7" t="s">
        <v>215</v>
      </c>
      <c r="D7" t="s">
        <v>108</v>
      </c>
      <c r="E7" t="s">
        <v>219</v>
      </c>
      <c r="F7" t="s">
        <v>226</v>
      </c>
      <c r="G7" t="s">
        <v>416</v>
      </c>
      <c r="H7" t="s">
        <v>31</v>
      </c>
      <c r="I7" s="3" t="str">
        <f t="shared" si="0"/>
        <v>335 Brighton Ave.; Portland, ME 04102</v>
      </c>
      <c r="K7" s="3" t="str">
        <f t="shared" si="1"/>
        <v/>
      </c>
      <c r="M7" s="3" t="str">
        <f t="shared" si="2"/>
        <v/>
      </c>
      <c r="O7" s="3" t="str">
        <f t="shared" si="3"/>
        <v/>
      </c>
      <c r="P7" s="6">
        <v>65965</v>
      </c>
      <c r="Q7" s="6">
        <v>2342</v>
      </c>
      <c r="R7" t="s">
        <v>290</v>
      </c>
      <c r="S7" t="s">
        <v>286</v>
      </c>
      <c r="T7" s="3" t="str">
        <f t="shared" si="4"/>
        <v>17-4779</v>
      </c>
      <c r="W7" s="5">
        <v>40973</v>
      </c>
      <c r="Z7">
        <v>12</v>
      </c>
      <c r="AC7" s="5">
        <v>48578</v>
      </c>
      <c r="AD7" s="5">
        <f t="shared" si="5"/>
        <v>46083</v>
      </c>
      <c r="AE7" s="5">
        <v>45709</v>
      </c>
      <c r="AF7" t="b">
        <v>1</v>
      </c>
      <c r="AH7">
        <v>0</v>
      </c>
      <c r="AI7" s="3" cm="1">
        <f t="array" ref="AI7">IFERROR(IF(--AH7=1,INDEX(cls_capcat,_xlfn.XMATCH(C7,cls_subtype,0)),IF((--AH7=0)*(AH7&lt;&gt;""),0,"")),"")</f>
        <v>0</v>
      </c>
      <c r="AJ7" s="3">
        <f t="shared" si="6"/>
        <v>200</v>
      </c>
      <c r="AK7" s="3">
        <f t="shared" si="7"/>
        <v>3</v>
      </c>
      <c r="AL7" s="3">
        <f t="shared" si="8"/>
        <v>5</v>
      </c>
      <c r="AM7" s="3">
        <f t="shared" si="9"/>
        <v>11</v>
      </c>
      <c r="AN7" s="3">
        <f t="shared" si="10"/>
        <v>7</v>
      </c>
      <c r="AO7" s="3">
        <f t="shared" si="11"/>
        <v>16</v>
      </c>
    </row>
    <row r="8" spans="1:41" hidden="1" x14ac:dyDescent="0.25">
      <c r="A8">
        <v>7</v>
      </c>
      <c r="B8" t="s">
        <v>93</v>
      </c>
      <c r="C8" t="s">
        <v>101</v>
      </c>
      <c r="D8" t="s">
        <v>110</v>
      </c>
      <c r="E8" t="s">
        <v>537</v>
      </c>
      <c r="F8" t="s">
        <v>226</v>
      </c>
      <c r="G8" t="s">
        <v>345</v>
      </c>
      <c r="H8" t="s">
        <v>31</v>
      </c>
      <c r="I8" s="3" t="str">
        <f t="shared" si="0"/>
        <v>335 Brighton Ave.; Portland, ME 04102</v>
      </c>
      <c r="K8" s="3" t="str">
        <f t="shared" si="1"/>
        <v/>
      </c>
      <c r="M8" s="3" t="str">
        <f t="shared" si="2"/>
        <v/>
      </c>
      <c r="O8" s="3" t="str">
        <f t="shared" si="3"/>
        <v/>
      </c>
      <c r="P8" s="6">
        <v>66310</v>
      </c>
      <c r="Q8" s="6">
        <v>61659</v>
      </c>
      <c r="R8" t="s">
        <v>290</v>
      </c>
      <c r="S8" t="s">
        <v>289</v>
      </c>
      <c r="T8" s="3" t="str">
        <f t="shared" si="4"/>
        <v>17-4577</v>
      </c>
      <c r="W8" s="5">
        <v>42758</v>
      </c>
      <c r="Z8">
        <v>12</v>
      </c>
      <c r="AC8" s="5"/>
      <c r="AD8" s="5">
        <f t="shared" si="5"/>
        <v>47503</v>
      </c>
      <c r="AF8" t="b">
        <v>0</v>
      </c>
      <c r="AH8">
        <v>1</v>
      </c>
      <c r="AI8" s="3" cm="1">
        <f t="array" ref="AI8">IFERROR(IF(--AH8=1,INDEX(cls_capcat,_xlfn.XMATCH(C8,cls_subtype,0)),IF((--AH8=0)*(AH8&lt;&gt;""),0,"")),"")</f>
        <v>2</v>
      </c>
      <c r="AJ8" s="3">
        <f t="shared" si="6"/>
        <v>1200</v>
      </c>
      <c r="AK8" s="3">
        <f t="shared" si="7"/>
        <v>12</v>
      </c>
      <c r="AL8" s="3">
        <f t="shared" si="8"/>
        <v>7</v>
      </c>
      <c r="AM8" s="3">
        <f t="shared" si="9"/>
        <v>14</v>
      </c>
      <c r="AN8" s="3">
        <f t="shared" si="10"/>
        <v>7</v>
      </c>
      <c r="AO8" s="3">
        <f t="shared" si="11"/>
        <v>16</v>
      </c>
    </row>
    <row r="9" spans="1:41" hidden="1" x14ac:dyDescent="0.25">
      <c r="A9">
        <v>8</v>
      </c>
      <c r="B9" t="s">
        <v>211</v>
      </c>
      <c r="C9" t="s">
        <v>209</v>
      </c>
      <c r="D9" t="s">
        <v>108</v>
      </c>
      <c r="E9" t="s">
        <v>218</v>
      </c>
      <c r="F9" t="s">
        <v>226</v>
      </c>
      <c r="G9" t="s">
        <v>411</v>
      </c>
      <c r="H9" t="s">
        <v>31</v>
      </c>
      <c r="I9" s="3" t="str">
        <f t="shared" si="0"/>
        <v>335 Brighton Ave.; Portland, ME 04102</v>
      </c>
      <c r="K9" s="3" t="str">
        <f t="shared" si="1"/>
        <v/>
      </c>
      <c r="M9" s="3" t="str">
        <f t="shared" si="2"/>
        <v/>
      </c>
      <c r="O9" s="3" t="str">
        <f t="shared" si="3"/>
        <v/>
      </c>
      <c r="P9" s="6">
        <v>65565</v>
      </c>
      <c r="Q9" s="6">
        <v>18862011</v>
      </c>
      <c r="R9" t="s">
        <v>290</v>
      </c>
      <c r="S9" t="s">
        <v>287</v>
      </c>
      <c r="T9" s="3" t="str">
        <f t="shared" si="4"/>
        <v>17-4984</v>
      </c>
      <c r="W9" s="5">
        <v>43592</v>
      </c>
      <c r="Z9">
        <v>12</v>
      </c>
      <c r="AC9" s="5"/>
      <c r="AD9" s="5">
        <f t="shared" si="5"/>
        <v>50162</v>
      </c>
      <c r="AF9" t="b">
        <v>0</v>
      </c>
      <c r="AH9">
        <v>1</v>
      </c>
      <c r="AI9" s="3" cm="1">
        <f t="array" ref="AI9">IFERROR(IF(--AH9=1,INDEX(cls_capcat,_xlfn.XMATCH(C9,cls_subtype,0)),IF((--AH9=0)*(AH9&lt;&gt;""),0,"")),"")</f>
        <v>2</v>
      </c>
      <c r="AJ9" s="3">
        <f t="shared" si="6"/>
        <v>550</v>
      </c>
      <c r="AK9" s="3">
        <f t="shared" si="7"/>
        <v>14</v>
      </c>
      <c r="AL9" s="3">
        <f t="shared" si="8"/>
        <v>1</v>
      </c>
      <c r="AM9" s="3">
        <f t="shared" si="9"/>
        <v>11</v>
      </c>
      <c r="AN9" s="3">
        <f t="shared" si="10"/>
        <v>7</v>
      </c>
      <c r="AO9" s="3">
        <f t="shared" si="11"/>
        <v>16</v>
      </c>
    </row>
    <row r="10" spans="1:41" hidden="1" x14ac:dyDescent="0.25">
      <c r="A10">
        <v>9</v>
      </c>
      <c r="B10" t="s">
        <v>212</v>
      </c>
      <c r="C10" t="s">
        <v>213</v>
      </c>
      <c r="D10" t="s">
        <v>110</v>
      </c>
      <c r="E10" t="s">
        <v>378</v>
      </c>
      <c r="F10" t="s">
        <v>136</v>
      </c>
      <c r="G10" t="s">
        <v>538</v>
      </c>
      <c r="H10" t="s">
        <v>10</v>
      </c>
      <c r="I10" s="3" t="str">
        <f t="shared" si="0"/>
        <v>22 Bramhall St.; Portland, ME 04107</v>
      </c>
      <c r="K10" s="3" t="str">
        <f t="shared" si="1"/>
        <v/>
      </c>
      <c r="M10" s="3" t="str">
        <f t="shared" si="2"/>
        <v/>
      </c>
      <c r="O10" s="3" t="str">
        <f t="shared" si="3"/>
        <v/>
      </c>
      <c r="P10" s="6">
        <v>63558</v>
      </c>
      <c r="Q10" s="6">
        <v>146886</v>
      </c>
      <c r="R10" t="s">
        <v>282</v>
      </c>
      <c r="S10" t="s">
        <v>275</v>
      </c>
      <c r="T10" s="3" t="str">
        <f t="shared" si="4"/>
        <v>76-723</v>
      </c>
      <c r="W10" s="5">
        <v>40625</v>
      </c>
      <c r="Z10">
        <v>12</v>
      </c>
      <c r="AC10" s="5">
        <v>45838</v>
      </c>
      <c r="AD10" s="5">
        <f t="shared" si="5"/>
        <v>45005</v>
      </c>
      <c r="AF10" t="b">
        <v>0</v>
      </c>
      <c r="AH10">
        <v>1</v>
      </c>
      <c r="AI10" s="3" cm="1">
        <f t="array" ref="AI10">IFERROR(IF(--AH10=1,INDEX(cls_capcat,_xlfn.XMATCH(C10,cls_subtype,0)),IF((--AH10=0)*(AH10&lt;&gt;""),0,"")),"")</f>
        <v>2</v>
      </c>
      <c r="AJ10" s="3">
        <f t="shared" si="6"/>
        <v>2300</v>
      </c>
      <c r="AK10" s="3">
        <f t="shared" si="7"/>
        <v>3</v>
      </c>
      <c r="AL10" s="3">
        <f t="shared" si="8"/>
        <v>3</v>
      </c>
      <c r="AM10" s="3">
        <f t="shared" si="9"/>
        <v>14</v>
      </c>
      <c r="AN10" s="3">
        <f t="shared" si="10"/>
        <v>1</v>
      </c>
      <c r="AO10" s="3">
        <f t="shared" si="11"/>
        <v>6</v>
      </c>
    </row>
    <row r="11" spans="1:41" hidden="1" x14ac:dyDescent="0.25">
      <c r="A11">
        <v>10</v>
      </c>
      <c r="B11" t="s">
        <v>212</v>
      </c>
      <c r="C11" t="s">
        <v>213</v>
      </c>
      <c r="D11" t="s">
        <v>110</v>
      </c>
      <c r="E11" t="s">
        <v>378</v>
      </c>
      <c r="F11" t="s">
        <v>136</v>
      </c>
      <c r="G11" t="s">
        <v>382</v>
      </c>
      <c r="H11" t="s">
        <v>10</v>
      </c>
      <c r="I11" s="3" t="str">
        <f t="shared" si="0"/>
        <v>22 Bramhall St.; Portland, ME 04107</v>
      </c>
      <c r="K11" s="3" t="str">
        <f t="shared" si="1"/>
        <v/>
      </c>
      <c r="M11" s="3" t="str">
        <f t="shared" si="2"/>
        <v/>
      </c>
      <c r="O11" s="3" t="str">
        <f t="shared" si="3"/>
        <v/>
      </c>
      <c r="P11" s="6">
        <v>63582</v>
      </c>
      <c r="Q11" s="6">
        <v>147167</v>
      </c>
      <c r="R11" t="s">
        <v>282</v>
      </c>
      <c r="S11" t="s">
        <v>278</v>
      </c>
      <c r="T11" s="3" t="str">
        <f t="shared" si="4"/>
        <v>76-3629</v>
      </c>
      <c r="W11" s="5">
        <v>41059</v>
      </c>
      <c r="Z11">
        <v>12</v>
      </c>
      <c r="AC11" s="5">
        <v>45838</v>
      </c>
      <c r="AD11" s="5">
        <f t="shared" si="5"/>
        <v>45439</v>
      </c>
      <c r="AF11" t="b">
        <v>0</v>
      </c>
      <c r="AH11">
        <v>1</v>
      </c>
      <c r="AI11" s="3" cm="1">
        <f t="array" ref="AI11">IFERROR(IF(--AH11=1,INDEX(cls_capcat,_xlfn.XMATCH(C11,cls_subtype,0)),IF((--AH11=0)*(AH11&lt;&gt;""),0,"")),"")</f>
        <v>2</v>
      </c>
      <c r="AJ11" s="3">
        <f t="shared" si="6"/>
        <v>2300</v>
      </c>
      <c r="AK11" s="3">
        <f t="shared" si="7"/>
        <v>3</v>
      </c>
      <c r="AL11" s="3">
        <f t="shared" si="8"/>
        <v>3</v>
      </c>
      <c r="AM11" s="3">
        <f t="shared" si="9"/>
        <v>14</v>
      </c>
      <c r="AN11" s="3">
        <f t="shared" si="10"/>
        <v>1</v>
      </c>
      <c r="AO11" s="3">
        <f t="shared" si="11"/>
        <v>6</v>
      </c>
    </row>
    <row r="12" spans="1:41" hidden="1" x14ac:dyDescent="0.25">
      <c r="A12">
        <v>11</v>
      </c>
      <c r="B12" t="s">
        <v>212</v>
      </c>
      <c r="C12" t="s">
        <v>214</v>
      </c>
      <c r="D12" t="s">
        <v>110</v>
      </c>
      <c r="E12" t="s">
        <v>378</v>
      </c>
      <c r="F12" t="s">
        <v>136</v>
      </c>
      <c r="G12" t="s">
        <v>383</v>
      </c>
      <c r="H12" t="s">
        <v>10</v>
      </c>
      <c r="I12" s="3" t="str">
        <f t="shared" si="0"/>
        <v>22 Bramhall St.; Portland, ME 04107</v>
      </c>
      <c r="K12" s="3" t="str">
        <f t="shared" si="1"/>
        <v/>
      </c>
      <c r="M12" s="3" t="str">
        <f t="shared" si="2"/>
        <v/>
      </c>
      <c r="O12" s="3" t="str">
        <f t="shared" si="3"/>
        <v/>
      </c>
      <c r="P12" s="6">
        <v>63571</v>
      </c>
      <c r="Q12" s="6">
        <v>1289</v>
      </c>
      <c r="R12" t="s">
        <v>282</v>
      </c>
      <c r="S12" t="s">
        <v>276</v>
      </c>
      <c r="T12" s="3" t="str">
        <f t="shared" si="4"/>
        <v>76-722</v>
      </c>
      <c r="W12" s="5">
        <v>40843</v>
      </c>
      <c r="Z12">
        <v>12</v>
      </c>
      <c r="AC12" s="5">
        <v>45838</v>
      </c>
      <c r="AD12" s="5">
        <f t="shared" si="5"/>
        <v>45223</v>
      </c>
      <c r="AF12" t="b">
        <v>0</v>
      </c>
      <c r="AH12">
        <v>1</v>
      </c>
      <c r="AI12" s="3" cm="1">
        <f t="array" ref="AI12">IFERROR(IF(--AH12=1,INDEX(cls_capcat,_xlfn.XMATCH(C12,cls_subtype,0)),IF((--AH12=0)*(AH12&lt;&gt;""),0,"")),"")</f>
        <v>3</v>
      </c>
      <c r="AJ12" s="3">
        <f t="shared" si="6"/>
        <v>2800</v>
      </c>
      <c r="AK12" s="3">
        <f t="shared" si="7"/>
        <v>3</v>
      </c>
      <c r="AL12" s="3">
        <f t="shared" si="8"/>
        <v>4</v>
      </c>
      <c r="AM12" s="3">
        <f t="shared" si="9"/>
        <v>14</v>
      </c>
      <c r="AN12" s="3">
        <f t="shared" si="10"/>
        <v>1</v>
      </c>
      <c r="AO12" s="3">
        <f t="shared" si="11"/>
        <v>6</v>
      </c>
    </row>
    <row r="13" spans="1:41" hidden="1" x14ac:dyDescent="0.25">
      <c r="A13">
        <v>12</v>
      </c>
      <c r="B13" t="s">
        <v>94</v>
      </c>
      <c r="C13" t="s">
        <v>103</v>
      </c>
      <c r="D13" t="s">
        <v>109</v>
      </c>
      <c r="E13" t="s">
        <v>539</v>
      </c>
      <c r="F13" t="s">
        <v>136</v>
      </c>
      <c r="G13" t="s">
        <v>540</v>
      </c>
      <c r="H13" t="s">
        <v>10</v>
      </c>
      <c r="I13" s="3" t="str">
        <f t="shared" si="0"/>
        <v>22 Bramhall St.; Portland, ME 04107</v>
      </c>
      <c r="J13" t="s">
        <v>690</v>
      </c>
      <c r="K13" s="3" t="str">
        <f t="shared" si="1"/>
        <v>vicky.johnson@mainehealth.org; 207-662-2250</v>
      </c>
      <c r="L13" t="s">
        <v>690</v>
      </c>
      <c r="M13" s="3" t="str">
        <f t="shared" si="2"/>
        <v>vicky.johnson@mainehealth.org; 207-662-2250</v>
      </c>
      <c r="O13" s="3" t="str">
        <f t="shared" si="3"/>
        <v/>
      </c>
      <c r="P13" s="6" t="s">
        <v>541</v>
      </c>
      <c r="Q13" s="6" t="s">
        <v>542</v>
      </c>
      <c r="R13" t="s">
        <v>282</v>
      </c>
      <c r="S13" t="s">
        <v>247</v>
      </c>
      <c r="T13" s="3" t="str">
        <f t="shared" si="4"/>
        <v>76-649</v>
      </c>
      <c r="W13" s="5">
        <v>38635</v>
      </c>
      <c r="Z13">
        <v>12</v>
      </c>
      <c r="AC13" s="5">
        <v>46022</v>
      </c>
      <c r="AD13" s="5">
        <f t="shared" si="5"/>
        <v>42285</v>
      </c>
      <c r="AF13" t="b">
        <v>0</v>
      </c>
      <c r="AH13">
        <v>1</v>
      </c>
      <c r="AI13" s="3" cm="1">
        <f t="array" ref="AI13">IFERROR(IF(--AH13=1,INDEX(cls_capcat,_xlfn.XMATCH(C13,cls_subtype,0)),IF((--AH13=0)*(AH13&lt;&gt;""),0,"")),"")</f>
        <v>2</v>
      </c>
      <c r="AJ13" s="3">
        <f t="shared" si="6"/>
        <v>1800</v>
      </c>
      <c r="AK13" s="3">
        <f t="shared" si="7"/>
        <v>4</v>
      </c>
      <c r="AL13" s="3">
        <f t="shared" si="8"/>
        <v>9</v>
      </c>
      <c r="AM13" s="3">
        <f t="shared" si="9"/>
        <v>7</v>
      </c>
      <c r="AN13" s="3">
        <f t="shared" si="10"/>
        <v>1</v>
      </c>
      <c r="AO13" s="3">
        <f t="shared" si="11"/>
        <v>6</v>
      </c>
    </row>
    <row r="14" spans="1:41" hidden="1" x14ac:dyDescent="0.25">
      <c r="A14">
        <v>13</v>
      </c>
      <c r="B14" t="s">
        <v>94</v>
      </c>
      <c r="C14" t="s">
        <v>103</v>
      </c>
      <c r="D14" t="s">
        <v>109</v>
      </c>
      <c r="E14" t="s">
        <v>543</v>
      </c>
      <c r="F14" t="s">
        <v>350</v>
      </c>
      <c r="G14" t="s">
        <v>352</v>
      </c>
      <c r="H14" t="s">
        <v>10</v>
      </c>
      <c r="I14" s="3" t="str">
        <f t="shared" si="0"/>
        <v>22 Bramhall St.; Portland, ME 04107</v>
      </c>
      <c r="J14" t="s">
        <v>690</v>
      </c>
      <c r="K14" s="3" t="str">
        <f t="shared" si="1"/>
        <v>vicky.johnson@mainehealth.org; 207-662-2250</v>
      </c>
      <c r="L14" t="s">
        <v>690</v>
      </c>
      <c r="M14" s="3" t="str">
        <f t="shared" si="2"/>
        <v>vicky.johnson@mainehealth.org; 207-662-2250</v>
      </c>
      <c r="O14" s="3" t="str">
        <f t="shared" si="3"/>
        <v/>
      </c>
      <c r="P14" s="6">
        <v>65930</v>
      </c>
      <c r="Q14" s="6" t="s">
        <v>544</v>
      </c>
      <c r="R14" t="s">
        <v>282</v>
      </c>
      <c r="S14" t="s">
        <v>243</v>
      </c>
      <c r="T14" s="3" t="str">
        <f t="shared" si="4"/>
        <v>76-4907</v>
      </c>
      <c r="W14" s="5">
        <v>42173</v>
      </c>
      <c r="Z14">
        <v>12</v>
      </c>
      <c r="AC14" s="5"/>
      <c r="AD14" s="5">
        <f t="shared" si="5"/>
        <v>45823</v>
      </c>
      <c r="AF14" t="b">
        <v>0</v>
      </c>
      <c r="AH14">
        <v>1</v>
      </c>
      <c r="AI14" s="3" cm="1">
        <f t="array" ref="AI14">IFERROR(IF(--AH14=1,INDEX(cls_capcat,_xlfn.XMATCH(C14,cls_subtype,0)),IF((--AH14=0)*(AH14&lt;&gt;""),0,"")),"")</f>
        <v>2</v>
      </c>
      <c r="AJ14" s="3">
        <f t="shared" si="6"/>
        <v>1800</v>
      </c>
      <c r="AK14" s="3">
        <f t="shared" si="7"/>
        <v>4</v>
      </c>
      <c r="AL14" s="3">
        <f t="shared" si="8"/>
        <v>9</v>
      </c>
      <c r="AM14" s="3">
        <f t="shared" si="9"/>
        <v>7</v>
      </c>
      <c r="AN14" s="3">
        <f t="shared" si="10"/>
        <v>1</v>
      </c>
      <c r="AO14" s="3">
        <f t="shared" si="11"/>
        <v>3</v>
      </c>
    </row>
    <row r="15" spans="1:41" hidden="1" x14ac:dyDescent="0.25">
      <c r="A15">
        <v>14</v>
      </c>
      <c r="B15" t="s">
        <v>94</v>
      </c>
      <c r="C15" t="s">
        <v>104</v>
      </c>
      <c r="D15" t="s">
        <v>109</v>
      </c>
      <c r="E15" t="s">
        <v>545</v>
      </c>
      <c r="F15" t="s">
        <v>350</v>
      </c>
      <c r="G15" t="s">
        <v>351</v>
      </c>
      <c r="H15" t="s">
        <v>10</v>
      </c>
      <c r="I15" s="3" t="str">
        <f t="shared" si="0"/>
        <v>22 Bramhall St.; Portland, ME 04107</v>
      </c>
      <c r="J15" t="s">
        <v>690</v>
      </c>
      <c r="K15" s="3" t="str">
        <f t="shared" si="1"/>
        <v>vicky.johnson@mainehealth.org; 207-662-2250</v>
      </c>
      <c r="L15" t="s">
        <v>690</v>
      </c>
      <c r="M15" s="3" t="str">
        <f t="shared" si="2"/>
        <v>vicky.johnson@mainehealth.org; 207-662-2250</v>
      </c>
      <c r="O15" s="3" t="str">
        <f t="shared" si="3"/>
        <v/>
      </c>
      <c r="P15" s="6">
        <v>71404</v>
      </c>
      <c r="Q15" s="6" t="s">
        <v>546</v>
      </c>
      <c r="R15" t="s">
        <v>282</v>
      </c>
      <c r="S15" t="s">
        <v>251</v>
      </c>
      <c r="T15" s="3" t="str">
        <f t="shared" si="4"/>
        <v>76-4215</v>
      </c>
      <c r="W15" s="5">
        <v>43270</v>
      </c>
      <c r="Z15">
        <v>12</v>
      </c>
      <c r="AC15" s="5"/>
      <c r="AD15" s="5">
        <f t="shared" si="5"/>
        <v>46920</v>
      </c>
      <c r="AF15" t="b">
        <v>0</v>
      </c>
      <c r="AH15">
        <v>1</v>
      </c>
      <c r="AI15" s="3" cm="1">
        <f t="array" ref="AI15">IFERROR(IF(--AH15=1,INDEX(cls_capcat,_xlfn.XMATCH(C15,cls_subtype,0)),IF((--AH15=0)*(AH15&lt;&gt;""),0,"")),"")</f>
        <v>3</v>
      </c>
      <c r="AJ15" s="3">
        <f t="shared" si="6"/>
        <v>2600</v>
      </c>
      <c r="AK15" s="3">
        <f t="shared" si="7"/>
        <v>4</v>
      </c>
      <c r="AL15" s="3">
        <f t="shared" si="8"/>
        <v>10</v>
      </c>
      <c r="AM15" s="3">
        <f t="shared" si="9"/>
        <v>7</v>
      </c>
      <c r="AN15" s="3">
        <f t="shared" si="10"/>
        <v>1</v>
      </c>
      <c r="AO15" s="3">
        <f t="shared" si="11"/>
        <v>3</v>
      </c>
    </row>
    <row r="16" spans="1:41" hidden="1" x14ac:dyDescent="0.25">
      <c r="A16">
        <v>15</v>
      </c>
      <c r="B16" t="s">
        <v>211</v>
      </c>
      <c r="C16" t="s">
        <v>209</v>
      </c>
      <c r="D16" t="s">
        <v>108</v>
      </c>
      <c r="E16" t="s">
        <v>547</v>
      </c>
      <c r="F16" t="s">
        <v>350</v>
      </c>
      <c r="G16" t="s">
        <v>390</v>
      </c>
      <c r="H16" t="s">
        <v>10</v>
      </c>
      <c r="I16" s="3" t="str">
        <f t="shared" si="0"/>
        <v>22 Bramhall St.; Portland, ME 04107</v>
      </c>
      <c r="K16" s="3" t="str">
        <f t="shared" si="1"/>
        <v/>
      </c>
      <c r="M16" s="3" t="str">
        <f t="shared" si="2"/>
        <v/>
      </c>
      <c r="O16" s="3" t="str">
        <f t="shared" si="3"/>
        <v/>
      </c>
      <c r="P16" s="6">
        <v>63303</v>
      </c>
      <c r="Q16" s="6">
        <v>8000397</v>
      </c>
      <c r="R16" t="s">
        <v>282</v>
      </c>
      <c r="S16" t="s">
        <v>255</v>
      </c>
      <c r="T16" s="3" t="str">
        <f t="shared" si="4"/>
        <v>76-682</v>
      </c>
      <c r="W16" s="5">
        <v>39752</v>
      </c>
      <c r="Z16">
        <v>12</v>
      </c>
      <c r="AC16" s="5">
        <v>46022</v>
      </c>
      <c r="AD16" s="5">
        <f t="shared" si="5"/>
        <v>46322</v>
      </c>
      <c r="AF16" t="b">
        <v>0</v>
      </c>
      <c r="AH16">
        <v>1</v>
      </c>
      <c r="AI16" s="3" cm="1">
        <f t="array" ref="AI16">IFERROR(IF(--AH16=1,INDEX(cls_capcat,_xlfn.XMATCH(C16,cls_subtype,0)),IF((--AH16=0)*(AH16&lt;&gt;""),0,"")),"")</f>
        <v>2</v>
      </c>
      <c r="AJ16" s="3">
        <f t="shared" si="6"/>
        <v>550</v>
      </c>
      <c r="AK16" s="3">
        <f t="shared" si="7"/>
        <v>14</v>
      </c>
      <c r="AL16" s="3">
        <f t="shared" si="8"/>
        <v>1</v>
      </c>
      <c r="AM16" s="3">
        <f t="shared" si="9"/>
        <v>11</v>
      </c>
      <c r="AN16" s="3">
        <f t="shared" si="10"/>
        <v>1</v>
      </c>
      <c r="AO16" s="3">
        <f t="shared" si="11"/>
        <v>3</v>
      </c>
    </row>
    <row r="17" spans="1:41" hidden="1" x14ac:dyDescent="0.25">
      <c r="A17">
        <v>16</v>
      </c>
      <c r="B17" t="s">
        <v>211</v>
      </c>
      <c r="C17" t="s">
        <v>209</v>
      </c>
      <c r="D17" t="s">
        <v>108</v>
      </c>
      <c r="E17" t="s">
        <v>547</v>
      </c>
      <c r="F17" t="s">
        <v>350</v>
      </c>
      <c r="G17" t="s">
        <v>391</v>
      </c>
      <c r="H17" t="s">
        <v>10</v>
      </c>
      <c r="I17" s="3" t="str">
        <f t="shared" si="0"/>
        <v>22 Bramhall St.; Portland, ME 04107</v>
      </c>
      <c r="K17" s="3" t="str">
        <f t="shared" si="1"/>
        <v/>
      </c>
      <c r="M17" s="3" t="str">
        <f t="shared" si="2"/>
        <v/>
      </c>
      <c r="O17" s="3" t="str">
        <f t="shared" si="3"/>
        <v/>
      </c>
      <c r="P17" s="6">
        <v>63304</v>
      </c>
      <c r="Q17" s="6">
        <v>8000387</v>
      </c>
      <c r="R17" t="s">
        <v>282</v>
      </c>
      <c r="S17" t="s">
        <v>257</v>
      </c>
      <c r="T17" s="3" t="str">
        <f t="shared" si="4"/>
        <v>76-681</v>
      </c>
      <c r="W17" s="5">
        <v>39752</v>
      </c>
      <c r="Z17">
        <v>12</v>
      </c>
      <c r="AC17" s="5">
        <v>46022</v>
      </c>
      <c r="AD17" s="5">
        <f t="shared" si="5"/>
        <v>46322</v>
      </c>
      <c r="AF17" t="b">
        <v>0</v>
      </c>
      <c r="AH17">
        <v>1</v>
      </c>
      <c r="AI17" s="3" cm="1">
        <f t="array" ref="AI17">IFERROR(IF(--AH17=1,INDEX(cls_capcat,_xlfn.XMATCH(C17,cls_subtype,0)),IF((--AH17=0)*(AH17&lt;&gt;""),0,"")),"")</f>
        <v>2</v>
      </c>
      <c r="AJ17" s="3">
        <f t="shared" si="6"/>
        <v>550</v>
      </c>
      <c r="AK17" s="3">
        <f t="shared" si="7"/>
        <v>14</v>
      </c>
      <c r="AL17" s="3">
        <f t="shared" si="8"/>
        <v>1</v>
      </c>
      <c r="AM17" s="3">
        <f t="shared" si="9"/>
        <v>11</v>
      </c>
      <c r="AN17" s="3">
        <f t="shared" si="10"/>
        <v>1</v>
      </c>
      <c r="AO17" s="3">
        <f t="shared" si="11"/>
        <v>3</v>
      </c>
    </row>
    <row r="18" spans="1:41" hidden="1" x14ac:dyDescent="0.25">
      <c r="A18">
        <v>17</v>
      </c>
      <c r="B18" t="s">
        <v>212</v>
      </c>
      <c r="C18" t="s">
        <v>188</v>
      </c>
      <c r="D18" t="s">
        <v>107</v>
      </c>
      <c r="E18" t="s">
        <v>548</v>
      </c>
      <c r="F18" t="s">
        <v>350</v>
      </c>
      <c r="G18" t="s">
        <v>549</v>
      </c>
      <c r="H18" t="s">
        <v>10</v>
      </c>
      <c r="I18" s="3" t="str">
        <f t="shared" si="0"/>
        <v>22 Bramhall St.; Portland, ME 04107</v>
      </c>
      <c r="K18" s="3" t="str">
        <f t="shared" si="1"/>
        <v/>
      </c>
      <c r="M18" s="3" t="str">
        <f t="shared" si="2"/>
        <v/>
      </c>
      <c r="O18" s="3" t="str">
        <f t="shared" si="3"/>
        <v/>
      </c>
      <c r="P18" s="6">
        <v>77356</v>
      </c>
      <c r="Q18" s="6" t="s">
        <v>550</v>
      </c>
      <c r="R18" t="s">
        <v>282</v>
      </c>
      <c r="S18" t="s">
        <v>252</v>
      </c>
      <c r="T18" s="3" t="str">
        <f t="shared" si="4"/>
        <v>76-5239</v>
      </c>
      <c r="W18" s="5">
        <v>43684</v>
      </c>
      <c r="Z18">
        <v>12</v>
      </c>
      <c r="AC18" s="5"/>
      <c r="AD18" s="5">
        <f t="shared" si="5"/>
        <v>48794</v>
      </c>
      <c r="AF18" t="b">
        <v>0</v>
      </c>
      <c r="AH18">
        <v>0</v>
      </c>
      <c r="AI18" s="3" cm="1">
        <f t="array" ref="AI18">IFERROR(IF(--AH18=1,INDEX(cls_capcat,_xlfn.XMATCH(C18,cls_subtype,0)),IF((--AH18=0)*(AH18&lt;&gt;""),0,"")),"")</f>
        <v>0</v>
      </c>
      <c r="AJ18" s="3">
        <f t="shared" si="6"/>
        <v>80</v>
      </c>
      <c r="AK18" s="3">
        <f t="shared" si="7"/>
        <v>3</v>
      </c>
      <c r="AL18" s="3">
        <f t="shared" si="8"/>
        <v>6</v>
      </c>
      <c r="AM18" s="3">
        <f t="shared" si="9"/>
        <v>9</v>
      </c>
      <c r="AN18" s="3">
        <f t="shared" si="10"/>
        <v>1</v>
      </c>
      <c r="AO18" s="3">
        <f t="shared" si="11"/>
        <v>3</v>
      </c>
    </row>
    <row r="19" spans="1:41" hidden="1" x14ac:dyDescent="0.25">
      <c r="A19">
        <v>18</v>
      </c>
      <c r="B19" t="s">
        <v>211</v>
      </c>
      <c r="C19" t="s">
        <v>209</v>
      </c>
      <c r="D19" t="s">
        <v>108</v>
      </c>
      <c r="E19" t="s">
        <v>393</v>
      </c>
      <c r="F19" t="s">
        <v>350</v>
      </c>
      <c r="G19" t="s">
        <v>395</v>
      </c>
      <c r="H19" t="s">
        <v>10</v>
      </c>
      <c r="I19" s="3" t="str">
        <f t="shared" si="0"/>
        <v>22 Bramhall St.; Portland, ME 04107</v>
      </c>
      <c r="K19" s="3" t="str">
        <f t="shared" si="1"/>
        <v/>
      </c>
      <c r="M19" s="3" t="str">
        <f t="shared" si="2"/>
        <v/>
      </c>
      <c r="O19" s="3" t="str">
        <f t="shared" si="3"/>
        <v/>
      </c>
      <c r="P19" s="6">
        <v>87733</v>
      </c>
      <c r="Q19" s="6">
        <v>23860369</v>
      </c>
      <c r="R19" t="s">
        <v>282</v>
      </c>
      <c r="S19" t="s">
        <v>396</v>
      </c>
      <c r="T19" s="3" t="str">
        <f t="shared" si="4"/>
        <v>76-6363</v>
      </c>
      <c r="W19" s="5">
        <v>45218</v>
      </c>
      <c r="Z19">
        <v>12</v>
      </c>
      <c r="AC19" s="5"/>
      <c r="AD19" s="5">
        <f t="shared" si="5"/>
        <v>51788</v>
      </c>
      <c r="AF19" t="b">
        <v>0</v>
      </c>
      <c r="AH19">
        <v>1</v>
      </c>
      <c r="AI19" s="3" cm="1">
        <f t="array" ref="AI19">IFERROR(IF(--AH19=1,INDEX(cls_capcat,_xlfn.XMATCH(C19,cls_subtype,0)),IF((--AH19=0)*(AH19&lt;&gt;""),0,"")),"")</f>
        <v>2</v>
      </c>
      <c r="AJ19" s="3">
        <f t="shared" si="6"/>
        <v>550</v>
      </c>
      <c r="AK19" s="3">
        <f t="shared" si="7"/>
        <v>14</v>
      </c>
      <c r="AL19" s="3">
        <f t="shared" si="8"/>
        <v>1</v>
      </c>
      <c r="AM19" s="3">
        <f t="shared" si="9"/>
        <v>11</v>
      </c>
      <c r="AN19" s="3">
        <f t="shared" si="10"/>
        <v>1</v>
      </c>
      <c r="AO19" s="3">
        <f t="shared" si="11"/>
        <v>3</v>
      </c>
    </row>
    <row r="20" spans="1:41" hidden="1" x14ac:dyDescent="0.25">
      <c r="A20">
        <v>19</v>
      </c>
      <c r="B20" t="s">
        <v>212</v>
      </c>
      <c r="C20" t="s">
        <v>213</v>
      </c>
      <c r="D20" t="s">
        <v>109</v>
      </c>
      <c r="E20" t="s">
        <v>551</v>
      </c>
      <c r="F20" t="s">
        <v>44</v>
      </c>
      <c r="G20" t="s">
        <v>385</v>
      </c>
      <c r="H20" t="s">
        <v>10</v>
      </c>
      <c r="I20" s="3" t="str">
        <f t="shared" si="0"/>
        <v>22 Bramhall St.; Portland, ME 04107</v>
      </c>
      <c r="K20" s="3" t="str">
        <f t="shared" si="1"/>
        <v/>
      </c>
      <c r="M20" s="3" t="str">
        <f t="shared" si="2"/>
        <v/>
      </c>
      <c r="O20" s="3" t="str">
        <f t="shared" si="3"/>
        <v/>
      </c>
      <c r="P20" s="6">
        <v>62139</v>
      </c>
      <c r="Q20" s="6" t="s">
        <v>552</v>
      </c>
      <c r="R20" t="s">
        <v>282</v>
      </c>
      <c r="S20" t="s">
        <v>250</v>
      </c>
      <c r="T20" s="3" t="str">
        <f t="shared" si="4"/>
        <v>76-2168</v>
      </c>
      <c r="W20" s="5">
        <v>40444</v>
      </c>
      <c r="Z20">
        <v>12</v>
      </c>
      <c r="AC20" s="5">
        <v>45291</v>
      </c>
      <c r="AD20" s="5">
        <f t="shared" si="5"/>
        <v>44824</v>
      </c>
      <c r="AE20" s="5">
        <v>45458</v>
      </c>
      <c r="AF20" t="b">
        <v>1</v>
      </c>
      <c r="AH20">
        <v>0</v>
      </c>
      <c r="AI20" s="3" cm="1">
        <f t="array" ref="AI20">IFERROR(IF(--AH20=1,INDEX(cls_capcat,_xlfn.XMATCH(C20,cls_subtype,0)),IF((--AH20=0)*(AH20&lt;&gt;""),0,"")),"")</f>
        <v>0</v>
      </c>
      <c r="AJ20" s="3">
        <f t="shared" si="6"/>
        <v>2300</v>
      </c>
      <c r="AK20" s="3">
        <f t="shared" si="7"/>
        <v>3</v>
      </c>
      <c r="AL20" s="3">
        <f t="shared" si="8"/>
        <v>3</v>
      </c>
      <c r="AM20" s="3">
        <f t="shared" si="9"/>
        <v>7</v>
      </c>
      <c r="AN20" s="3">
        <f t="shared" si="10"/>
        <v>1</v>
      </c>
      <c r="AO20" s="3">
        <f t="shared" si="11"/>
        <v>1</v>
      </c>
    </row>
    <row r="21" spans="1:41" hidden="1" x14ac:dyDescent="0.25">
      <c r="A21">
        <v>20</v>
      </c>
      <c r="B21" t="s">
        <v>212</v>
      </c>
      <c r="C21" t="s">
        <v>213</v>
      </c>
      <c r="D21" t="s">
        <v>109</v>
      </c>
      <c r="E21" t="s">
        <v>553</v>
      </c>
      <c r="F21" t="s">
        <v>44</v>
      </c>
      <c r="G21" t="s">
        <v>554</v>
      </c>
      <c r="H21" t="s">
        <v>10</v>
      </c>
      <c r="I21" s="3" t="str">
        <f t="shared" si="0"/>
        <v>22 Bramhall St.; Portland, ME 04107</v>
      </c>
      <c r="K21" s="3" t="str">
        <f t="shared" si="1"/>
        <v/>
      </c>
      <c r="M21" s="3" t="str">
        <f t="shared" si="2"/>
        <v/>
      </c>
      <c r="O21" s="3" t="str">
        <f t="shared" si="3"/>
        <v/>
      </c>
      <c r="P21" s="6" t="s">
        <v>555</v>
      </c>
      <c r="Q21" s="6" t="s">
        <v>556</v>
      </c>
      <c r="R21" t="s">
        <v>282</v>
      </c>
      <c r="S21" t="s">
        <v>248</v>
      </c>
      <c r="T21" s="3" t="str">
        <f t="shared" si="4"/>
        <v>76-680</v>
      </c>
      <c r="W21" s="5">
        <v>39714</v>
      </c>
      <c r="Z21">
        <v>12</v>
      </c>
      <c r="AC21" s="5">
        <v>45291</v>
      </c>
      <c r="AD21" s="5">
        <f t="shared" si="5"/>
        <v>44094</v>
      </c>
      <c r="AE21" s="5">
        <v>45458</v>
      </c>
      <c r="AF21" t="b">
        <v>1</v>
      </c>
      <c r="AH21">
        <v>0</v>
      </c>
      <c r="AI21" s="3" cm="1">
        <f t="array" ref="AI21">IFERROR(IF(--AH21=1,INDEX(cls_capcat,_xlfn.XMATCH(C21,cls_subtype,0)),IF((--AH21=0)*(AH21&lt;&gt;""),0,"")),"")</f>
        <v>0</v>
      </c>
      <c r="AJ21" s="3">
        <f t="shared" si="6"/>
        <v>2300</v>
      </c>
      <c r="AK21" s="3">
        <f t="shared" si="7"/>
        <v>3</v>
      </c>
      <c r="AL21" s="3">
        <f t="shared" si="8"/>
        <v>3</v>
      </c>
      <c r="AM21" s="3">
        <f t="shared" si="9"/>
        <v>7</v>
      </c>
      <c r="AN21" s="3">
        <f t="shared" si="10"/>
        <v>1</v>
      </c>
      <c r="AO21" s="3">
        <f t="shared" si="11"/>
        <v>1</v>
      </c>
    </row>
    <row r="22" spans="1:41" hidden="1" x14ac:dyDescent="0.25">
      <c r="A22">
        <v>21</v>
      </c>
      <c r="B22" t="s">
        <v>212</v>
      </c>
      <c r="C22" t="s">
        <v>213</v>
      </c>
      <c r="D22" t="s">
        <v>109</v>
      </c>
      <c r="E22" t="s">
        <v>557</v>
      </c>
      <c r="F22" t="s">
        <v>44</v>
      </c>
      <c r="G22" t="s">
        <v>386</v>
      </c>
      <c r="H22" t="s">
        <v>10</v>
      </c>
      <c r="I22" s="3" t="str">
        <f t="shared" si="0"/>
        <v>22 Bramhall St.; Portland, ME 04107</v>
      </c>
      <c r="K22" s="3" t="str">
        <f t="shared" si="1"/>
        <v/>
      </c>
      <c r="M22" s="3" t="str">
        <f t="shared" si="2"/>
        <v/>
      </c>
      <c r="O22" s="3" t="str">
        <f t="shared" si="3"/>
        <v/>
      </c>
      <c r="P22" s="6" t="s">
        <v>558</v>
      </c>
      <c r="Q22" s="6" t="s">
        <v>559</v>
      </c>
      <c r="R22" t="s">
        <v>282</v>
      </c>
      <c r="S22" t="s">
        <v>249</v>
      </c>
      <c r="T22" s="3" t="str">
        <f t="shared" si="4"/>
        <v>76-703</v>
      </c>
      <c r="W22" s="5">
        <v>40108</v>
      </c>
      <c r="Z22">
        <v>12</v>
      </c>
      <c r="AC22" s="5">
        <v>45291</v>
      </c>
      <c r="AD22" s="5">
        <f t="shared" si="5"/>
        <v>44488</v>
      </c>
      <c r="AE22" s="5">
        <v>45458</v>
      </c>
      <c r="AF22" t="b">
        <v>1</v>
      </c>
      <c r="AH22">
        <v>0</v>
      </c>
      <c r="AI22" s="3" cm="1">
        <f t="array" ref="AI22">IFERROR(IF(--AH22=1,INDEX(cls_capcat,_xlfn.XMATCH(C22,cls_subtype,0)),IF((--AH22=0)*(AH22&lt;&gt;""),0,"")),"")</f>
        <v>0</v>
      </c>
      <c r="AJ22" s="3">
        <f t="shared" si="6"/>
        <v>2300</v>
      </c>
      <c r="AK22" s="3">
        <f t="shared" si="7"/>
        <v>3</v>
      </c>
      <c r="AL22" s="3">
        <f t="shared" si="8"/>
        <v>3</v>
      </c>
      <c r="AM22" s="3">
        <f t="shared" si="9"/>
        <v>7</v>
      </c>
      <c r="AN22" s="3">
        <f t="shared" si="10"/>
        <v>1</v>
      </c>
      <c r="AO22" s="3">
        <f t="shared" si="11"/>
        <v>1</v>
      </c>
    </row>
    <row r="23" spans="1:41" hidden="1" x14ac:dyDescent="0.25">
      <c r="A23">
        <v>22</v>
      </c>
      <c r="B23" t="s">
        <v>212</v>
      </c>
      <c r="C23" t="s">
        <v>213</v>
      </c>
      <c r="D23" t="s">
        <v>108</v>
      </c>
      <c r="E23" t="s">
        <v>560</v>
      </c>
      <c r="F23" t="s">
        <v>44</v>
      </c>
      <c r="G23" t="s">
        <v>384</v>
      </c>
      <c r="H23" t="s">
        <v>10</v>
      </c>
      <c r="I23" s="3" t="str">
        <f t="shared" si="0"/>
        <v>22 Bramhall St.; Portland, ME 04107</v>
      </c>
      <c r="K23" s="3" t="str">
        <f t="shared" si="1"/>
        <v/>
      </c>
      <c r="M23" s="3" t="str">
        <f t="shared" si="2"/>
        <v/>
      </c>
      <c r="O23" s="3" t="str">
        <f t="shared" si="3"/>
        <v/>
      </c>
      <c r="P23" s="6" t="s">
        <v>561</v>
      </c>
      <c r="Q23" s="6">
        <v>884</v>
      </c>
      <c r="R23" t="s">
        <v>282</v>
      </c>
      <c r="S23" t="s">
        <v>254</v>
      </c>
      <c r="T23" s="3" t="str">
        <f t="shared" si="4"/>
        <v>76-662</v>
      </c>
      <c r="W23" s="5">
        <v>39401</v>
      </c>
      <c r="Z23">
        <v>12</v>
      </c>
      <c r="AC23" s="5">
        <v>45656</v>
      </c>
      <c r="AD23" s="5">
        <f t="shared" si="5"/>
        <v>43781</v>
      </c>
      <c r="AE23" s="5">
        <v>45458</v>
      </c>
      <c r="AF23" t="b">
        <v>1</v>
      </c>
      <c r="AH23">
        <v>0</v>
      </c>
      <c r="AI23" s="3" cm="1">
        <f t="array" ref="AI23">IFERROR(IF(--AH23=1,INDEX(cls_capcat,_xlfn.XMATCH(C23,cls_subtype,0)),IF((--AH23=0)*(AH23&lt;&gt;""),0,"")),"")</f>
        <v>0</v>
      </c>
      <c r="AJ23" s="3">
        <f t="shared" si="6"/>
        <v>2300</v>
      </c>
      <c r="AK23" s="3">
        <f t="shared" si="7"/>
        <v>3</v>
      </c>
      <c r="AL23" s="3">
        <f t="shared" si="8"/>
        <v>3</v>
      </c>
      <c r="AM23" s="3">
        <f t="shared" si="9"/>
        <v>11</v>
      </c>
      <c r="AN23" s="3">
        <f t="shared" si="10"/>
        <v>1</v>
      </c>
      <c r="AO23" s="3">
        <f t="shared" si="11"/>
        <v>1</v>
      </c>
    </row>
    <row r="24" spans="1:41" hidden="1" x14ac:dyDescent="0.25">
      <c r="A24">
        <v>23</v>
      </c>
      <c r="B24" t="s">
        <v>212</v>
      </c>
      <c r="C24" t="s">
        <v>214</v>
      </c>
      <c r="D24" t="s">
        <v>108</v>
      </c>
      <c r="E24" t="s">
        <v>562</v>
      </c>
      <c r="F24" t="s">
        <v>44</v>
      </c>
      <c r="G24" t="s">
        <v>387</v>
      </c>
      <c r="H24" t="s">
        <v>10</v>
      </c>
      <c r="I24" s="3" t="str">
        <f t="shared" si="0"/>
        <v>22 Bramhall St.; Portland, ME 04107</v>
      </c>
      <c r="K24" s="3" t="str">
        <f t="shared" si="1"/>
        <v/>
      </c>
      <c r="M24" s="3" t="str">
        <f t="shared" si="2"/>
        <v/>
      </c>
      <c r="O24" s="3" t="str">
        <f t="shared" si="3"/>
        <v/>
      </c>
      <c r="P24" s="6">
        <v>66072</v>
      </c>
      <c r="Q24" s="6">
        <v>58</v>
      </c>
      <c r="R24" t="s">
        <v>282</v>
      </c>
      <c r="S24" t="s">
        <v>261</v>
      </c>
      <c r="T24" s="3" t="str">
        <f t="shared" si="4"/>
        <v>76-720</v>
      </c>
      <c r="W24" s="5">
        <v>40450</v>
      </c>
      <c r="Z24">
        <v>12</v>
      </c>
      <c r="AC24" s="5">
        <v>46387</v>
      </c>
      <c r="AD24" s="5">
        <f t="shared" si="5"/>
        <v>44830</v>
      </c>
      <c r="AE24" s="5">
        <v>45458</v>
      </c>
      <c r="AF24" t="b">
        <v>1</v>
      </c>
      <c r="AH24">
        <v>0</v>
      </c>
      <c r="AI24" s="3" cm="1">
        <f t="array" ref="AI24">IFERROR(IF(--AH24=1,INDEX(cls_capcat,_xlfn.XMATCH(C24,cls_subtype,0)),IF((--AH24=0)*(AH24&lt;&gt;""),0,"")),"")</f>
        <v>0</v>
      </c>
      <c r="AJ24" s="3">
        <f t="shared" si="6"/>
        <v>2800</v>
      </c>
      <c r="AK24" s="3">
        <f t="shared" si="7"/>
        <v>3</v>
      </c>
      <c r="AL24" s="3">
        <f t="shared" si="8"/>
        <v>4</v>
      </c>
      <c r="AM24" s="3">
        <f t="shared" si="9"/>
        <v>11</v>
      </c>
      <c r="AN24" s="3">
        <f t="shared" si="10"/>
        <v>1</v>
      </c>
      <c r="AO24" s="3">
        <f t="shared" si="11"/>
        <v>1</v>
      </c>
    </row>
    <row r="25" spans="1:41" hidden="1" x14ac:dyDescent="0.25">
      <c r="A25">
        <v>24</v>
      </c>
      <c r="B25" t="s">
        <v>212</v>
      </c>
      <c r="C25" t="s">
        <v>214</v>
      </c>
      <c r="D25" t="s">
        <v>108</v>
      </c>
      <c r="E25" t="s">
        <v>562</v>
      </c>
      <c r="F25" t="s">
        <v>44</v>
      </c>
      <c r="G25" t="s">
        <v>388</v>
      </c>
      <c r="H25" t="s">
        <v>10</v>
      </c>
      <c r="I25" s="3" t="str">
        <f t="shared" si="0"/>
        <v>22 Bramhall St.; Portland, ME 04107</v>
      </c>
      <c r="K25" s="3" t="str">
        <f t="shared" si="1"/>
        <v/>
      </c>
      <c r="M25" s="3" t="str">
        <f t="shared" si="2"/>
        <v/>
      </c>
      <c r="O25" s="3" t="str">
        <f t="shared" si="3"/>
        <v/>
      </c>
      <c r="P25" s="6">
        <v>66060</v>
      </c>
      <c r="Q25" s="6">
        <v>33</v>
      </c>
      <c r="R25" t="s">
        <v>282</v>
      </c>
      <c r="S25" t="s">
        <v>264</v>
      </c>
      <c r="T25" s="3" t="str">
        <f t="shared" si="4"/>
        <v>76-717</v>
      </c>
      <c r="W25" s="5">
        <v>40450</v>
      </c>
      <c r="Z25">
        <v>12</v>
      </c>
      <c r="AC25" s="5">
        <v>46022</v>
      </c>
      <c r="AD25" s="5">
        <f t="shared" si="5"/>
        <v>44830</v>
      </c>
      <c r="AE25" s="5">
        <v>45458</v>
      </c>
      <c r="AF25" t="b">
        <v>1</v>
      </c>
      <c r="AH25">
        <v>0</v>
      </c>
      <c r="AI25" s="3" cm="1">
        <f t="array" ref="AI25">IFERROR(IF(--AH25=1,INDEX(cls_capcat,_xlfn.XMATCH(C25,cls_subtype,0)),IF((--AH25=0)*(AH25&lt;&gt;""),0,"")),"")</f>
        <v>0</v>
      </c>
      <c r="AJ25" s="3">
        <f t="shared" si="6"/>
        <v>2800</v>
      </c>
      <c r="AK25" s="3">
        <f t="shared" si="7"/>
        <v>3</v>
      </c>
      <c r="AL25" s="3">
        <f t="shared" si="8"/>
        <v>4</v>
      </c>
      <c r="AM25" s="3">
        <f t="shared" si="9"/>
        <v>11</v>
      </c>
      <c r="AN25" s="3">
        <f t="shared" si="10"/>
        <v>1</v>
      </c>
      <c r="AO25" s="3">
        <f t="shared" si="11"/>
        <v>1</v>
      </c>
    </row>
    <row r="26" spans="1:41" hidden="1" x14ac:dyDescent="0.25">
      <c r="A26">
        <v>25</v>
      </c>
      <c r="B26" t="s">
        <v>212</v>
      </c>
      <c r="C26" t="s">
        <v>213</v>
      </c>
      <c r="D26" t="s">
        <v>109</v>
      </c>
      <c r="E26" t="s">
        <v>563</v>
      </c>
      <c r="F26" t="s">
        <v>44</v>
      </c>
      <c r="G26" t="s">
        <v>389</v>
      </c>
      <c r="H26" t="s">
        <v>10</v>
      </c>
      <c r="I26" s="3" t="str">
        <f t="shared" si="0"/>
        <v>22 Bramhall St.; Portland, ME 04107</v>
      </c>
      <c r="K26" s="3" t="str">
        <f t="shared" si="1"/>
        <v/>
      </c>
      <c r="M26" s="3" t="str">
        <f t="shared" si="2"/>
        <v/>
      </c>
      <c r="O26" s="3" t="str">
        <f t="shared" si="3"/>
        <v/>
      </c>
      <c r="P26" s="6">
        <v>68697</v>
      </c>
      <c r="Q26" s="6" t="s">
        <v>564</v>
      </c>
      <c r="R26" t="s">
        <v>282</v>
      </c>
      <c r="S26" t="s">
        <v>245</v>
      </c>
      <c r="T26" s="3" t="str">
        <f t="shared" si="4"/>
        <v>76-4433</v>
      </c>
      <c r="W26" s="5">
        <v>42485</v>
      </c>
      <c r="Z26">
        <v>12</v>
      </c>
      <c r="AC26" s="5"/>
      <c r="AD26" s="5">
        <f t="shared" si="5"/>
        <v>46865</v>
      </c>
      <c r="AE26" s="5">
        <v>45458</v>
      </c>
      <c r="AF26" t="b">
        <v>1</v>
      </c>
      <c r="AH26">
        <v>0</v>
      </c>
      <c r="AI26" s="3" cm="1">
        <f t="array" ref="AI26">IFERROR(IF(--AH26=1,INDEX(cls_capcat,_xlfn.XMATCH(C26,cls_subtype,0)),IF((--AH26=0)*(AH26&lt;&gt;""),0,"")),"")</f>
        <v>0</v>
      </c>
      <c r="AJ26" s="3">
        <f t="shared" si="6"/>
        <v>2300</v>
      </c>
      <c r="AK26" s="3">
        <f t="shared" si="7"/>
        <v>3</v>
      </c>
      <c r="AL26" s="3">
        <f t="shared" si="8"/>
        <v>3</v>
      </c>
      <c r="AM26" s="3">
        <f t="shared" si="9"/>
        <v>7</v>
      </c>
      <c r="AN26" s="3">
        <f t="shared" si="10"/>
        <v>1</v>
      </c>
      <c r="AO26" s="3">
        <f t="shared" si="11"/>
        <v>1</v>
      </c>
    </row>
    <row r="27" spans="1:41" hidden="1" x14ac:dyDescent="0.25">
      <c r="A27">
        <v>26</v>
      </c>
      <c r="B27" t="s">
        <v>212</v>
      </c>
      <c r="C27" t="s">
        <v>215</v>
      </c>
      <c r="D27" t="s">
        <v>108</v>
      </c>
      <c r="E27" t="s">
        <v>565</v>
      </c>
      <c r="F27" t="s">
        <v>228</v>
      </c>
      <c r="G27" t="s">
        <v>809</v>
      </c>
      <c r="H27" t="s">
        <v>10</v>
      </c>
      <c r="I27" s="3" t="str">
        <f t="shared" si="0"/>
        <v>22 Bramhall St.; Portland, ME 04107</v>
      </c>
      <c r="K27" s="3" t="str">
        <f t="shared" si="1"/>
        <v/>
      </c>
      <c r="M27" s="3" t="str">
        <f t="shared" si="2"/>
        <v/>
      </c>
      <c r="O27" s="3" t="str">
        <f t="shared" si="3"/>
        <v/>
      </c>
      <c r="P27" s="6">
        <v>81610</v>
      </c>
      <c r="Q27" s="6">
        <v>912</v>
      </c>
      <c r="R27" t="s">
        <v>282</v>
      </c>
      <c r="S27" t="s">
        <v>271</v>
      </c>
      <c r="T27" s="3" t="str">
        <f t="shared" si="4"/>
        <v>76-5486</v>
      </c>
      <c r="W27" s="5">
        <v>44082</v>
      </c>
      <c r="Z27">
        <v>12</v>
      </c>
      <c r="AC27" s="5">
        <v>47847</v>
      </c>
      <c r="AD27" s="5">
        <f t="shared" si="5"/>
        <v>49192</v>
      </c>
      <c r="AF27" t="b">
        <v>0</v>
      </c>
      <c r="AH27">
        <v>1</v>
      </c>
      <c r="AI27" s="3" cm="1">
        <f t="array" ref="AI27">IFERROR(IF(--AH27=1,INDEX(cls_capcat,_xlfn.XMATCH(C27,cls_subtype,0)),IF((--AH27=0)*(AH27&lt;&gt;""),0,"")),"")</f>
        <v>1</v>
      </c>
      <c r="AJ27" s="3">
        <f t="shared" si="6"/>
        <v>200</v>
      </c>
      <c r="AK27" s="3">
        <f t="shared" si="7"/>
        <v>3</v>
      </c>
      <c r="AL27" s="3">
        <f t="shared" si="8"/>
        <v>5</v>
      </c>
      <c r="AM27" s="3">
        <f t="shared" si="9"/>
        <v>11</v>
      </c>
      <c r="AN27" s="3">
        <f t="shared" si="10"/>
        <v>1</v>
      </c>
      <c r="AO27" s="3">
        <f t="shared" si="11"/>
        <v>11</v>
      </c>
    </row>
    <row r="28" spans="1:41" hidden="1" x14ac:dyDescent="0.25">
      <c r="A28">
        <v>27</v>
      </c>
      <c r="B28" t="s">
        <v>129</v>
      </c>
      <c r="C28" t="s">
        <v>222</v>
      </c>
      <c r="D28" t="s">
        <v>113</v>
      </c>
      <c r="E28" t="s">
        <v>221</v>
      </c>
      <c r="F28" t="s">
        <v>228</v>
      </c>
      <c r="G28" t="s">
        <v>228</v>
      </c>
      <c r="H28" t="s">
        <v>10</v>
      </c>
      <c r="I28" s="3" t="str">
        <f t="shared" si="0"/>
        <v>22 Bramhall St.; Portland, ME 04107</v>
      </c>
      <c r="K28" s="3" t="str">
        <f t="shared" si="1"/>
        <v/>
      </c>
      <c r="M28" s="3" t="str">
        <f t="shared" si="2"/>
        <v/>
      </c>
      <c r="O28" s="3" t="str">
        <f t="shared" si="3"/>
        <v/>
      </c>
      <c r="P28" s="6">
        <v>60647</v>
      </c>
      <c r="Q28" s="6" t="s">
        <v>566</v>
      </c>
      <c r="R28" t="s">
        <v>282</v>
      </c>
      <c r="S28" t="s">
        <v>234</v>
      </c>
      <c r="T28" s="3" t="str">
        <f t="shared" si="4"/>
        <v>76-687</v>
      </c>
      <c r="W28" s="5">
        <v>39905</v>
      </c>
      <c r="Z28">
        <v>12</v>
      </c>
      <c r="AC28" s="5"/>
      <c r="AD28" s="5">
        <f t="shared" si="5"/>
        <v>45380</v>
      </c>
      <c r="AE28" s="5">
        <v>45463</v>
      </c>
      <c r="AF28" t="b">
        <v>1</v>
      </c>
      <c r="AH28">
        <v>0</v>
      </c>
      <c r="AI28" s="3" cm="1">
        <f t="array" ref="AI28">IFERROR(IF(--AH28=1,INDEX(cls_capcat,_xlfn.XMATCH(C28,cls_subtype,0)),IF((--AH28=0)*(AH28&lt;&gt;""),0,"")),"")</f>
        <v>0</v>
      </c>
      <c r="AJ28" s="3">
        <f t="shared" si="6"/>
        <v>40</v>
      </c>
      <c r="AK28" s="3">
        <f t="shared" si="7"/>
        <v>5</v>
      </c>
      <c r="AL28" s="3">
        <f t="shared" si="8"/>
        <v>27</v>
      </c>
      <c r="AM28" s="3">
        <f t="shared" si="9"/>
        <v>1</v>
      </c>
      <c r="AN28" s="3">
        <f t="shared" si="10"/>
        <v>1</v>
      </c>
      <c r="AO28" s="3">
        <f t="shared" si="11"/>
        <v>11</v>
      </c>
    </row>
    <row r="29" spans="1:41" hidden="1" x14ac:dyDescent="0.25">
      <c r="A29">
        <v>28</v>
      </c>
      <c r="B29" t="s">
        <v>212</v>
      </c>
      <c r="C29" t="s">
        <v>213</v>
      </c>
      <c r="D29" t="s">
        <v>109</v>
      </c>
      <c r="E29" t="s">
        <v>567</v>
      </c>
      <c r="F29" t="s">
        <v>228</v>
      </c>
      <c r="G29" t="s">
        <v>568</v>
      </c>
      <c r="H29" t="s">
        <v>10</v>
      </c>
      <c r="I29" s="3" t="str">
        <f t="shared" si="0"/>
        <v>22 Bramhall St.; Portland, ME 04107</v>
      </c>
      <c r="K29" s="3" t="str">
        <f t="shared" si="1"/>
        <v/>
      </c>
      <c r="M29" s="3" t="str">
        <f t="shared" si="2"/>
        <v/>
      </c>
      <c r="O29" s="3" t="str">
        <f t="shared" si="3"/>
        <v/>
      </c>
      <c r="P29" s="6">
        <v>68521</v>
      </c>
      <c r="Q29" s="6" t="s">
        <v>569</v>
      </c>
      <c r="R29" t="s">
        <v>282</v>
      </c>
      <c r="S29" t="s">
        <v>242</v>
      </c>
      <c r="T29" s="3" t="str">
        <f t="shared" si="4"/>
        <v>76-4495</v>
      </c>
      <c r="W29" s="5">
        <v>42592</v>
      </c>
      <c r="Z29">
        <v>12</v>
      </c>
      <c r="AC29" s="5"/>
      <c r="AD29" s="5">
        <f t="shared" si="5"/>
        <v>46972</v>
      </c>
      <c r="AF29" t="b">
        <v>0</v>
      </c>
      <c r="AH29">
        <v>0</v>
      </c>
      <c r="AI29" s="3" cm="1">
        <f t="array" ref="AI29">IFERROR(IF(--AH29=1,INDEX(cls_capcat,_xlfn.XMATCH(C29,cls_subtype,0)),IF((--AH29=0)*(AH29&lt;&gt;""),0,"")),"")</f>
        <v>0</v>
      </c>
      <c r="AJ29" s="3">
        <f t="shared" si="6"/>
        <v>2300</v>
      </c>
      <c r="AK29" s="3">
        <f t="shared" si="7"/>
        <v>3</v>
      </c>
      <c r="AL29" s="3">
        <f t="shared" si="8"/>
        <v>3</v>
      </c>
      <c r="AM29" s="3">
        <f t="shared" si="9"/>
        <v>7</v>
      </c>
      <c r="AN29" s="3">
        <f t="shared" si="10"/>
        <v>1</v>
      </c>
      <c r="AO29" s="3">
        <f t="shared" si="11"/>
        <v>11</v>
      </c>
    </row>
    <row r="30" spans="1:41" hidden="1" x14ac:dyDescent="0.25">
      <c r="A30">
        <v>29</v>
      </c>
      <c r="B30" t="s">
        <v>212</v>
      </c>
      <c r="C30" t="s">
        <v>213</v>
      </c>
      <c r="D30" t="s">
        <v>108</v>
      </c>
      <c r="E30" t="s">
        <v>570</v>
      </c>
      <c r="F30" t="s">
        <v>228</v>
      </c>
      <c r="G30" t="s">
        <v>571</v>
      </c>
      <c r="H30" t="s">
        <v>10</v>
      </c>
      <c r="I30" s="3" t="str">
        <f t="shared" si="0"/>
        <v>22 Bramhall St.; Portland, ME 04107</v>
      </c>
      <c r="K30" s="3" t="str">
        <f t="shared" si="1"/>
        <v/>
      </c>
      <c r="M30" s="3" t="str">
        <f t="shared" si="2"/>
        <v/>
      </c>
      <c r="O30" s="3" t="str">
        <f t="shared" si="3"/>
        <v/>
      </c>
      <c r="P30" s="6">
        <v>81800</v>
      </c>
      <c r="Q30" s="6" t="s">
        <v>572</v>
      </c>
      <c r="R30" t="s">
        <v>282</v>
      </c>
      <c r="S30" t="s">
        <v>272</v>
      </c>
      <c r="T30" s="3" t="str">
        <f t="shared" si="4"/>
        <v>76-5586</v>
      </c>
      <c r="W30" s="5">
        <v>44214</v>
      </c>
      <c r="Z30">
        <v>12</v>
      </c>
      <c r="AC30" s="5">
        <v>49308</v>
      </c>
      <c r="AD30" s="5">
        <f t="shared" si="5"/>
        <v>48594</v>
      </c>
      <c r="AF30" t="b">
        <v>0</v>
      </c>
      <c r="AH30">
        <v>0</v>
      </c>
      <c r="AI30" s="3" cm="1">
        <f t="array" ref="AI30">IFERROR(IF(--AH30=1,INDEX(cls_capcat,_xlfn.XMATCH(C30,cls_subtype,0)),IF((--AH30=0)*(AH30&lt;&gt;""),0,"")),"")</f>
        <v>0</v>
      </c>
      <c r="AJ30" s="3">
        <f t="shared" si="6"/>
        <v>2300</v>
      </c>
      <c r="AK30" s="3">
        <f t="shared" si="7"/>
        <v>3</v>
      </c>
      <c r="AL30" s="3">
        <f t="shared" si="8"/>
        <v>3</v>
      </c>
      <c r="AM30" s="3">
        <f t="shared" si="9"/>
        <v>11</v>
      </c>
      <c r="AN30" s="3">
        <f t="shared" si="10"/>
        <v>1</v>
      </c>
      <c r="AO30" s="3">
        <f t="shared" si="11"/>
        <v>11</v>
      </c>
    </row>
    <row r="31" spans="1:41" hidden="1" x14ac:dyDescent="0.25">
      <c r="A31">
        <v>30</v>
      </c>
      <c r="B31" t="s">
        <v>212</v>
      </c>
      <c r="C31" t="s">
        <v>215</v>
      </c>
      <c r="D31" t="s">
        <v>216</v>
      </c>
      <c r="E31" t="s">
        <v>573</v>
      </c>
      <c r="F31" t="s">
        <v>228</v>
      </c>
      <c r="G31" t="s">
        <v>408</v>
      </c>
      <c r="H31" t="s">
        <v>10</v>
      </c>
      <c r="I31" s="3" t="str">
        <f t="shared" si="0"/>
        <v>22 Bramhall St.; Portland, ME 04107</v>
      </c>
      <c r="K31" s="3" t="str">
        <f t="shared" si="1"/>
        <v/>
      </c>
      <c r="M31" s="3" t="str">
        <f t="shared" si="2"/>
        <v/>
      </c>
      <c r="O31" s="3" t="str">
        <f t="shared" si="3"/>
        <v/>
      </c>
      <c r="P31" s="6">
        <v>82803</v>
      </c>
      <c r="Q31" s="6" t="s">
        <v>574</v>
      </c>
      <c r="R31" t="s">
        <v>282</v>
      </c>
      <c r="S31" t="s">
        <v>253</v>
      </c>
      <c r="T31" s="3" t="str">
        <f t="shared" si="4"/>
        <v>76-5733</v>
      </c>
      <c r="W31" s="5">
        <v>44403</v>
      </c>
      <c r="Z31">
        <v>12</v>
      </c>
      <c r="AC31" s="5"/>
      <c r="AD31" s="5">
        <f t="shared" si="5"/>
        <v>49513</v>
      </c>
      <c r="AF31" t="b">
        <v>0</v>
      </c>
      <c r="AH31">
        <v>0</v>
      </c>
      <c r="AI31" s="3" cm="1">
        <f t="array" ref="AI31">IFERROR(IF(--AH31=1,INDEX(cls_capcat,_xlfn.XMATCH(C31,cls_subtype,0)),IF((--AH31=0)*(AH31&lt;&gt;""),0,"")),"")</f>
        <v>0</v>
      </c>
      <c r="AJ31" s="3">
        <f t="shared" si="6"/>
        <v>200</v>
      </c>
      <c r="AK31" s="3">
        <f t="shared" si="7"/>
        <v>3</v>
      </c>
      <c r="AL31" s="3">
        <f t="shared" si="8"/>
        <v>5</v>
      </c>
      <c r="AM31" s="3">
        <f t="shared" si="9"/>
        <v>10</v>
      </c>
      <c r="AN31" s="3">
        <f t="shared" si="10"/>
        <v>1</v>
      </c>
      <c r="AO31" s="3">
        <f t="shared" si="11"/>
        <v>11</v>
      </c>
    </row>
    <row r="32" spans="1:41" hidden="1" x14ac:dyDescent="0.25">
      <c r="A32">
        <v>31</v>
      </c>
      <c r="B32" t="s">
        <v>212</v>
      </c>
      <c r="C32" t="s">
        <v>213</v>
      </c>
      <c r="D32" t="s">
        <v>108</v>
      </c>
      <c r="E32" t="s">
        <v>570</v>
      </c>
      <c r="F32" t="s">
        <v>228</v>
      </c>
      <c r="G32" t="s">
        <v>575</v>
      </c>
      <c r="H32" t="s">
        <v>10</v>
      </c>
      <c r="I32" s="3" t="str">
        <f t="shared" si="0"/>
        <v>22 Bramhall St.; Portland, ME 04107</v>
      </c>
      <c r="K32" s="3" t="str">
        <f t="shared" si="1"/>
        <v/>
      </c>
      <c r="M32" s="3" t="str">
        <f t="shared" si="2"/>
        <v/>
      </c>
      <c r="O32" s="3" t="str">
        <f t="shared" si="3"/>
        <v/>
      </c>
      <c r="P32" s="6">
        <v>84038</v>
      </c>
      <c r="Q32" s="6">
        <v>100229760</v>
      </c>
      <c r="R32" t="s">
        <v>282</v>
      </c>
      <c r="S32" t="s">
        <v>273</v>
      </c>
      <c r="T32" s="3" t="str">
        <f t="shared" si="4"/>
        <v>76-5777</v>
      </c>
      <c r="W32" s="5">
        <v>44509</v>
      </c>
      <c r="Z32">
        <v>12</v>
      </c>
      <c r="AC32" s="5">
        <v>49673</v>
      </c>
      <c r="AD32" s="5">
        <f t="shared" si="5"/>
        <v>48889</v>
      </c>
      <c r="AF32" t="b">
        <v>0</v>
      </c>
      <c r="AH32">
        <v>0</v>
      </c>
      <c r="AI32" s="3" cm="1">
        <f t="array" ref="AI32">IFERROR(IF(--AH32=1,INDEX(cls_capcat,_xlfn.XMATCH(C32,cls_subtype,0)),IF((--AH32=0)*(AH32&lt;&gt;""),0,"")),"")</f>
        <v>0</v>
      </c>
      <c r="AJ32" s="3">
        <f t="shared" si="6"/>
        <v>2300</v>
      </c>
      <c r="AK32" s="3">
        <f t="shared" si="7"/>
        <v>3</v>
      </c>
      <c r="AL32" s="3">
        <f t="shared" si="8"/>
        <v>3</v>
      </c>
      <c r="AM32" s="3">
        <f t="shared" si="9"/>
        <v>11</v>
      </c>
      <c r="AN32" s="3">
        <f t="shared" si="10"/>
        <v>1</v>
      </c>
      <c r="AO32" s="3">
        <f t="shared" si="11"/>
        <v>11</v>
      </c>
    </row>
    <row r="33" spans="1:41" hidden="1" x14ac:dyDescent="0.25">
      <c r="A33">
        <v>32</v>
      </c>
      <c r="B33" t="s">
        <v>212</v>
      </c>
      <c r="C33" t="s">
        <v>188</v>
      </c>
      <c r="D33" t="s">
        <v>107</v>
      </c>
      <c r="E33" t="s">
        <v>548</v>
      </c>
      <c r="F33" t="s">
        <v>228</v>
      </c>
      <c r="G33" t="s">
        <v>811</v>
      </c>
      <c r="H33" t="s">
        <v>10</v>
      </c>
      <c r="I33" s="3" t="str">
        <f t="shared" si="0"/>
        <v>22 Bramhall St.; Portland, ME 04107</v>
      </c>
      <c r="K33" s="3" t="str">
        <f t="shared" si="1"/>
        <v/>
      </c>
      <c r="M33" s="3" t="str">
        <f t="shared" si="2"/>
        <v/>
      </c>
      <c r="O33" s="3" t="str">
        <f t="shared" si="3"/>
        <v/>
      </c>
      <c r="P33" s="6">
        <v>86069</v>
      </c>
      <c r="Q33" s="6" t="s">
        <v>576</v>
      </c>
      <c r="R33" t="s">
        <v>282</v>
      </c>
      <c r="S33" t="s">
        <v>404</v>
      </c>
      <c r="T33" s="3" t="str">
        <f t="shared" si="4"/>
        <v>76-6184</v>
      </c>
      <c r="W33" s="5">
        <v>44978</v>
      </c>
      <c r="Z33">
        <v>12</v>
      </c>
      <c r="AC33" s="5"/>
      <c r="AD33" s="5">
        <f t="shared" si="5"/>
        <v>50088</v>
      </c>
      <c r="AF33" t="b">
        <v>0</v>
      </c>
      <c r="AH33">
        <v>0</v>
      </c>
      <c r="AI33" s="3" cm="1">
        <f t="array" ref="AI33">IFERROR(IF(--AH33=1,INDEX(cls_capcat,_xlfn.XMATCH(C33,cls_subtype,0)),IF((--AH33=0)*(AH33&lt;&gt;""),0,"")),"")</f>
        <v>0</v>
      </c>
      <c r="AJ33" s="3">
        <f t="shared" si="6"/>
        <v>80</v>
      </c>
      <c r="AK33" s="3">
        <f t="shared" si="7"/>
        <v>3</v>
      </c>
      <c r="AL33" s="3">
        <f t="shared" si="8"/>
        <v>6</v>
      </c>
      <c r="AM33" s="3">
        <f t="shared" si="9"/>
        <v>9</v>
      </c>
      <c r="AN33" s="3">
        <f t="shared" si="10"/>
        <v>1</v>
      </c>
      <c r="AO33" s="3">
        <f t="shared" si="11"/>
        <v>11</v>
      </c>
    </row>
    <row r="34" spans="1:41" hidden="1" x14ac:dyDescent="0.25">
      <c r="A34">
        <v>33</v>
      </c>
      <c r="B34" t="s">
        <v>94</v>
      </c>
      <c r="C34" t="s">
        <v>104</v>
      </c>
      <c r="D34" t="s">
        <v>109</v>
      </c>
      <c r="E34" t="s">
        <v>545</v>
      </c>
      <c r="F34" t="s">
        <v>230</v>
      </c>
      <c r="G34" t="s">
        <v>577</v>
      </c>
      <c r="H34" t="s">
        <v>10</v>
      </c>
      <c r="I34" s="3" t="str">
        <f t="shared" ref="I34:I65" si="12">INDEX(fac_addr1,AN34)&amp;"; "&amp;IF(ISBLANK(INDEX(fac_addr2,AN34)),"",INDEX(fac_addr2,AN34)&amp;"; ")&amp;INDEX(fac_city,AN34)&amp;", "&amp;INDEX(fac_state,AN34)&amp;" "&amp;TEXT(INDEX(fac_zip,AN34),"00000")</f>
        <v>22 Bramhall St.; Portland, ME 04107</v>
      </c>
      <c r="J34" t="s">
        <v>690</v>
      </c>
      <c r="K34" s="3" t="str">
        <f t="shared" si="1"/>
        <v>vicky.johnson@mainehealth.org; 207-662-2250</v>
      </c>
      <c r="L34" t="s">
        <v>690</v>
      </c>
      <c r="M34" s="3" t="str">
        <f t="shared" si="2"/>
        <v>vicky.johnson@mainehealth.org; 207-662-2250</v>
      </c>
      <c r="O34" s="3" t="str">
        <f t="shared" si="3"/>
        <v/>
      </c>
      <c r="P34" s="6">
        <v>76050</v>
      </c>
      <c r="Q34" s="6" t="s">
        <v>512</v>
      </c>
      <c r="R34" t="s">
        <v>282</v>
      </c>
      <c r="S34" t="s">
        <v>244</v>
      </c>
      <c r="T34" s="3" t="str">
        <f t="shared" ref="T34:T65" si="13">MID(R34,4,4)&amp;"-"&amp;MID(S34,4,4)</f>
        <v>76-5019</v>
      </c>
      <c r="W34" s="5">
        <v>43560</v>
      </c>
      <c r="Z34">
        <v>12</v>
      </c>
      <c r="AC34" s="5"/>
      <c r="AD34" s="5">
        <f t="shared" si="5"/>
        <v>47210</v>
      </c>
      <c r="AF34" t="b">
        <v>0</v>
      </c>
      <c r="AH34">
        <v>1</v>
      </c>
      <c r="AI34" s="3" cm="1">
        <f t="array" ref="AI34">IFERROR(IF(--AH34=1,INDEX(cls_capcat,_xlfn.XMATCH(C34,cls_subtype,0)),IF((--AH34=0)*(AH34&lt;&gt;""),0,"")),"")</f>
        <v>3</v>
      </c>
      <c r="AJ34" s="3">
        <f t="shared" si="6"/>
        <v>2600</v>
      </c>
      <c r="AK34" s="3">
        <f t="shared" si="7"/>
        <v>4</v>
      </c>
      <c r="AL34" s="3">
        <f t="shared" si="8"/>
        <v>10</v>
      </c>
      <c r="AM34" s="3">
        <f t="shared" si="9"/>
        <v>7</v>
      </c>
      <c r="AN34" s="3">
        <f t="shared" si="10"/>
        <v>1</v>
      </c>
      <c r="AO34" s="3">
        <f t="shared" si="11"/>
        <v>15</v>
      </c>
    </row>
    <row r="35" spans="1:41" hidden="1" x14ac:dyDescent="0.25">
      <c r="A35">
        <v>34</v>
      </c>
      <c r="B35" t="s">
        <v>212</v>
      </c>
      <c r="C35" t="s">
        <v>215</v>
      </c>
      <c r="D35" t="s">
        <v>108</v>
      </c>
      <c r="E35" t="s">
        <v>219</v>
      </c>
      <c r="F35" t="s">
        <v>228</v>
      </c>
      <c r="G35" t="s">
        <v>403</v>
      </c>
      <c r="H35" t="s">
        <v>10</v>
      </c>
      <c r="I35" s="3" t="str">
        <f t="shared" si="12"/>
        <v>22 Bramhall St.; Portland, ME 04107</v>
      </c>
      <c r="K35" s="3" t="str">
        <f t="shared" si="1"/>
        <v/>
      </c>
      <c r="M35" s="3" t="str">
        <f t="shared" si="2"/>
        <v/>
      </c>
      <c r="O35" s="3" t="str">
        <f t="shared" si="3"/>
        <v/>
      </c>
      <c r="P35" s="6" t="s">
        <v>578</v>
      </c>
      <c r="Q35" s="6">
        <v>1607</v>
      </c>
      <c r="R35" t="s">
        <v>282</v>
      </c>
      <c r="S35" t="s">
        <v>262</v>
      </c>
      <c r="T35" s="3" t="str">
        <f t="shared" si="13"/>
        <v>76-718</v>
      </c>
      <c r="W35" s="5">
        <v>40385</v>
      </c>
      <c r="Z35">
        <v>12</v>
      </c>
      <c r="AC35" s="5">
        <v>48578</v>
      </c>
      <c r="AD35" s="5">
        <f t="shared" si="5"/>
        <v>45495</v>
      </c>
      <c r="AF35" t="b">
        <v>0</v>
      </c>
      <c r="AH35">
        <v>1</v>
      </c>
      <c r="AI35" s="3" cm="1">
        <f t="array" ref="AI35">IFERROR(IF(--AH35=1,INDEX(cls_capcat,_xlfn.XMATCH(C35,cls_subtype,0)),IF((--AH35=0)*(AH35&lt;&gt;""),0,"")),"")</f>
        <v>1</v>
      </c>
      <c r="AJ35" s="3">
        <f t="shared" si="6"/>
        <v>200</v>
      </c>
      <c r="AK35" s="3">
        <f t="shared" si="7"/>
        <v>3</v>
      </c>
      <c r="AL35" s="3">
        <f t="shared" si="8"/>
        <v>5</v>
      </c>
      <c r="AM35" s="3">
        <f t="shared" si="9"/>
        <v>11</v>
      </c>
      <c r="AN35" s="3">
        <f t="shared" si="10"/>
        <v>1</v>
      </c>
      <c r="AO35" s="3">
        <f t="shared" si="11"/>
        <v>11</v>
      </c>
    </row>
    <row r="36" spans="1:41" hidden="1" x14ac:dyDescent="0.25">
      <c r="A36">
        <v>35</v>
      </c>
      <c r="B36" t="s">
        <v>212</v>
      </c>
      <c r="C36" t="s">
        <v>215</v>
      </c>
      <c r="D36" t="s">
        <v>108</v>
      </c>
      <c r="E36" t="s">
        <v>219</v>
      </c>
      <c r="F36" t="s">
        <v>228</v>
      </c>
      <c r="G36" t="s">
        <v>401</v>
      </c>
      <c r="H36" t="s">
        <v>10</v>
      </c>
      <c r="I36" s="3" t="str">
        <f t="shared" si="12"/>
        <v>22 Bramhall St.; Portland, ME 04107</v>
      </c>
      <c r="K36" s="3" t="str">
        <f t="shared" si="1"/>
        <v/>
      </c>
      <c r="M36" s="3" t="str">
        <f t="shared" si="2"/>
        <v/>
      </c>
      <c r="O36" s="3" t="str">
        <f t="shared" si="3"/>
        <v/>
      </c>
      <c r="P36" s="6">
        <v>65964</v>
      </c>
      <c r="Q36" s="6">
        <v>2341</v>
      </c>
      <c r="R36" t="s">
        <v>282</v>
      </c>
      <c r="S36" t="s">
        <v>259</v>
      </c>
      <c r="T36" s="3" t="str">
        <f t="shared" si="13"/>
        <v>76-709</v>
      </c>
      <c r="W36" s="5">
        <v>40973</v>
      </c>
      <c r="Z36">
        <v>12</v>
      </c>
      <c r="AC36" s="5">
        <v>48578</v>
      </c>
      <c r="AD36" s="5">
        <f t="shared" si="5"/>
        <v>46083</v>
      </c>
      <c r="AE36" s="5">
        <v>45709</v>
      </c>
      <c r="AF36" t="b">
        <v>1</v>
      </c>
      <c r="AH36">
        <v>1</v>
      </c>
      <c r="AI36" s="3" cm="1">
        <f t="array" ref="AI36">IFERROR(IF(--AH36=1,INDEX(cls_capcat,_xlfn.XMATCH(C36,cls_subtype,0)),IF((--AH36=0)*(AH36&lt;&gt;""),0,"")),"")</f>
        <v>1</v>
      </c>
      <c r="AJ36" s="3">
        <f t="shared" si="6"/>
        <v>200</v>
      </c>
      <c r="AK36" s="3">
        <f t="shared" si="7"/>
        <v>3</v>
      </c>
      <c r="AL36" s="3">
        <f t="shared" si="8"/>
        <v>5</v>
      </c>
      <c r="AM36" s="3">
        <f t="shared" si="9"/>
        <v>11</v>
      </c>
      <c r="AN36" s="3">
        <f t="shared" si="10"/>
        <v>1</v>
      </c>
      <c r="AO36" s="3">
        <f t="shared" si="11"/>
        <v>11</v>
      </c>
    </row>
    <row r="37" spans="1:41" hidden="1" x14ac:dyDescent="0.25">
      <c r="A37">
        <v>36</v>
      </c>
      <c r="B37" t="s">
        <v>212</v>
      </c>
      <c r="C37" t="s">
        <v>215</v>
      </c>
      <c r="D37" t="s">
        <v>108</v>
      </c>
      <c r="E37" t="s">
        <v>219</v>
      </c>
      <c r="F37" t="s">
        <v>228</v>
      </c>
      <c r="G37" t="s">
        <v>402</v>
      </c>
      <c r="H37" t="s">
        <v>10</v>
      </c>
      <c r="I37" s="3" t="str">
        <f t="shared" si="12"/>
        <v>22 Bramhall St.; Portland, ME 04107</v>
      </c>
      <c r="K37" s="3" t="str">
        <f t="shared" si="1"/>
        <v/>
      </c>
      <c r="M37" s="3" t="str">
        <f t="shared" si="2"/>
        <v/>
      </c>
      <c r="O37" s="3" t="str">
        <f t="shared" si="3"/>
        <v/>
      </c>
      <c r="P37" s="6">
        <v>67738</v>
      </c>
      <c r="Q37" s="6">
        <v>1967</v>
      </c>
      <c r="R37" t="s">
        <v>282</v>
      </c>
      <c r="S37" t="s">
        <v>260</v>
      </c>
      <c r="T37" s="3" t="str">
        <f t="shared" si="13"/>
        <v>76-710</v>
      </c>
      <c r="W37" s="5">
        <v>40682</v>
      </c>
      <c r="Z37">
        <v>12</v>
      </c>
      <c r="AC37" s="5">
        <v>48578</v>
      </c>
      <c r="AD37" s="5">
        <f t="shared" si="5"/>
        <v>45792</v>
      </c>
      <c r="AE37" s="5">
        <v>45709</v>
      </c>
      <c r="AF37" t="b">
        <v>1</v>
      </c>
      <c r="AH37">
        <v>1</v>
      </c>
      <c r="AI37" s="3" cm="1">
        <f t="array" ref="AI37">IFERROR(IF(--AH37=1,INDEX(cls_capcat,_xlfn.XMATCH(C37,cls_subtype,0)),IF((--AH37=0)*(AH37&lt;&gt;""),0,"")),"")</f>
        <v>1</v>
      </c>
      <c r="AJ37" s="3">
        <f t="shared" si="6"/>
        <v>200</v>
      </c>
      <c r="AK37" s="3">
        <f t="shared" si="7"/>
        <v>3</v>
      </c>
      <c r="AL37" s="3">
        <f t="shared" si="8"/>
        <v>5</v>
      </c>
      <c r="AM37" s="3">
        <f t="shared" si="9"/>
        <v>11</v>
      </c>
      <c r="AN37" s="3">
        <f t="shared" si="10"/>
        <v>1</v>
      </c>
      <c r="AO37" s="3">
        <f t="shared" si="11"/>
        <v>11</v>
      </c>
    </row>
    <row r="38" spans="1:41" hidden="1" x14ac:dyDescent="0.25">
      <c r="A38">
        <v>37</v>
      </c>
      <c r="B38" t="s">
        <v>212</v>
      </c>
      <c r="C38" t="s">
        <v>215</v>
      </c>
      <c r="D38" t="s">
        <v>108</v>
      </c>
      <c r="E38" t="s">
        <v>219</v>
      </c>
      <c r="F38" t="s">
        <v>228</v>
      </c>
      <c r="G38" t="s">
        <v>400</v>
      </c>
      <c r="H38" t="s">
        <v>10</v>
      </c>
      <c r="I38" s="3" t="str">
        <f t="shared" si="12"/>
        <v>22 Bramhall St.; Portland, ME 04107</v>
      </c>
      <c r="K38" s="3" t="str">
        <f t="shared" si="1"/>
        <v/>
      </c>
      <c r="M38" s="3" t="str">
        <f t="shared" si="2"/>
        <v/>
      </c>
      <c r="O38" s="3" t="str">
        <f t="shared" si="3"/>
        <v/>
      </c>
      <c r="P38" s="6">
        <v>76345</v>
      </c>
      <c r="Q38" s="6" t="s">
        <v>579</v>
      </c>
      <c r="R38" t="s">
        <v>282</v>
      </c>
      <c r="S38" t="s">
        <v>256</v>
      </c>
      <c r="T38" s="3" t="str">
        <f t="shared" si="13"/>
        <v>76-686</v>
      </c>
      <c r="W38" s="5">
        <v>39602</v>
      </c>
      <c r="Z38">
        <v>12</v>
      </c>
      <c r="AC38" s="5">
        <v>48578</v>
      </c>
      <c r="AD38" s="5">
        <f t="shared" si="5"/>
        <v>44712</v>
      </c>
      <c r="AF38" t="b">
        <v>0</v>
      </c>
      <c r="AH38">
        <v>1</v>
      </c>
      <c r="AI38" s="3" cm="1">
        <f t="array" ref="AI38">IFERROR(IF(--AH38=1,INDEX(cls_capcat,_xlfn.XMATCH(C38,cls_subtype,0)),IF((--AH38=0)*(AH38&lt;&gt;""),0,"")),"")</f>
        <v>1</v>
      </c>
      <c r="AJ38" s="3">
        <f t="shared" si="6"/>
        <v>200</v>
      </c>
      <c r="AK38" s="3">
        <f t="shared" si="7"/>
        <v>3</v>
      </c>
      <c r="AL38" s="3">
        <f t="shared" si="8"/>
        <v>5</v>
      </c>
      <c r="AM38" s="3">
        <f t="shared" si="9"/>
        <v>11</v>
      </c>
      <c r="AN38" s="3">
        <f t="shared" si="10"/>
        <v>1</v>
      </c>
      <c r="AO38" s="3">
        <f t="shared" si="11"/>
        <v>11</v>
      </c>
    </row>
    <row r="39" spans="1:41" hidden="1" x14ac:dyDescent="0.25">
      <c r="A39">
        <v>38</v>
      </c>
      <c r="B39" t="s">
        <v>93</v>
      </c>
      <c r="C39" t="s">
        <v>101</v>
      </c>
      <c r="D39" t="s">
        <v>108</v>
      </c>
      <c r="E39" t="s">
        <v>381</v>
      </c>
      <c r="F39" t="s">
        <v>231</v>
      </c>
      <c r="G39" t="s">
        <v>380</v>
      </c>
      <c r="H39" t="s">
        <v>10</v>
      </c>
      <c r="I39" s="3" t="str">
        <f t="shared" si="12"/>
        <v>22 Bramhall St.; Portland, ME 04107</v>
      </c>
      <c r="K39" s="3" t="str">
        <f t="shared" si="1"/>
        <v/>
      </c>
      <c r="M39" s="3" t="str">
        <f t="shared" si="2"/>
        <v/>
      </c>
      <c r="O39" s="3" t="str">
        <f t="shared" si="3"/>
        <v/>
      </c>
      <c r="P39" s="6">
        <v>63544</v>
      </c>
      <c r="Q39" s="6" t="s">
        <v>580</v>
      </c>
      <c r="R39" t="s">
        <v>282</v>
      </c>
      <c r="S39" t="s">
        <v>263</v>
      </c>
      <c r="T39" s="3" t="str">
        <f t="shared" si="13"/>
        <v>76-714</v>
      </c>
      <c r="W39" s="5">
        <v>40550</v>
      </c>
      <c r="Z39">
        <v>12</v>
      </c>
      <c r="AC39" s="5">
        <v>47483</v>
      </c>
      <c r="AD39" s="5">
        <f t="shared" si="5"/>
        <v>45295</v>
      </c>
      <c r="AF39" t="b">
        <v>0</v>
      </c>
      <c r="AH39">
        <v>1</v>
      </c>
      <c r="AI39" s="3" cm="1">
        <f t="array" ref="AI39">IFERROR(IF(--AH39=1,INDEX(cls_capcat,_xlfn.XMATCH(C39,cls_subtype,0)),IF((--AH39=0)*(AH39&lt;&gt;""),0,"")),"")</f>
        <v>2</v>
      </c>
      <c r="AJ39" s="3">
        <f t="shared" si="6"/>
        <v>1200</v>
      </c>
      <c r="AK39" s="3">
        <f t="shared" si="7"/>
        <v>12</v>
      </c>
      <c r="AL39" s="3">
        <f t="shared" si="8"/>
        <v>7</v>
      </c>
      <c r="AM39" s="3">
        <f t="shared" si="9"/>
        <v>11</v>
      </c>
      <c r="AN39" s="3">
        <f t="shared" si="10"/>
        <v>1</v>
      </c>
      <c r="AO39" s="3">
        <f t="shared" si="11"/>
        <v>5</v>
      </c>
    </row>
    <row r="40" spans="1:41" hidden="1" x14ac:dyDescent="0.25">
      <c r="A40">
        <v>39</v>
      </c>
      <c r="B40" t="s">
        <v>93</v>
      </c>
      <c r="C40" t="s">
        <v>101</v>
      </c>
      <c r="D40" t="s">
        <v>108</v>
      </c>
      <c r="E40" t="s">
        <v>381</v>
      </c>
      <c r="F40" t="s">
        <v>231</v>
      </c>
      <c r="G40" t="s">
        <v>581</v>
      </c>
      <c r="H40" t="s">
        <v>10</v>
      </c>
      <c r="I40" s="3" t="str">
        <f t="shared" si="12"/>
        <v>22 Bramhall St.; Portland, ME 04107</v>
      </c>
      <c r="K40" s="3" t="str">
        <f t="shared" si="1"/>
        <v/>
      </c>
      <c r="M40" s="3" t="str">
        <f t="shared" si="2"/>
        <v/>
      </c>
      <c r="O40" s="3" t="str">
        <f t="shared" si="3"/>
        <v/>
      </c>
      <c r="P40" s="6">
        <v>63545</v>
      </c>
      <c r="Q40" s="6" t="s">
        <v>582</v>
      </c>
      <c r="R40" t="s">
        <v>282</v>
      </c>
      <c r="S40" t="s">
        <v>258</v>
      </c>
      <c r="T40" s="3" t="str">
        <f t="shared" si="13"/>
        <v>76-715</v>
      </c>
      <c r="W40" s="5">
        <v>40550</v>
      </c>
      <c r="Z40">
        <v>12</v>
      </c>
      <c r="AC40" s="5">
        <v>47483</v>
      </c>
      <c r="AD40" s="5">
        <f t="shared" si="5"/>
        <v>45295</v>
      </c>
      <c r="AF40" t="b">
        <v>0</v>
      </c>
      <c r="AH40">
        <v>1</v>
      </c>
      <c r="AI40" s="3" cm="1">
        <f t="array" ref="AI40">IFERROR(IF(--AH40=1,INDEX(cls_capcat,_xlfn.XMATCH(C40,cls_subtype,0)),IF((--AH40=0)*(AH40&lt;&gt;""),0,"")),"")</f>
        <v>2</v>
      </c>
      <c r="AJ40" s="3">
        <f t="shared" si="6"/>
        <v>1200</v>
      </c>
      <c r="AK40" s="3">
        <f t="shared" si="7"/>
        <v>12</v>
      </c>
      <c r="AL40" s="3">
        <f t="shared" si="8"/>
        <v>7</v>
      </c>
      <c r="AM40" s="3">
        <f t="shared" si="9"/>
        <v>11</v>
      </c>
      <c r="AN40" s="3">
        <f t="shared" si="10"/>
        <v>1</v>
      </c>
      <c r="AO40" s="3">
        <f t="shared" si="11"/>
        <v>5</v>
      </c>
    </row>
    <row r="41" spans="1:41" hidden="1" x14ac:dyDescent="0.25">
      <c r="A41">
        <v>40</v>
      </c>
      <c r="B41" t="s">
        <v>211</v>
      </c>
      <c r="C41" t="s">
        <v>210</v>
      </c>
      <c r="D41" t="s">
        <v>109</v>
      </c>
      <c r="E41" t="s">
        <v>223</v>
      </c>
      <c r="F41" t="s">
        <v>226</v>
      </c>
      <c r="G41" t="s">
        <v>410</v>
      </c>
      <c r="H41" t="s">
        <v>10</v>
      </c>
      <c r="I41" s="3" t="str">
        <f t="shared" si="12"/>
        <v>22 Bramhall St.; Portland, ME 04107</v>
      </c>
      <c r="K41" s="3" t="str">
        <f t="shared" si="1"/>
        <v/>
      </c>
      <c r="L41" t="s">
        <v>680</v>
      </c>
      <c r="M41" s="3" t="str">
        <f t="shared" si="2"/>
        <v>jason.gaudet@mainehealth.org; 207-662-2421</v>
      </c>
      <c r="O41" s="3" t="str">
        <f t="shared" si="3"/>
        <v/>
      </c>
      <c r="P41" s="6" t="s">
        <v>583</v>
      </c>
      <c r="Q41" s="6" t="s">
        <v>584</v>
      </c>
      <c r="R41" t="s">
        <v>282</v>
      </c>
      <c r="S41" t="s">
        <v>246</v>
      </c>
      <c r="T41" s="3" t="str">
        <f t="shared" si="13"/>
        <v>76-653</v>
      </c>
      <c r="W41" s="5">
        <v>39343</v>
      </c>
      <c r="Z41">
        <v>12</v>
      </c>
      <c r="AC41" s="5">
        <v>45382</v>
      </c>
      <c r="AD41" s="5">
        <f t="shared" si="5"/>
        <v>45913</v>
      </c>
      <c r="AE41" s="5">
        <v>45778</v>
      </c>
      <c r="AF41" t="b">
        <v>1</v>
      </c>
      <c r="AH41">
        <v>1</v>
      </c>
      <c r="AI41" s="3" cm="1">
        <f t="array" ref="AI41">IFERROR(IF(--AH41=1,INDEX(cls_capcat,_xlfn.XMATCH(C41,cls_subtype,0)),IF((--AH41=0)*(AH41&lt;&gt;""),0,"")),"")</f>
        <v>1</v>
      </c>
      <c r="AJ41" s="3">
        <f t="shared" si="6"/>
        <v>180</v>
      </c>
      <c r="AK41" s="3">
        <f t="shared" si="7"/>
        <v>14</v>
      </c>
      <c r="AL41" s="3">
        <f t="shared" si="8"/>
        <v>2</v>
      </c>
      <c r="AM41" s="3">
        <f t="shared" si="9"/>
        <v>7</v>
      </c>
      <c r="AN41" s="3">
        <f t="shared" si="10"/>
        <v>1</v>
      </c>
      <c r="AO41" s="3">
        <f t="shared" si="11"/>
        <v>16</v>
      </c>
    </row>
    <row r="42" spans="1:41" hidden="1" x14ac:dyDescent="0.25">
      <c r="A42">
        <v>41</v>
      </c>
      <c r="B42" t="s">
        <v>93</v>
      </c>
      <c r="C42" t="s">
        <v>101</v>
      </c>
      <c r="D42" t="s">
        <v>110</v>
      </c>
      <c r="E42" t="s">
        <v>378</v>
      </c>
      <c r="F42" t="s">
        <v>231</v>
      </c>
      <c r="G42" t="s">
        <v>585</v>
      </c>
      <c r="H42" t="s">
        <v>10</v>
      </c>
      <c r="I42" s="3" t="str">
        <f t="shared" si="12"/>
        <v>22 Bramhall St.; Portland, ME 04107</v>
      </c>
      <c r="K42" s="3" t="str">
        <f t="shared" si="1"/>
        <v/>
      </c>
      <c r="M42" s="3" t="str">
        <f t="shared" si="2"/>
        <v/>
      </c>
      <c r="O42" s="3" t="str">
        <f t="shared" si="3"/>
        <v/>
      </c>
      <c r="P42" s="6">
        <v>43864</v>
      </c>
      <c r="Q42" s="6">
        <v>1098</v>
      </c>
      <c r="R42" t="s">
        <v>282</v>
      </c>
      <c r="S42" t="s">
        <v>277</v>
      </c>
      <c r="T42" s="3" t="str">
        <f t="shared" si="13"/>
        <v>76-3627</v>
      </c>
      <c r="W42" s="5">
        <v>41435</v>
      </c>
      <c r="Z42">
        <v>12</v>
      </c>
      <c r="AC42" s="5">
        <v>45838</v>
      </c>
      <c r="AD42" s="5">
        <f t="shared" si="5"/>
        <v>46180</v>
      </c>
      <c r="AF42" t="b">
        <v>0</v>
      </c>
      <c r="AH42">
        <v>1</v>
      </c>
      <c r="AI42" s="3" cm="1">
        <f t="array" ref="AI42">IFERROR(IF(--AH42=1,INDEX(cls_capcat,_xlfn.XMATCH(C42,cls_subtype,0)),IF((--AH42=0)*(AH42&lt;&gt;""),0,"")),"")</f>
        <v>2</v>
      </c>
      <c r="AJ42" s="3">
        <f t="shared" si="6"/>
        <v>1200</v>
      </c>
      <c r="AK42" s="3">
        <f t="shared" si="7"/>
        <v>12</v>
      </c>
      <c r="AL42" s="3">
        <f t="shared" si="8"/>
        <v>7</v>
      </c>
      <c r="AM42" s="3">
        <f t="shared" si="9"/>
        <v>14</v>
      </c>
      <c r="AN42" s="3">
        <f t="shared" si="10"/>
        <v>1</v>
      </c>
      <c r="AO42" s="3">
        <f t="shared" si="11"/>
        <v>5</v>
      </c>
    </row>
    <row r="43" spans="1:41" hidden="1" x14ac:dyDescent="0.25">
      <c r="A43">
        <v>42</v>
      </c>
      <c r="B43" t="s">
        <v>212</v>
      </c>
      <c r="C43" t="s">
        <v>215</v>
      </c>
      <c r="D43" t="s">
        <v>108</v>
      </c>
      <c r="E43" t="s">
        <v>219</v>
      </c>
      <c r="F43" t="s">
        <v>228</v>
      </c>
      <c r="G43" t="s">
        <v>812</v>
      </c>
      <c r="H43" t="s">
        <v>10</v>
      </c>
      <c r="I43" s="3" t="str">
        <f t="shared" si="12"/>
        <v>22 Bramhall St.; Portland, ME 04107</v>
      </c>
      <c r="K43" s="3" t="str">
        <f t="shared" si="1"/>
        <v/>
      </c>
      <c r="M43" s="3" t="str">
        <f t="shared" si="2"/>
        <v/>
      </c>
      <c r="O43" s="3" t="str">
        <f t="shared" si="3"/>
        <v/>
      </c>
      <c r="P43" s="6">
        <v>65919</v>
      </c>
      <c r="Q43" s="6">
        <v>3557</v>
      </c>
      <c r="R43" t="s">
        <v>282</v>
      </c>
      <c r="S43" t="s">
        <v>265</v>
      </c>
      <c r="T43" s="3" t="str">
        <f t="shared" si="13"/>
        <v>76-842</v>
      </c>
      <c r="W43" s="5">
        <v>42142</v>
      </c>
      <c r="Z43">
        <v>12</v>
      </c>
      <c r="AC43" s="5">
        <v>48578</v>
      </c>
      <c r="AD43" s="5">
        <f t="shared" si="5"/>
        <v>47252</v>
      </c>
      <c r="AF43" t="b">
        <v>0</v>
      </c>
      <c r="AH43">
        <v>1</v>
      </c>
      <c r="AI43" s="3" cm="1">
        <f t="array" ref="AI43">IFERROR(IF(--AH43=1,INDEX(cls_capcat,_xlfn.XMATCH(C43,cls_subtype,0)),IF((--AH43=0)*(AH43&lt;&gt;""),0,"")),"")</f>
        <v>1</v>
      </c>
      <c r="AJ43" s="3">
        <f t="shared" si="6"/>
        <v>200</v>
      </c>
      <c r="AK43" s="3">
        <f t="shared" si="7"/>
        <v>3</v>
      </c>
      <c r="AL43" s="3">
        <f t="shared" si="8"/>
        <v>5</v>
      </c>
      <c r="AM43" s="3">
        <f t="shared" si="9"/>
        <v>11</v>
      </c>
      <c r="AN43" s="3">
        <f t="shared" si="10"/>
        <v>1</v>
      </c>
      <c r="AO43" s="3">
        <f t="shared" si="11"/>
        <v>11</v>
      </c>
    </row>
    <row r="44" spans="1:41" hidden="1" x14ac:dyDescent="0.25">
      <c r="A44">
        <v>43</v>
      </c>
      <c r="B44" t="s">
        <v>212</v>
      </c>
      <c r="C44" t="s">
        <v>215</v>
      </c>
      <c r="D44" t="s">
        <v>108</v>
      </c>
      <c r="E44" t="s">
        <v>586</v>
      </c>
      <c r="F44" t="s">
        <v>228</v>
      </c>
      <c r="G44" t="s">
        <v>405</v>
      </c>
      <c r="H44" t="s">
        <v>10</v>
      </c>
      <c r="I44" s="3" t="str">
        <f t="shared" si="12"/>
        <v>22 Bramhall St.; Portland, ME 04107</v>
      </c>
      <c r="K44" s="3" t="str">
        <f t="shared" si="1"/>
        <v/>
      </c>
      <c r="M44" s="3" t="str">
        <f t="shared" si="2"/>
        <v/>
      </c>
      <c r="O44" s="3" t="str">
        <f t="shared" si="3"/>
        <v/>
      </c>
      <c r="P44" s="6">
        <v>48687</v>
      </c>
      <c r="Q44" s="6">
        <v>3520</v>
      </c>
      <c r="R44" t="s">
        <v>282</v>
      </c>
      <c r="S44" t="s">
        <v>267</v>
      </c>
      <c r="T44" s="3" t="str">
        <f t="shared" si="13"/>
        <v>76-4289</v>
      </c>
      <c r="W44" s="5">
        <v>42272</v>
      </c>
      <c r="Z44">
        <v>12</v>
      </c>
      <c r="AC44" s="5">
        <v>48578</v>
      </c>
      <c r="AD44" s="5">
        <f t="shared" si="5"/>
        <v>47382</v>
      </c>
      <c r="AF44" t="b">
        <v>0</v>
      </c>
      <c r="AH44">
        <v>1</v>
      </c>
      <c r="AI44" s="3" cm="1">
        <f t="array" ref="AI44">IFERROR(IF(--AH44=1,INDEX(cls_capcat,_xlfn.XMATCH(C44,cls_subtype,0)),IF((--AH44=0)*(AH44&lt;&gt;""),0,"")),"")</f>
        <v>1</v>
      </c>
      <c r="AJ44" s="3">
        <f t="shared" si="6"/>
        <v>200</v>
      </c>
      <c r="AK44" s="3">
        <f t="shared" si="7"/>
        <v>3</v>
      </c>
      <c r="AL44" s="3">
        <f t="shared" si="8"/>
        <v>5</v>
      </c>
      <c r="AM44" s="3">
        <f t="shared" si="9"/>
        <v>11</v>
      </c>
      <c r="AN44" s="3">
        <f t="shared" si="10"/>
        <v>1</v>
      </c>
      <c r="AO44" s="3">
        <f t="shared" si="11"/>
        <v>11</v>
      </c>
    </row>
    <row r="45" spans="1:41" hidden="1" x14ac:dyDescent="0.25">
      <c r="A45">
        <v>44</v>
      </c>
      <c r="B45" t="s">
        <v>212</v>
      </c>
      <c r="C45" t="s">
        <v>215</v>
      </c>
      <c r="D45" t="s">
        <v>108</v>
      </c>
      <c r="E45" t="s">
        <v>586</v>
      </c>
      <c r="F45" t="s">
        <v>228</v>
      </c>
      <c r="G45" t="s">
        <v>406</v>
      </c>
      <c r="H45" t="s">
        <v>30</v>
      </c>
      <c r="I45" s="3" t="str">
        <f t="shared" si="12"/>
        <v>84 Campus Dr.; Scarborough, ME 04074</v>
      </c>
      <c r="K45" s="3" t="str">
        <f t="shared" si="1"/>
        <v/>
      </c>
      <c r="M45" s="3" t="str">
        <f t="shared" si="2"/>
        <v/>
      </c>
      <c r="O45" s="3" t="str">
        <f t="shared" si="3"/>
        <v/>
      </c>
      <c r="P45" s="6">
        <v>48686</v>
      </c>
      <c r="Q45" s="6">
        <v>3519</v>
      </c>
      <c r="R45" t="s">
        <v>317</v>
      </c>
      <c r="S45" t="s">
        <v>728</v>
      </c>
      <c r="T45" s="3" t="str">
        <f t="shared" si="13"/>
        <v>1941-6614</v>
      </c>
      <c r="W45" s="5">
        <v>42272</v>
      </c>
      <c r="Z45">
        <v>12</v>
      </c>
      <c r="AC45" s="5">
        <v>48578</v>
      </c>
      <c r="AD45" s="5">
        <f t="shared" si="5"/>
        <v>47382</v>
      </c>
      <c r="AF45" t="b">
        <v>0</v>
      </c>
      <c r="AH45">
        <v>1</v>
      </c>
      <c r="AI45" s="3" cm="1">
        <f t="array" ref="AI45">IFERROR(IF(--AH45=1,INDEX(cls_capcat,_xlfn.XMATCH(C45,cls_subtype,0)),IF((--AH45=0)*(AH45&lt;&gt;""),0,"")),"")</f>
        <v>1</v>
      </c>
      <c r="AJ45" s="3">
        <f t="shared" si="6"/>
        <v>200</v>
      </c>
      <c r="AK45" s="3">
        <f t="shared" si="7"/>
        <v>3</v>
      </c>
      <c r="AL45" s="3">
        <f t="shared" si="8"/>
        <v>5</v>
      </c>
      <c r="AM45" s="3">
        <f t="shared" si="9"/>
        <v>11</v>
      </c>
      <c r="AN45" s="3">
        <f t="shared" si="10"/>
        <v>5</v>
      </c>
      <c r="AO45" s="3">
        <f t="shared" si="11"/>
        <v>11</v>
      </c>
    </row>
    <row r="46" spans="1:41" hidden="1" x14ac:dyDescent="0.25">
      <c r="A46">
        <v>45</v>
      </c>
      <c r="B46" t="s">
        <v>212</v>
      </c>
      <c r="C46" t="s">
        <v>215</v>
      </c>
      <c r="D46" t="s">
        <v>108</v>
      </c>
      <c r="E46" t="s">
        <v>586</v>
      </c>
      <c r="F46" t="s">
        <v>228</v>
      </c>
      <c r="G46" t="s">
        <v>409</v>
      </c>
      <c r="H46" t="s">
        <v>10</v>
      </c>
      <c r="I46" s="3" t="str">
        <f t="shared" si="12"/>
        <v>22 Bramhall St.; Portland, ME 04107</v>
      </c>
      <c r="K46" s="3" t="str">
        <f t="shared" si="1"/>
        <v/>
      </c>
      <c r="M46" s="3" t="str">
        <f t="shared" si="2"/>
        <v/>
      </c>
      <c r="O46" s="3" t="str">
        <f t="shared" si="3"/>
        <v/>
      </c>
      <c r="R46" t="s">
        <v>282</v>
      </c>
      <c r="S46" t="s">
        <v>266</v>
      </c>
      <c r="T46" s="3" t="str">
        <f t="shared" si="13"/>
        <v>76-4201</v>
      </c>
      <c r="W46" s="5">
        <v>42186</v>
      </c>
      <c r="Z46">
        <v>12</v>
      </c>
      <c r="AC46" s="5"/>
      <c r="AD46" s="5">
        <f t="shared" si="5"/>
        <v>47296</v>
      </c>
      <c r="AF46" t="b">
        <v>0</v>
      </c>
      <c r="AH46">
        <v>1</v>
      </c>
      <c r="AI46" s="3" cm="1">
        <f t="array" ref="AI46">IFERROR(IF(--AH46=1,INDEX(cls_capcat,_xlfn.XMATCH(C46,cls_subtype,0)),IF((--AH46=0)*(AH46&lt;&gt;""),0,"")),"")</f>
        <v>1</v>
      </c>
      <c r="AJ46" s="3">
        <f t="shared" si="6"/>
        <v>200</v>
      </c>
      <c r="AK46" s="3">
        <f t="shared" si="7"/>
        <v>3</v>
      </c>
      <c r="AL46" s="3">
        <f t="shared" si="8"/>
        <v>5</v>
      </c>
      <c r="AM46" s="3">
        <f t="shared" si="9"/>
        <v>11</v>
      </c>
      <c r="AN46" s="3">
        <f t="shared" si="10"/>
        <v>1</v>
      </c>
      <c r="AO46" s="3">
        <f t="shared" si="11"/>
        <v>11</v>
      </c>
    </row>
    <row r="47" spans="1:41" hidden="1" x14ac:dyDescent="0.25">
      <c r="A47">
        <v>46</v>
      </c>
      <c r="B47" t="s">
        <v>211</v>
      </c>
      <c r="C47" t="s">
        <v>210</v>
      </c>
      <c r="D47" t="s">
        <v>108</v>
      </c>
      <c r="E47" t="s">
        <v>587</v>
      </c>
      <c r="F47" t="s">
        <v>226</v>
      </c>
      <c r="H47" t="s">
        <v>31</v>
      </c>
      <c r="I47" s="3" t="str">
        <f t="shared" si="12"/>
        <v>335 Brighton Ave.; Portland, ME 04102</v>
      </c>
      <c r="K47" s="3" t="str">
        <f t="shared" si="1"/>
        <v/>
      </c>
      <c r="L47" t="s">
        <v>680</v>
      </c>
      <c r="M47" s="3" t="str">
        <f t="shared" si="2"/>
        <v>jason.gaudet@mainehealth.org; 207-662-2421</v>
      </c>
      <c r="O47" s="3" t="str">
        <f t="shared" si="3"/>
        <v/>
      </c>
      <c r="P47" s="6">
        <v>49721</v>
      </c>
      <c r="Q47" s="6">
        <v>16100042</v>
      </c>
      <c r="R47" t="s">
        <v>290</v>
      </c>
      <c r="S47" t="s">
        <v>743</v>
      </c>
      <c r="T47" s="3" t="str">
        <f t="shared" si="13"/>
        <v>17-6702</v>
      </c>
      <c r="W47" s="5">
        <v>42457</v>
      </c>
      <c r="Z47">
        <v>12</v>
      </c>
      <c r="AC47" s="5">
        <v>46386</v>
      </c>
      <c r="AD47" s="5">
        <f t="shared" si="5"/>
        <v>49027</v>
      </c>
      <c r="AF47" t="b">
        <v>0</v>
      </c>
      <c r="AH47">
        <v>1</v>
      </c>
      <c r="AI47" s="3" cm="1">
        <f t="array" ref="AI47">IFERROR(IF(--AH47=1,INDEX(cls_capcat,_xlfn.XMATCH(C47,cls_subtype,0)),IF((--AH47=0)*(AH47&lt;&gt;""),0,"")),"")</f>
        <v>1</v>
      </c>
      <c r="AJ47" s="3">
        <f t="shared" si="6"/>
        <v>180</v>
      </c>
      <c r="AK47" s="3">
        <f t="shared" si="7"/>
        <v>14</v>
      </c>
      <c r="AL47" s="3">
        <f t="shared" si="8"/>
        <v>2</v>
      </c>
      <c r="AM47" s="3">
        <f t="shared" si="9"/>
        <v>11</v>
      </c>
      <c r="AN47" s="3">
        <f t="shared" si="10"/>
        <v>7</v>
      </c>
      <c r="AO47" s="3">
        <f t="shared" si="11"/>
        <v>16</v>
      </c>
    </row>
    <row r="48" spans="1:41" hidden="1" x14ac:dyDescent="0.25">
      <c r="A48">
        <v>47</v>
      </c>
      <c r="B48" t="s">
        <v>211</v>
      </c>
      <c r="C48" t="s">
        <v>210</v>
      </c>
      <c r="D48" t="s">
        <v>111</v>
      </c>
      <c r="E48" t="s">
        <v>589</v>
      </c>
      <c r="F48" t="s">
        <v>226</v>
      </c>
      <c r="G48" t="s">
        <v>588</v>
      </c>
      <c r="H48" t="s">
        <v>10</v>
      </c>
      <c r="I48" s="3" t="str">
        <f t="shared" si="12"/>
        <v>22 Bramhall St.; Portland, ME 04107</v>
      </c>
      <c r="K48" s="3" t="str">
        <f t="shared" si="1"/>
        <v/>
      </c>
      <c r="L48" t="s">
        <v>680</v>
      </c>
      <c r="M48" s="3" t="str">
        <f t="shared" si="2"/>
        <v>jason.gaudet@mainehealth.org; 207-662-2421</v>
      </c>
      <c r="O48" s="3" t="str">
        <f t="shared" si="3"/>
        <v/>
      </c>
      <c r="P48" s="6">
        <v>70939</v>
      </c>
      <c r="Q48" s="6" t="s">
        <v>590</v>
      </c>
      <c r="R48" t="s">
        <v>282</v>
      </c>
      <c r="S48" t="s">
        <v>235</v>
      </c>
      <c r="T48" s="3" t="str">
        <f t="shared" si="13"/>
        <v>76-4622</v>
      </c>
      <c r="W48" s="5">
        <v>42825</v>
      </c>
      <c r="Z48">
        <v>12</v>
      </c>
      <c r="AC48" s="5"/>
      <c r="AD48" s="5">
        <f t="shared" si="5"/>
        <v>49395</v>
      </c>
      <c r="AE48" s="5">
        <v>45778</v>
      </c>
      <c r="AF48" t="b">
        <v>1</v>
      </c>
      <c r="AH48">
        <v>1</v>
      </c>
      <c r="AI48" s="3" cm="1">
        <f t="array" ref="AI48">IFERROR(IF(--AH48=1,INDEX(cls_capcat,_xlfn.XMATCH(C48,cls_subtype,0)),IF((--AH48=0)*(AH48&lt;&gt;""),0,"")),"")</f>
        <v>1</v>
      </c>
      <c r="AJ48" s="3">
        <f t="shared" si="6"/>
        <v>180</v>
      </c>
      <c r="AK48" s="3">
        <f t="shared" si="7"/>
        <v>14</v>
      </c>
      <c r="AL48" s="3">
        <f t="shared" si="8"/>
        <v>2</v>
      </c>
      <c r="AM48" s="3">
        <f t="shared" si="9"/>
        <v>6</v>
      </c>
      <c r="AN48" s="3">
        <f t="shared" si="10"/>
        <v>1</v>
      </c>
      <c r="AO48" s="3">
        <f t="shared" si="11"/>
        <v>16</v>
      </c>
    </row>
    <row r="49" spans="1:41" hidden="1" x14ac:dyDescent="0.25">
      <c r="A49">
        <v>48</v>
      </c>
      <c r="B49" t="s">
        <v>212</v>
      </c>
      <c r="C49" t="s">
        <v>215</v>
      </c>
      <c r="D49" t="s">
        <v>108</v>
      </c>
      <c r="E49" t="s">
        <v>219</v>
      </c>
      <c r="F49" t="s">
        <v>229</v>
      </c>
      <c r="G49" t="s">
        <v>591</v>
      </c>
      <c r="H49" t="s">
        <v>31</v>
      </c>
      <c r="I49" s="3" t="str">
        <f t="shared" si="12"/>
        <v>335 Brighton Ave.; Portland, ME 04102</v>
      </c>
      <c r="K49" s="3" t="str">
        <f t="shared" si="1"/>
        <v/>
      </c>
      <c r="M49" s="3" t="str">
        <f t="shared" si="2"/>
        <v/>
      </c>
      <c r="O49" s="3" t="str">
        <f t="shared" si="3"/>
        <v/>
      </c>
      <c r="P49" s="6">
        <v>71190</v>
      </c>
      <c r="Q49" s="6">
        <v>4742</v>
      </c>
      <c r="R49" t="s">
        <v>290</v>
      </c>
      <c r="S49" t="s">
        <v>758</v>
      </c>
      <c r="T49" s="3" t="str">
        <f t="shared" si="13"/>
        <v>17-6881</v>
      </c>
      <c r="W49" s="5">
        <v>42877</v>
      </c>
      <c r="Z49">
        <v>12</v>
      </c>
      <c r="AC49" s="5">
        <v>48578</v>
      </c>
      <c r="AD49" s="5">
        <f t="shared" si="5"/>
        <v>47987</v>
      </c>
      <c r="AF49" t="b">
        <v>0</v>
      </c>
      <c r="AH49">
        <v>1</v>
      </c>
      <c r="AI49" s="3" cm="1">
        <f t="array" ref="AI49">IFERROR(IF(--AH49=1,INDEX(cls_capcat,_xlfn.XMATCH(C49,cls_subtype,0)),IF((--AH49=0)*(AH49&lt;&gt;""),0,"")),"")</f>
        <v>1</v>
      </c>
      <c r="AJ49" s="3">
        <f t="shared" si="6"/>
        <v>200</v>
      </c>
      <c r="AK49" s="3">
        <f t="shared" si="7"/>
        <v>3</v>
      </c>
      <c r="AL49" s="3">
        <f t="shared" si="8"/>
        <v>5</v>
      </c>
      <c r="AM49" s="3">
        <f t="shared" si="9"/>
        <v>11</v>
      </c>
      <c r="AN49" s="3">
        <f t="shared" si="10"/>
        <v>7</v>
      </c>
      <c r="AO49" s="3">
        <f t="shared" si="11"/>
        <v>12</v>
      </c>
    </row>
    <row r="50" spans="1:41" hidden="1" x14ac:dyDescent="0.25">
      <c r="A50">
        <v>49</v>
      </c>
      <c r="B50" t="s">
        <v>212</v>
      </c>
      <c r="C50" t="s">
        <v>215</v>
      </c>
      <c r="D50" t="s">
        <v>108</v>
      </c>
      <c r="E50" t="s">
        <v>219</v>
      </c>
      <c r="F50" t="s">
        <v>228</v>
      </c>
      <c r="G50" t="s">
        <v>407</v>
      </c>
      <c r="H50" t="s">
        <v>10</v>
      </c>
      <c r="I50" s="3" t="str">
        <f t="shared" si="12"/>
        <v>22 Bramhall St.; Portland, ME 04107</v>
      </c>
      <c r="K50" s="3" t="str">
        <f t="shared" si="1"/>
        <v/>
      </c>
      <c r="M50" s="3" t="str">
        <f t="shared" si="2"/>
        <v/>
      </c>
      <c r="O50" s="3" t="str">
        <f t="shared" si="3"/>
        <v/>
      </c>
      <c r="P50" s="6">
        <v>71226</v>
      </c>
      <c r="Q50" s="6">
        <v>4757</v>
      </c>
      <c r="R50" t="s">
        <v>282</v>
      </c>
      <c r="S50" t="s">
        <v>268</v>
      </c>
      <c r="T50" s="3" t="str">
        <f t="shared" si="13"/>
        <v>76-4654</v>
      </c>
      <c r="W50" s="5">
        <v>42891</v>
      </c>
      <c r="Z50">
        <v>12</v>
      </c>
      <c r="AC50" s="5">
        <v>48578</v>
      </c>
      <c r="AD50" s="5">
        <f t="shared" si="5"/>
        <v>48001</v>
      </c>
      <c r="AF50" t="b">
        <v>0</v>
      </c>
      <c r="AH50">
        <v>1</v>
      </c>
      <c r="AI50" s="3" cm="1">
        <f t="array" ref="AI50">IFERROR(IF(--AH50=1,INDEX(cls_capcat,_xlfn.XMATCH(C50,cls_subtype,0)),IF((--AH50=0)*(AH50&lt;&gt;""),0,"")),"")</f>
        <v>1</v>
      </c>
      <c r="AJ50" s="3">
        <f t="shared" si="6"/>
        <v>200</v>
      </c>
      <c r="AK50" s="3">
        <f t="shared" si="7"/>
        <v>3</v>
      </c>
      <c r="AL50" s="3">
        <f t="shared" si="8"/>
        <v>5</v>
      </c>
      <c r="AM50" s="3">
        <f t="shared" si="9"/>
        <v>11</v>
      </c>
      <c r="AN50" s="3">
        <f t="shared" si="10"/>
        <v>1</v>
      </c>
      <c r="AO50" s="3">
        <f t="shared" si="11"/>
        <v>11</v>
      </c>
    </row>
    <row r="51" spans="1:41" hidden="1" x14ac:dyDescent="0.25">
      <c r="A51">
        <v>50</v>
      </c>
      <c r="B51" t="s">
        <v>211</v>
      </c>
      <c r="C51" t="s">
        <v>210</v>
      </c>
      <c r="D51" t="s">
        <v>111</v>
      </c>
      <c r="E51" t="s">
        <v>592</v>
      </c>
      <c r="F51" t="s">
        <v>226</v>
      </c>
      <c r="G51" t="s">
        <v>588</v>
      </c>
      <c r="H51" t="s">
        <v>10</v>
      </c>
      <c r="I51" s="3" t="str">
        <f t="shared" si="12"/>
        <v>22 Bramhall St.; Portland, ME 04107</v>
      </c>
      <c r="K51" s="3" t="str">
        <f t="shared" si="1"/>
        <v/>
      </c>
      <c r="L51" t="s">
        <v>680</v>
      </c>
      <c r="M51" s="3" t="str">
        <f t="shared" si="2"/>
        <v>jason.gaudet@mainehealth.org; 207-662-2421</v>
      </c>
      <c r="O51" s="3" t="str">
        <f t="shared" si="3"/>
        <v/>
      </c>
      <c r="P51" s="6">
        <v>79220</v>
      </c>
      <c r="Q51" s="6" t="s">
        <v>593</v>
      </c>
      <c r="R51" t="s">
        <v>282</v>
      </c>
      <c r="S51" t="s">
        <v>236</v>
      </c>
      <c r="T51" s="3" t="str">
        <f t="shared" si="13"/>
        <v>76-4913</v>
      </c>
      <c r="W51" s="5">
        <v>43271</v>
      </c>
      <c r="Z51">
        <v>12</v>
      </c>
      <c r="AC51" s="5"/>
      <c r="AD51" s="5">
        <f t="shared" si="5"/>
        <v>49841</v>
      </c>
      <c r="AF51" t="b">
        <v>0</v>
      </c>
      <c r="AH51">
        <v>1</v>
      </c>
      <c r="AI51" s="3" cm="1">
        <f t="array" ref="AI51">IFERROR(IF(--AH51=1,INDEX(cls_capcat,_xlfn.XMATCH(C51,cls_subtype,0)),IF((--AH51=0)*(AH51&lt;&gt;""),0,"")),"")</f>
        <v>1</v>
      </c>
      <c r="AJ51" s="3">
        <f t="shared" si="6"/>
        <v>180</v>
      </c>
      <c r="AK51" s="3">
        <f t="shared" si="7"/>
        <v>14</v>
      </c>
      <c r="AL51" s="3">
        <f t="shared" si="8"/>
        <v>2</v>
      </c>
      <c r="AM51" s="3">
        <f t="shared" si="9"/>
        <v>6</v>
      </c>
      <c r="AN51" s="3">
        <f t="shared" si="10"/>
        <v>1</v>
      </c>
      <c r="AO51" s="3">
        <f t="shared" si="11"/>
        <v>16</v>
      </c>
    </row>
    <row r="52" spans="1:41" hidden="1" x14ac:dyDescent="0.25">
      <c r="A52">
        <v>51</v>
      </c>
      <c r="B52" t="s">
        <v>211</v>
      </c>
      <c r="C52" t="s">
        <v>210</v>
      </c>
      <c r="D52" t="s">
        <v>111</v>
      </c>
      <c r="E52" t="s">
        <v>592</v>
      </c>
      <c r="F52" t="s">
        <v>226</v>
      </c>
      <c r="G52" t="s">
        <v>588</v>
      </c>
      <c r="H52" t="s">
        <v>10</v>
      </c>
      <c r="I52" s="3" t="str">
        <f t="shared" si="12"/>
        <v>22 Bramhall St.; Portland, ME 04107</v>
      </c>
      <c r="K52" s="3" t="str">
        <f t="shared" si="1"/>
        <v/>
      </c>
      <c r="L52" t="s">
        <v>680</v>
      </c>
      <c r="M52" s="3" t="str">
        <f t="shared" si="2"/>
        <v>jason.gaudet@mainehealth.org; 207-662-2421</v>
      </c>
      <c r="O52" s="3" t="str">
        <f t="shared" si="3"/>
        <v/>
      </c>
      <c r="P52" s="6">
        <v>73760</v>
      </c>
      <c r="Q52" s="6" t="s">
        <v>594</v>
      </c>
      <c r="R52" t="s">
        <v>282</v>
      </c>
      <c r="S52" t="s">
        <v>237</v>
      </c>
      <c r="T52" s="3" t="str">
        <f t="shared" si="13"/>
        <v>76-4912</v>
      </c>
      <c r="W52" s="5">
        <v>43271</v>
      </c>
      <c r="Z52">
        <v>12</v>
      </c>
      <c r="AC52" s="5"/>
      <c r="AD52" s="5">
        <f t="shared" si="5"/>
        <v>49841</v>
      </c>
      <c r="AF52" t="b">
        <v>0</v>
      </c>
      <c r="AH52">
        <v>1</v>
      </c>
      <c r="AI52" s="3" cm="1">
        <f t="array" ref="AI52">IFERROR(IF(--AH52=1,INDEX(cls_capcat,_xlfn.XMATCH(C52,cls_subtype,0)),IF((--AH52=0)*(AH52&lt;&gt;""),0,"")),"")</f>
        <v>1</v>
      </c>
      <c r="AJ52" s="3">
        <f t="shared" si="6"/>
        <v>180</v>
      </c>
      <c r="AK52" s="3">
        <f t="shared" si="7"/>
        <v>14</v>
      </c>
      <c r="AL52" s="3">
        <f t="shared" si="8"/>
        <v>2</v>
      </c>
      <c r="AM52" s="3">
        <f t="shared" si="9"/>
        <v>6</v>
      </c>
      <c r="AN52" s="3">
        <f t="shared" si="10"/>
        <v>1</v>
      </c>
      <c r="AO52" s="3">
        <f t="shared" si="11"/>
        <v>16</v>
      </c>
    </row>
    <row r="53" spans="1:41" hidden="1" x14ac:dyDescent="0.25">
      <c r="A53">
        <v>52</v>
      </c>
      <c r="B53" t="s">
        <v>211</v>
      </c>
      <c r="C53" t="s">
        <v>210</v>
      </c>
      <c r="D53" t="s">
        <v>111</v>
      </c>
      <c r="E53" t="s">
        <v>592</v>
      </c>
      <c r="F53" t="s">
        <v>228</v>
      </c>
      <c r="G53" t="s">
        <v>595</v>
      </c>
      <c r="H53" t="s">
        <v>10</v>
      </c>
      <c r="I53" s="3" t="str">
        <f t="shared" si="12"/>
        <v>22 Bramhall St.; Portland, ME 04107</v>
      </c>
      <c r="K53" s="3" t="str">
        <f t="shared" si="1"/>
        <v/>
      </c>
      <c r="L53" t="s">
        <v>680</v>
      </c>
      <c r="M53" s="3" t="str">
        <f t="shared" si="2"/>
        <v>jason.gaudet@mainehealth.org; 207-662-2421</v>
      </c>
      <c r="O53" s="3" t="str">
        <f t="shared" si="3"/>
        <v/>
      </c>
      <c r="P53" s="6">
        <v>74949</v>
      </c>
      <c r="Q53" s="6" t="s">
        <v>596</v>
      </c>
      <c r="R53" t="s">
        <v>282</v>
      </c>
      <c r="S53" t="s">
        <v>238</v>
      </c>
      <c r="T53" s="3" t="str">
        <f t="shared" si="13"/>
        <v>76-5076</v>
      </c>
      <c r="W53" s="5">
        <v>43482</v>
      </c>
      <c r="Z53">
        <v>12</v>
      </c>
      <c r="AC53" s="5"/>
      <c r="AD53" s="5">
        <f t="shared" si="5"/>
        <v>50052</v>
      </c>
      <c r="AF53" t="b">
        <v>0</v>
      </c>
      <c r="AH53">
        <v>1</v>
      </c>
      <c r="AI53" s="3" cm="1">
        <f t="array" ref="AI53">IFERROR(IF(--AH53=1,INDEX(cls_capcat,_xlfn.XMATCH(C53,cls_subtype,0)),IF((--AH53=0)*(AH53&lt;&gt;""),0,"")),"")</f>
        <v>1</v>
      </c>
      <c r="AJ53" s="3">
        <f t="shared" si="6"/>
        <v>180</v>
      </c>
      <c r="AK53" s="3">
        <f t="shared" si="7"/>
        <v>14</v>
      </c>
      <c r="AL53" s="3">
        <f t="shared" si="8"/>
        <v>2</v>
      </c>
      <c r="AM53" s="3">
        <f t="shared" si="9"/>
        <v>6</v>
      </c>
      <c r="AN53" s="3">
        <f t="shared" si="10"/>
        <v>1</v>
      </c>
      <c r="AO53" s="3">
        <f t="shared" si="11"/>
        <v>11</v>
      </c>
    </row>
    <row r="54" spans="1:41" hidden="1" x14ac:dyDescent="0.25">
      <c r="A54">
        <v>53</v>
      </c>
      <c r="B54" t="s">
        <v>212</v>
      </c>
      <c r="C54" t="s">
        <v>215</v>
      </c>
      <c r="D54" t="s">
        <v>108</v>
      </c>
      <c r="E54" t="s">
        <v>531</v>
      </c>
      <c r="F54" t="s">
        <v>228</v>
      </c>
      <c r="G54" t="s">
        <v>397</v>
      </c>
      <c r="H54" t="s">
        <v>10</v>
      </c>
      <c r="I54" s="3" t="str">
        <f t="shared" si="12"/>
        <v>22 Bramhall St.; Portland, ME 04107</v>
      </c>
      <c r="K54" s="3" t="str">
        <f t="shared" si="1"/>
        <v/>
      </c>
      <c r="M54" s="3" t="str">
        <f t="shared" si="2"/>
        <v/>
      </c>
      <c r="O54" s="3" t="str">
        <f t="shared" si="3"/>
        <v/>
      </c>
      <c r="P54" s="6">
        <v>76347</v>
      </c>
      <c r="Q54" s="6">
        <v>1645</v>
      </c>
      <c r="R54" t="s">
        <v>282</v>
      </c>
      <c r="S54" t="s">
        <v>269</v>
      </c>
      <c r="T54" s="3" t="str">
        <f t="shared" si="13"/>
        <v>76-5120</v>
      </c>
      <c r="W54" s="5">
        <v>43529</v>
      </c>
      <c r="Z54">
        <v>12</v>
      </c>
      <c r="AC54" s="5">
        <v>48578</v>
      </c>
      <c r="AD54" s="5">
        <f t="shared" si="5"/>
        <v>48639</v>
      </c>
      <c r="AF54" t="b">
        <v>0</v>
      </c>
      <c r="AH54">
        <v>1</v>
      </c>
      <c r="AI54" s="3" cm="1">
        <f t="array" ref="AI54">IFERROR(IF(--AH54=1,INDEX(cls_capcat,_xlfn.XMATCH(C54,cls_subtype,0)),IF((--AH54=0)*(AH54&lt;&gt;""),0,"")),"")</f>
        <v>1</v>
      </c>
      <c r="AJ54" s="3">
        <f t="shared" si="6"/>
        <v>200</v>
      </c>
      <c r="AK54" s="3">
        <f t="shared" si="7"/>
        <v>3</v>
      </c>
      <c r="AL54" s="3">
        <f t="shared" si="8"/>
        <v>5</v>
      </c>
      <c r="AM54" s="3">
        <f t="shared" si="9"/>
        <v>11</v>
      </c>
      <c r="AN54" s="3">
        <f t="shared" si="10"/>
        <v>1</v>
      </c>
      <c r="AO54" s="3">
        <f t="shared" si="11"/>
        <v>11</v>
      </c>
    </row>
    <row r="55" spans="1:41" hidden="1" x14ac:dyDescent="0.25">
      <c r="A55">
        <v>54</v>
      </c>
      <c r="B55" t="s">
        <v>212</v>
      </c>
      <c r="C55" t="s">
        <v>215</v>
      </c>
      <c r="D55" t="s">
        <v>108</v>
      </c>
      <c r="E55" t="s">
        <v>531</v>
      </c>
      <c r="F55" t="s">
        <v>228</v>
      </c>
      <c r="G55" t="s">
        <v>398</v>
      </c>
      <c r="H55" t="s">
        <v>10</v>
      </c>
      <c r="I55" s="3" t="str">
        <f t="shared" si="12"/>
        <v>22 Bramhall St.; Portland, ME 04107</v>
      </c>
      <c r="K55" s="3" t="str">
        <f t="shared" si="1"/>
        <v/>
      </c>
      <c r="M55" s="3" t="str">
        <f t="shared" si="2"/>
        <v/>
      </c>
      <c r="O55" s="3" t="str">
        <f t="shared" si="3"/>
        <v/>
      </c>
      <c r="P55" s="6">
        <v>76340</v>
      </c>
      <c r="Q55" s="6">
        <v>1683</v>
      </c>
      <c r="R55" t="s">
        <v>282</v>
      </c>
      <c r="S55" t="s">
        <v>270</v>
      </c>
      <c r="T55" s="3" t="str">
        <f t="shared" si="13"/>
        <v>76-5122</v>
      </c>
      <c r="W55" s="5">
        <v>43535</v>
      </c>
      <c r="Z55">
        <v>12</v>
      </c>
      <c r="AC55" s="5">
        <v>48578</v>
      </c>
      <c r="AD55" s="5">
        <f t="shared" si="5"/>
        <v>48645</v>
      </c>
      <c r="AF55" t="b">
        <v>0</v>
      </c>
      <c r="AH55">
        <v>1</v>
      </c>
      <c r="AI55" s="3" cm="1">
        <f t="array" ref="AI55">IFERROR(IF(--AH55=1,INDEX(cls_capcat,_xlfn.XMATCH(C55,cls_subtype,0)),IF((--AH55=0)*(AH55&lt;&gt;""),0,"")),"")</f>
        <v>1</v>
      </c>
      <c r="AJ55" s="3">
        <f t="shared" si="6"/>
        <v>200</v>
      </c>
      <c r="AK55" s="3">
        <f t="shared" si="7"/>
        <v>3</v>
      </c>
      <c r="AL55" s="3">
        <f t="shared" si="8"/>
        <v>5</v>
      </c>
      <c r="AM55" s="3">
        <f t="shared" si="9"/>
        <v>11</v>
      </c>
      <c r="AN55" s="3">
        <f t="shared" si="10"/>
        <v>1</v>
      </c>
      <c r="AO55" s="3">
        <f t="shared" si="11"/>
        <v>11</v>
      </c>
    </row>
    <row r="56" spans="1:41" hidden="1" x14ac:dyDescent="0.25">
      <c r="A56">
        <v>55</v>
      </c>
      <c r="B56" t="s">
        <v>212</v>
      </c>
      <c r="C56" t="s">
        <v>215</v>
      </c>
      <c r="D56" t="s">
        <v>108</v>
      </c>
      <c r="E56" t="s">
        <v>531</v>
      </c>
      <c r="F56" t="s">
        <v>228</v>
      </c>
      <c r="G56" t="s">
        <v>399</v>
      </c>
      <c r="H56" t="s">
        <v>10</v>
      </c>
      <c r="I56" s="3" t="str">
        <f t="shared" si="12"/>
        <v>22 Bramhall St.; Portland, ME 04107</v>
      </c>
      <c r="K56" s="3" t="str">
        <f t="shared" si="1"/>
        <v/>
      </c>
      <c r="M56" s="3" t="str">
        <f t="shared" si="2"/>
        <v/>
      </c>
      <c r="O56" s="3" t="str">
        <f t="shared" si="3"/>
        <v/>
      </c>
      <c r="P56" s="6">
        <v>77348</v>
      </c>
      <c r="Q56" s="6">
        <v>1893</v>
      </c>
      <c r="R56" t="s">
        <v>282</v>
      </c>
      <c r="S56" t="s">
        <v>274</v>
      </c>
      <c r="T56" s="3" t="str">
        <f t="shared" si="13"/>
        <v>76-5238</v>
      </c>
      <c r="W56" s="5">
        <v>43684</v>
      </c>
      <c r="Z56">
        <v>12</v>
      </c>
      <c r="AC56" s="5">
        <v>48578</v>
      </c>
      <c r="AD56" s="5">
        <f t="shared" si="5"/>
        <v>48794</v>
      </c>
      <c r="AF56" t="b">
        <v>0</v>
      </c>
      <c r="AH56">
        <v>1</v>
      </c>
      <c r="AI56" s="3" cm="1">
        <f t="array" ref="AI56">IFERROR(IF(--AH56=1,INDEX(cls_capcat,_xlfn.XMATCH(C56,cls_subtype,0)),IF((--AH56=0)*(AH56&lt;&gt;""),0,"")),"")</f>
        <v>1</v>
      </c>
      <c r="AJ56" s="3">
        <f t="shared" si="6"/>
        <v>200</v>
      </c>
      <c r="AK56" s="3">
        <f t="shared" si="7"/>
        <v>3</v>
      </c>
      <c r="AL56" s="3">
        <f t="shared" si="8"/>
        <v>5</v>
      </c>
      <c r="AM56" s="3">
        <f t="shared" si="9"/>
        <v>11</v>
      </c>
      <c r="AN56" s="3">
        <f t="shared" si="10"/>
        <v>1</v>
      </c>
      <c r="AO56" s="3">
        <f t="shared" si="11"/>
        <v>11</v>
      </c>
    </row>
    <row r="57" spans="1:41" hidden="1" x14ac:dyDescent="0.25">
      <c r="A57">
        <v>56</v>
      </c>
      <c r="B57" t="s">
        <v>211</v>
      </c>
      <c r="C57" t="s">
        <v>210</v>
      </c>
      <c r="D57" t="s">
        <v>111</v>
      </c>
      <c r="E57" t="s">
        <v>592</v>
      </c>
      <c r="F57" t="s">
        <v>350</v>
      </c>
      <c r="G57" t="s">
        <v>597</v>
      </c>
      <c r="H57" t="s">
        <v>10</v>
      </c>
      <c r="I57" s="3" t="str">
        <f t="shared" si="12"/>
        <v>22 Bramhall St.; Portland, ME 04107</v>
      </c>
      <c r="K57" s="3" t="str">
        <f t="shared" si="1"/>
        <v/>
      </c>
      <c r="L57" t="s">
        <v>680</v>
      </c>
      <c r="M57" s="3" t="str">
        <f t="shared" si="2"/>
        <v>jason.gaudet@mainehealth.org; 207-662-2421</v>
      </c>
      <c r="O57" s="3" t="str">
        <f t="shared" si="3"/>
        <v/>
      </c>
      <c r="P57" s="6">
        <v>79203</v>
      </c>
      <c r="Q57" s="6" t="s">
        <v>598</v>
      </c>
      <c r="R57" t="s">
        <v>282</v>
      </c>
      <c r="S57" t="s">
        <v>239</v>
      </c>
      <c r="T57" s="3" t="str">
        <f t="shared" si="13"/>
        <v>76-5414</v>
      </c>
      <c r="W57" s="5">
        <v>43966</v>
      </c>
      <c r="Z57">
        <v>12</v>
      </c>
      <c r="AC57" s="5"/>
      <c r="AD57" s="5">
        <f t="shared" si="5"/>
        <v>50536</v>
      </c>
      <c r="AF57" t="b">
        <v>0</v>
      </c>
      <c r="AH57">
        <v>1</v>
      </c>
      <c r="AI57" s="3" cm="1">
        <f t="array" ref="AI57">IFERROR(IF(--AH57=1,INDEX(cls_capcat,_xlfn.XMATCH(C57,cls_subtype,0)),IF((--AH57=0)*(AH57&lt;&gt;""),0,"")),"")</f>
        <v>1</v>
      </c>
      <c r="AJ57" s="3">
        <f t="shared" si="6"/>
        <v>180</v>
      </c>
      <c r="AK57" s="3">
        <f t="shared" si="7"/>
        <v>14</v>
      </c>
      <c r="AL57" s="3">
        <f t="shared" si="8"/>
        <v>2</v>
      </c>
      <c r="AM57" s="3">
        <f t="shared" si="9"/>
        <v>6</v>
      </c>
      <c r="AN57" s="3">
        <f t="shared" si="10"/>
        <v>1</v>
      </c>
      <c r="AO57" s="3">
        <f t="shared" si="11"/>
        <v>3</v>
      </c>
    </row>
    <row r="58" spans="1:41" hidden="1" x14ac:dyDescent="0.25">
      <c r="A58">
        <v>57</v>
      </c>
      <c r="B58" t="s">
        <v>211</v>
      </c>
      <c r="C58" t="s">
        <v>210</v>
      </c>
      <c r="D58" t="s">
        <v>111</v>
      </c>
      <c r="E58" t="s">
        <v>592</v>
      </c>
      <c r="F58" t="s">
        <v>226</v>
      </c>
      <c r="G58" t="s">
        <v>599</v>
      </c>
      <c r="H58" t="s">
        <v>10</v>
      </c>
      <c r="I58" s="3" t="str">
        <f t="shared" si="12"/>
        <v>22 Bramhall St.; Portland, ME 04107</v>
      </c>
      <c r="K58" s="3" t="str">
        <f t="shared" si="1"/>
        <v/>
      </c>
      <c r="L58" t="s">
        <v>680</v>
      </c>
      <c r="M58" s="3" t="str">
        <f t="shared" si="2"/>
        <v>jason.gaudet@mainehealth.org; 207-662-2421</v>
      </c>
      <c r="O58" s="3" t="str">
        <f t="shared" si="3"/>
        <v/>
      </c>
      <c r="P58" s="6">
        <v>67992</v>
      </c>
      <c r="Q58" s="6" t="s">
        <v>600</v>
      </c>
      <c r="R58" t="s">
        <v>282</v>
      </c>
      <c r="S58" t="s">
        <v>240</v>
      </c>
      <c r="T58" s="3" t="str">
        <f t="shared" si="13"/>
        <v>76-5430</v>
      </c>
      <c r="W58" s="5">
        <v>43966</v>
      </c>
      <c r="Z58">
        <v>12</v>
      </c>
      <c r="AC58" s="5"/>
      <c r="AD58" s="5">
        <f t="shared" si="5"/>
        <v>50536</v>
      </c>
      <c r="AF58" t="b">
        <v>0</v>
      </c>
      <c r="AH58">
        <v>1</v>
      </c>
      <c r="AI58" s="3" cm="1">
        <f t="array" ref="AI58">IFERROR(IF(--AH58=1,INDEX(cls_capcat,_xlfn.XMATCH(C58,cls_subtype,0)),IF((--AH58=0)*(AH58&lt;&gt;""),0,"")),"")</f>
        <v>1</v>
      </c>
      <c r="AJ58" s="3">
        <f t="shared" si="6"/>
        <v>180</v>
      </c>
      <c r="AK58" s="3">
        <f t="shared" si="7"/>
        <v>14</v>
      </c>
      <c r="AL58" s="3">
        <f t="shared" si="8"/>
        <v>2</v>
      </c>
      <c r="AM58" s="3">
        <f t="shared" si="9"/>
        <v>6</v>
      </c>
      <c r="AN58" s="3">
        <f t="shared" si="10"/>
        <v>1</v>
      </c>
      <c r="AO58" s="3">
        <f t="shared" si="11"/>
        <v>16</v>
      </c>
    </row>
    <row r="59" spans="1:41" hidden="1" x14ac:dyDescent="0.25">
      <c r="A59">
        <v>58</v>
      </c>
      <c r="B59" t="s">
        <v>211</v>
      </c>
      <c r="C59" t="s">
        <v>210</v>
      </c>
      <c r="D59" t="s">
        <v>111</v>
      </c>
      <c r="E59" t="s">
        <v>592</v>
      </c>
      <c r="F59" t="s">
        <v>226</v>
      </c>
      <c r="G59" t="s">
        <v>599</v>
      </c>
      <c r="H59" t="s">
        <v>10</v>
      </c>
      <c r="I59" s="3" t="str">
        <f t="shared" si="12"/>
        <v>22 Bramhall St.; Portland, ME 04107</v>
      </c>
      <c r="K59" s="3" t="str">
        <f t="shared" si="1"/>
        <v/>
      </c>
      <c r="L59" t="s">
        <v>680</v>
      </c>
      <c r="M59" s="3" t="str">
        <f t="shared" si="2"/>
        <v>jason.gaudet@mainehealth.org; 207-662-2421</v>
      </c>
      <c r="O59" s="3" t="str">
        <f t="shared" si="3"/>
        <v/>
      </c>
      <c r="P59" s="6">
        <v>67993</v>
      </c>
      <c r="Q59" s="6" t="s">
        <v>601</v>
      </c>
      <c r="R59" t="s">
        <v>282</v>
      </c>
      <c r="S59" t="s">
        <v>241</v>
      </c>
      <c r="T59" s="3" t="str">
        <f t="shared" si="13"/>
        <v>76-5429</v>
      </c>
      <c r="W59" s="5">
        <v>43966</v>
      </c>
      <c r="Z59">
        <v>12</v>
      </c>
      <c r="AC59" s="5"/>
      <c r="AD59" s="5">
        <f t="shared" si="5"/>
        <v>50536</v>
      </c>
      <c r="AF59" t="b">
        <v>0</v>
      </c>
      <c r="AH59">
        <v>1</v>
      </c>
      <c r="AI59" s="3" cm="1">
        <f t="array" ref="AI59">IFERROR(IF(--AH59=1,INDEX(cls_capcat,_xlfn.XMATCH(C59,cls_subtype,0)),IF((--AH59=0)*(AH59&lt;&gt;""),0,"")),"")</f>
        <v>1</v>
      </c>
      <c r="AJ59" s="3">
        <f t="shared" si="6"/>
        <v>180</v>
      </c>
      <c r="AK59" s="3">
        <f t="shared" si="7"/>
        <v>14</v>
      </c>
      <c r="AL59" s="3">
        <f t="shared" si="8"/>
        <v>2</v>
      </c>
      <c r="AM59" s="3">
        <f t="shared" si="9"/>
        <v>6</v>
      </c>
      <c r="AN59" s="3">
        <f t="shared" si="10"/>
        <v>1</v>
      </c>
      <c r="AO59" s="3">
        <f t="shared" si="11"/>
        <v>16</v>
      </c>
    </row>
    <row r="60" spans="1:41" hidden="1" x14ac:dyDescent="0.25">
      <c r="A60">
        <v>59</v>
      </c>
      <c r="B60" t="s">
        <v>93</v>
      </c>
      <c r="C60" t="s">
        <v>101</v>
      </c>
      <c r="D60" t="s">
        <v>110</v>
      </c>
      <c r="E60" t="s">
        <v>379</v>
      </c>
      <c r="F60" t="s">
        <v>231</v>
      </c>
      <c r="G60" t="s">
        <v>602</v>
      </c>
      <c r="H60" t="s">
        <v>10</v>
      </c>
      <c r="I60" s="3" t="str">
        <f t="shared" si="12"/>
        <v>22 Bramhall St.; Portland, ME 04107</v>
      </c>
      <c r="K60" s="3" t="str">
        <f t="shared" si="1"/>
        <v/>
      </c>
      <c r="M60" s="3" t="str">
        <f t="shared" si="2"/>
        <v/>
      </c>
      <c r="O60" s="3" t="str">
        <f t="shared" si="3"/>
        <v/>
      </c>
      <c r="P60" s="6">
        <v>84751</v>
      </c>
      <c r="Q60" s="6">
        <v>159177</v>
      </c>
      <c r="R60" t="s">
        <v>282</v>
      </c>
      <c r="S60" t="s">
        <v>281</v>
      </c>
      <c r="T60" s="3" t="str">
        <f t="shared" si="13"/>
        <v>76-6046</v>
      </c>
      <c r="W60" s="5">
        <v>44890</v>
      </c>
      <c r="Z60">
        <v>12</v>
      </c>
      <c r="AC60" s="5"/>
      <c r="AD60" s="5">
        <f t="shared" si="5"/>
        <v>49635</v>
      </c>
      <c r="AF60" t="b">
        <v>0</v>
      </c>
      <c r="AH60">
        <v>1</v>
      </c>
      <c r="AI60" s="3" cm="1">
        <f t="array" ref="AI60">IFERROR(IF(--AH60=1,INDEX(cls_capcat,_xlfn.XMATCH(C60,cls_subtype,0)),IF((--AH60=0)*(AH60&lt;&gt;""),0,"")),"")</f>
        <v>2</v>
      </c>
      <c r="AJ60" s="3">
        <f t="shared" si="6"/>
        <v>1200</v>
      </c>
      <c r="AK60" s="3">
        <f t="shared" si="7"/>
        <v>12</v>
      </c>
      <c r="AL60" s="3">
        <f t="shared" si="8"/>
        <v>7</v>
      </c>
      <c r="AM60" s="3">
        <f t="shared" si="9"/>
        <v>14</v>
      </c>
      <c r="AN60" s="3">
        <f t="shared" si="10"/>
        <v>1</v>
      </c>
      <c r="AO60" s="3">
        <f t="shared" si="11"/>
        <v>5</v>
      </c>
    </row>
    <row r="61" spans="1:41" hidden="1" x14ac:dyDescent="0.25">
      <c r="A61">
        <v>60</v>
      </c>
      <c r="B61" t="s">
        <v>211</v>
      </c>
      <c r="C61" t="s">
        <v>209</v>
      </c>
      <c r="D61" t="s">
        <v>108</v>
      </c>
      <c r="E61" t="s">
        <v>603</v>
      </c>
      <c r="F61" t="s">
        <v>350</v>
      </c>
      <c r="G61" t="s">
        <v>394</v>
      </c>
      <c r="H61" t="s">
        <v>10</v>
      </c>
      <c r="I61" s="3" t="str">
        <f t="shared" si="12"/>
        <v>22 Bramhall St.; Portland, ME 04107</v>
      </c>
      <c r="K61" s="3" t="str">
        <f t="shared" si="1"/>
        <v/>
      </c>
      <c r="M61" s="3" t="str">
        <f t="shared" si="2"/>
        <v/>
      </c>
      <c r="O61" s="3" t="str">
        <f t="shared" si="3"/>
        <v/>
      </c>
      <c r="P61" s="6">
        <v>86457</v>
      </c>
      <c r="Q61" s="6">
        <v>22860157</v>
      </c>
      <c r="R61" t="s">
        <v>282</v>
      </c>
      <c r="S61" t="s">
        <v>392</v>
      </c>
      <c r="T61" s="3" t="str">
        <f t="shared" si="13"/>
        <v>76-6163</v>
      </c>
      <c r="W61" s="5">
        <v>44984</v>
      </c>
      <c r="Z61">
        <v>12</v>
      </c>
      <c r="AC61" s="5"/>
      <c r="AD61" s="5">
        <f t="shared" si="5"/>
        <v>51554</v>
      </c>
      <c r="AF61" t="b">
        <v>0</v>
      </c>
      <c r="AH61">
        <v>1</v>
      </c>
      <c r="AI61" s="3" cm="1">
        <f t="array" ref="AI61">IFERROR(IF(--AH61=1,INDEX(cls_capcat,_xlfn.XMATCH(C61,cls_subtype,0)),IF((--AH61=0)*(AH61&lt;&gt;""),0,"")),"")</f>
        <v>2</v>
      </c>
      <c r="AJ61" s="3">
        <f t="shared" si="6"/>
        <v>550</v>
      </c>
      <c r="AK61" s="3">
        <f t="shared" si="7"/>
        <v>14</v>
      </c>
      <c r="AL61" s="3">
        <f t="shared" si="8"/>
        <v>1</v>
      </c>
      <c r="AM61" s="3">
        <f t="shared" si="9"/>
        <v>11</v>
      </c>
      <c r="AN61" s="3">
        <f t="shared" si="10"/>
        <v>1</v>
      </c>
      <c r="AO61" s="3">
        <f t="shared" si="11"/>
        <v>3</v>
      </c>
    </row>
    <row r="62" spans="1:41" x14ac:dyDescent="0.25">
      <c r="A62">
        <v>61</v>
      </c>
      <c r="B62" t="s">
        <v>211</v>
      </c>
      <c r="C62" t="s">
        <v>210</v>
      </c>
      <c r="D62" t="s">
        <v>109</v>
      </c>
      <c r="E62" t="s">
        <v>604</v>
      </c>
      <c r="F62" t="s">
        <v>226</v>
      </c>
      <c r="G62" t="s">
        <v>210</v>
      </c>
      <c r="H62" t="s">
        <v>30</v>
      </c>
      <c r="I62" s="3" t="str">
        <f t="shared" si="12"/>
        <v>84 Campus Dr.; Scarborough, ME 04074</v>
      </c>
      <c r="K62" s="3" t="str">
        <f t="shared" si="1"/>
        <v/>
      </c>
      <c r="L62" t="s">
        <v>680</v>
      </c>
      <c r="M62" s="3" t="str">
        <f t="shared" si="2"/>
        <v>jason.gaudet@mainehealth.org; 207-662-2421</v>
      </c>
      <c r="O62" s="3" t="str">
        <f t="shared" si="3"/>
        <v/>
      </c>
      <c r="P62" s="6" t="s">
        <v>605</v>
      </c>
      <c r="Q62" s="6" t="s">
        <v>606</v>
      </c>
      <c r="R62" t="s">
        <v>317</v>
      </c>
      <c r="S62" t="s">
        <v>321</v>
      </c>
      <c r="T62" s="3" t="str">
        <f t="shared" si="13"/>
        <v>1941-5487</v>
      </c>
      <c r="W62" s="5">
        <v>37525</v>
      </c>
      <c r="Z62">
        <v>12</v>
      </c>
      <c r="AC62" s="5">
        <v>45382</v>
      </c>
      <c r="AD62" s="5">
        <f t="shared" si="5"/>
        <v>44095</v>
      </c>
      <c r="AE62" s="5">
        <v>45657</v>
      </c>
      <c r="AF62" t="b">
        <v>1</v>
      </c>
      <c r="AH62">
        <v>1</v>
      </c>
      <c r="AI62" s="3" cm="1">
        <f t="array" ref="AI62">IFERROR(IF(--AH62=1,INDEX(cls_capcat,_xlfn.XMATCH(C62,cls_subtype,0)),IF((--AH62=0)*(AH62&lt;&gt;""),0,"")),"")</f>
        <v>1</v>
      </c>
      <c r="AJ62" s="3">
        <f t="shared" si="6"/>
        <v>180</v>
      </c>
      <c r="AK62" s="3">
        <f t="shared" si="7"/>
        <v>14</v>
      </c>
      <c r="AL62" s="3">
        <f t="shared" si="8"/>
        <v>2</v>
      </c>
      <c r="AM62" s="3">
        <f t="shared" si="9"/>
        <v>7</v>
      </c>
      <c r="AN62" s="3">
        <f t="shared" si="10"/>
        <v>5</v>
      </c>
      <c r="AO62" s="3">
        <f t="shared" si="11"/>
        <v>16</v>
      </c>
    </row>
    <row r="63" spans="1:41" x14ac:dyDescent="0.25">
      <c r="A63">
        <v>62</v>
      </c>
      <c r="B63" t="s">
        <v>211</v>
      </c>
      <c r="C63" t="s">
        <v>209</v>
      </c>
      <c r="D63" t="s">
        <v>108</v>
      </c>
      <c r="E63" t="s">
        <v>218</v>
      </c>
      <c r="F63" t="s">
        <v>226</v>
      </c>
      <c r="G63" t="s">
        <v>412</v>
      </c>
      <c r="H63" t="s">
        <v>32</v>
      </c>
      <c r="I63" s="3" t="str">
        <f t="shared" si="12"/>
        <v>5 Bucknam Rd.; Falmouth, ME 04105</v>
      </c>
      <c r="K63" s="3" t="str">
        <f t="shared" si="1"/>
        <v/>
      </c>
      <c r="M63" s="3" t="str">
        <f t="shared" si="2"/>
        <v/>
      </c>
      <c r="O63" s="3" t="str">
        <f t="shared" si="3"/>
        <v/>
      </c>
      <c r="P63" s="6">
        <v>67806</v>
      </c>
      <c r="Q63" s="6" t="s">
        <v>607</v>
      </c>
      <c r="R63" t="s">
        <v>295</v>
      </c>
      <c r="S63" t="s">
        <v>292</v>
      </c>
      <c r="T63" s="3" t="str">
        <f t="shared" si="13"/>
        <v>1324-2908</v>
      </c>
      <c r="W63" s="5">
        <v>40982</v>
      </c>
      <c r="Z63">
        <v>12</v>
      </c>
      <c r="AC63" s="5">
        <v>46752</v>
      </c>
      <c r="AD63" s="5">
        <f t="shared" si="5"/>
        <v>47552</v>
      </c>
      <c r="AF63" t="b">
        <v>0</v>
      </c>
      <c r="AH63">
        <v>1</v>
      </c>
      <c r="AI63" s="3" cm="1">
        <f t="array" ref="AI63">IFERROR(IF(--AH63=1,INDEX(cls_capcat,_xlfn.XMATCH(C63,cls_subtype,0)),IF((--AH63=0)*(AH63&lt;&gt;""),0,"")),"")</f>
        <v>2</v>
      </c>
      <c r="AJ63" s="3">
        <f t="shared" si="6"/>
        <v>550</v>
      </c>
      <c r="AK63" s="3">
        <f t="shared" si="7"/>
        <v>14</v>
      </c>
      <c r="AL63" s="3">
        <f t="shared" si="8"/>
        <v>1</v>
      </c>
      <c r="AM63" s="3">
        <f t="shared" si="9"/>
        <v>11</v>
      </c>
      <c r="AN63" s="3">
        <f t="shared" si="10"/>
        <v>8</v>
      </c>
      <c r="AO63" s="3">
        <f t="shared" si="11"/>
        <v>16</v>
      </c>
    </row>
    <row r="64" spans="1:41" x14ac:dyDescent="0.25">
      <c r="A64">
        <v>63</v>
      </c>
      <c r="B64" t="s">
        <v>211</v>
      </c>
      <c r="C64" t="s">
        <v>209</v>
      </c>
      <c r="D64" t="s">
        <v>108</v>
      </c>
      <c r="E64" t="s">
        <v>218</v>
      </c>
      <c r="F64" t="s">
        <v>226</v>
      </c>
      <c r="G64" t="s">
        <v>413</v>
      </c>
      <c r="H64" t="s">
        <v>32</v>
      </c>
      <c r="I64" s="3" t="str">
        <f t="shared" si="12"/>
        <v>5 Bucknam Rd.; Falmouth, ME 04105</v>
      </c>
      <c r="K64" s="3" t="str">
        <f t="shared" si="1"/>
        <v/>
      </c>
      <c r="M64" s="3" t="str">
        <f t="shared" si="2"/>
        <v/>
      </c>
      <c r="O64" s="3" t="str">
        <f t="shared" si="3"/>
        <v/>
      </c>
      <c r="P64" s="6">
        <v>67864</v>
      </c>
      <c r="Q64" s="6" t="s">
        <v>608</v>
      </c>
      <c r="R64" t="s">
        <v>295</v>
      </c>
      <c r="S64" t="s">
        <v>291</v>
      </c>
      <c r="T64" s="3" t="str">
        <f t="shared" si="13"/>
        <v>1324-2907</v>
      </c>
      <c r="W64" s="5">
        <v>41022</v>
      </c>
      <c r="Z64">
        <v>12</v>
      </c>
      <c r="AC64" s="5">
        <v>46752</v>
      </c>
      <c r="AD64" s="5">
        <f t="shared" si="5"/>
        <v>47592</v>
      </c>
      <c r="AF64" t="b">
        <v>0</v>
      </c>
      <c r="AH64">
        <v>1</v>
      </c>
      <c r="AI64" s="3" cm="1">
        <f t="array" ref="AI64">IFERROR(IF(--AH64=1,INDEX(cls_capcat,_xlfn.XMATCH(C64,cls_subtype,0)),IF((--AH64=0)*(AH64&lt;&gt;""),0,"")),"")</f>
        <v>2</v>
      </c>
      <c r="AJ64" s="3">
        <f t="shared" si="6"/>
        <v>550</v>
      </c>
      <c r="AK64" s="3">
        <f t="shared" si="7"/>
        <v>14</v>
      </c>
      <c r="AL64" s="3">
        <f t="shared" si="8"/>
        <v>1</v>
      </c>
      <c r="AM64" s="3">
        <f t="shared" si="9"/>
        <v>11</v>
      </c>
      <c r="AN64" s="3">
        <f t="shared" si="10"/>
        <v>8</v>
      </c>
      <c r="AO64" s="3">
        <f t="shared" si="11"/>
        <v>16</v>
      </c>
    </row>
    <row r="65" spans="1:41" x14ac:dyDescent="0.25">
      <c r="A65">
        <v>64</v>
      </c>
      <c r="B65" t="s">
        <v>211</v>
      </c>
      <c r="C65" t="s">
        <v>209</v>
      </c>
      <c r="D65" t="s">
        <v>108</v>
      </c>
      <c r="E65" t="s">
        <v>218</v>
      </c>
      <c r="F65" t="s">
        <v>226</v>
      </c>
      <c r="G65" t="s">
        <v>414</v>
      </c>
      <c r="H65" t="s">
        <v>32</v>
      </c>
      <c r="I65" s="3" t="str">
        <f t="shared" si="12"/>
        <v>5 Bucknam Rd.; Falmouth, ME 04105</v>
      </c>
      <c r="K65" s="3" t="str">
        <f t="shared" si="1"/>
        <v/>
      </c>
      <c r="M65" s="3" t="str">
        <f t="shared" si="2"/>
        <v/>
      </c>
      <c r="O65" s="3" t="str">
        <f t="shared" si="3"/>
        <v/>
      </c>
      <c r="P65" s="6">
        <v>83460</v>
      </c>
      <c r="Q65" s="6">
        <v>22860031</v>
      </c>
      <c r="R65" t="s">
        <v>295</v>
      </c>
      <c r="S65" t="s">
        <v>294</v>
      </c>
      <c r="T65" s="3" t="str">
        <f t="shared" si="13"/>
        <v>1324-5964</v>
      </c>
      <c r="Z65">
        <v>12</v>
      </c>
      <c r="AC65" s="5"/>
      <c r="AD65" s="5">
        <f t="shared" si="5"/>
        <v>6570</v>
      </c>
      <c r="AF65" t="b">
        <v>0</v>
      </c>
      <c r="AH65">
        <v>1</v>
      </c>
      <c r="AI65" s="3" cm="1">
        <f t="array" ref="AI65">IFERROR(IF(--AH65=1,INDEX(cls_capcat,_xlfn.XMATCH(C65,cls_subtype,0)),IF((--AH65=0)*(AH65&lt;&gt;""),0,"")),"")</f>
        <v>2</v>
      </c>
      <c r="AJ65" s="3">
        <f t="shared" si="6"/>
        <v>550</v>
      </c>
      <c r="AK65" s="3">
        <f t="shared" si="7"/>
        <v>14</v>
      </c>
      <c r="AL65" s="3">
        <f t="shared" si="8"/>
        <v>1</v>
      </c>
      <c r="AM65" s="3">
        <f t="shared" si="9"/>
        <v>11</v>
      </c>
      <c r="AN65" s="3">
        <f t="shared" si="10"/>
        <v>8</v>
      </c>
      <c r="AO65" s="3">
        <f t="shared" si="11"/>
        <v>16</v>
      </c>
    </row>
    <row r="66" spans="1:41" hidden="1" x14ac:dyDescent="0.25">
      <c r="A66">
        <v>65</v>
      </c>
      <c r="B66" t="s">
        <v>126</v>
      </c>
      <c r="C66" t="s">
        <v>130</v>
      </c>
      <c r="D66" t="s">
        <v>107</v>
      </c>
      <c r="E66" t="s">
        <v>202</v>
      </c>
      <c r="F66" t="s">
        <v>126</v>
      </c>
      <c r="G66" t="s">
        <v>460</v>
      </c>
      <c r="H66" t="s">
        <v>32</v>
      </c>
      <c r="I66" s="3" t="str">
        <f t="shared" ref="I66:I97" si="14">INDEX(fac_addr1,AN66)&amp;"; "&amp;IF(ISBLANK(INDEX(fac_addr2,AN66)),"",INDEX(fac_addr2,AN66)&amp;"; ")&amp;INDEX(fac_city,AN66)&amp;", "&amp;INDEX(fac_state,AN66)&amp;" "&amp;TEXT(INDEX(fac_zip,AN66),"00000")</f>
        <v>5 Bucknam Rd.; Falmouth, ME 04105</v>
      </c>
      <c r="J66" t="s">
        <v>768</v>
      </c>
      <c r="K66" s="3" t="str">
        <f t="shared" ref="K66:K129" si="15">_xlfn.IFNA(INDEX(stf_catcon,MATCH(J66,stf_catnm,0)),"")</f>
        <v>jacalyn.chase@mainehealth.org; 207-396-7779</v>
      </c>
      <c r="L66" t="s">
        <v>502</v>
      </c>
      <c r="M66" s="3" t="str">
        <f t="shared" ref="M66:M129" si="16">_xlfn.IFNA(INDEX(stf_catcon,MATCH(L66,stf_catnm,0)),"")</f>
        <v>kathleen.lalouche@mainehealth.org; 207-662-2954</v>
      </c>
      <c r="N66" t="s">
        <v>503</v>
      </c>
      <c r="O66" s="3" t="str">
        <f t="shared" ref="O66:O129" si="17">_xlfn.IFNA(INDEX(stf_catcon,MATCH(N66,stf_catnm,0)),"")</f>
        <v>elizabeth.pietras@mainehealth.org</v>
      </c>
      <c r="P66" s="6">
        <v>67863</v>
      </c>
      <c r="Q66" s="6">
        <v>81002166268</v>
      </c>
      <c r="R66" t="s">
        <v>296</v>
      </c>
      <c r="S66" t="s">
        <v>297</v>
      </c>
      <c r="T66" s="3" t="str">
        <f t="shared" ref="T66:T97" si="18">MID(R66,4,4)&amp;"-"&amp;MID(S66,4,4)</f>
        <v>1433-4431</v>
      </c>
      <c r="U66">
        <v>81002166268</v>
      </c>
      <c r="W66" s="5">
        <v>42475</v>
      </c>
      <c r="X66" t="s">
        <v>451</v>
      </c>
      <c r="Y66" t="s">
        <v>458</v>
      </c>
      <c r="Z66">
        <v>12</v>
      </c>
      <c r="AC66" s="5"/>
      <c r="AD66" s="5">
        <f t="shared" ref="AD66:AD129" si="19">IFERROR(W66+365*INDEX(cls_eeol,MATCH(C66,cls_subtype,0)),"")</f>
        <v>46855</v>
      </c>
      <c r="AF66" t="b">
        <v>0</v>
      </c>
      <c r="AH66">
        <v>1</v>
      </c>
      <c r="AI66" s="3" cm="1">
        <f t="array" ref="AI66">IFERROR(IF(--AH66=1,INDEX(cls_capcat,_xlfn.XMATCH(C66,cls_subtype,0)),IF((--AH66=0)*(AH66&lt;&gt;""),0,"")),"")</f>
        <v>2</v>
      </c>
      <c r="AJ66" s="3">
        <f t="shared" ref="AJ66:AJ129" si="20">IFERROR(INDEX(cls_capcst,MATCH(C66,cls_subtype,0)),"")</f>
        <v>520</v>
      </c>
      <c r="AK66" s="3">
        <f t="shared" ref="AK66:AK129" si="21">IFERROR(INDEX(cls_id,MATCH(B66,cls_type,0)),"")</f>
        <v>9</v>
      </c>
      <c r="AL66" s="3">
        <f t="shared" ref="AL66:AL129" si="22">IFERROR(INDEX(cls_subid,MATCH(C66,cls_subtype,0)),"")</f>
        <v>18</v>
      </c>
      <c r="AM66" s="3">
        <f t="shared" ref="AM66:AM129" si="23">IFERROR(INDEX(manu_id,MATCH(D66,manu_name,0)),"")</f>
        <v>9</v>
      </c>
      <c r="AN66" s="3">
        <f t="shared" ref="AN66:AN129" si="24">_xlfn.IFNA(INDEX(fac_id,MATCH($H66,fac_name,0)),"")</f>
        <v>8</v>
      </c>
      <c r="AO66" s="3">
        <f t="shared" ref="AO66:AO129" si="25">_xlfn.IFNA(INDEX(dept_id,MATCH($F66,dept_name,0)),"")</f>
        <v>7</v>
      </c>
    </row>
    <row r="67" spans="1:41" x14ac:dyDescent="0.25">
      <c r="A67">
        <v>66</v>
      </c>
      <c r="B67" t="s">
        <v>128</v>
      </c>
      <c r="C67" t="s">
        <v>119</v>
      </c>
      <c r="D67" t="s">
        <v>107</v>
      </c>
      <c r="E67" t="s">
        <v>609</v>
      </c>
      <c r="F67" t="s">
        <v>375</v>
      </c>
      <c r="H67" t="s">
        <v>45</v>
      </c>
      <c r="I67" s="3" t="str">
        <f t="shared" si="14"/>
        <v>175 US Route 1; Scarborough, ME 04074</v>
      </c>
      <c r="K67" s="3" t="str">
        <f t="shared" si="15"/>
        <v/>
      </c>
      <c r="M67" s="3" t="str">
        <f t="shared" si="16"/>
        <v/>
      </c>
      <c r="O67" s="3" t="str">
        <f t="shared" si="17"/>
        <v/>
      </c>
      <c r="P67" s="6" t="s">
        <v>610</v>
      </c>
      <c r="Q67" s="6" t="s">
        <v>611</v>
      </c>
      <c r="R67" t="s">
        <v>329</v>
      </c>
      <c r="S67" t="s">
        <v>330</v>
      </c>
      <c r="T67" s="3" t="str">
        <f t="shared" si="18"/>
        <v>1610-4921</v>
      </c>
      <c r="W67" s="5">
        <v>43297</v>
      </c>
      <c r="Z67">
        <v>12</v>
      </c>
      <c r="AC67" s="5"/>
      <c r="AD67" s="5">
        <f t="shared" si="19"/>
        <v>49137</v>
      </c>
      <c r="AF67" t="b">
        <v>0</v>
      </c>
      <c r="AH67">
        <v>0</v>
      </c>
      <c r="AI67" s="3" cm="1">
        <f t="array" ref="AI67">IFERROR(IF(--AH67=1,INDEX(cls_capcat,_xlfn.XMATCH(C67,cls_subtype,0)),IF((--AH67=0)*(AH67&lt;&gt;""),0,"")),"")</f>
        <v>0</v>
      </c>
      <c r="AJ67" s="3">
        <f t="shared" si="20"/>
        <v>100</v>
      </c>
      <c r="AK67" s="3">
        <f t="shared" si="21"/>
        <v>6</v>
      </c>
      <c r="AL67" s="3">
        <f t="shared" si="22"/>
        <v>24</v>
      </c>
      <c r="AM67" s="3">
        <f t="shared" si="23"/>
        <v>9</v>
      </c>
      <c r="AN67" s="3">
        <f t="shared" si="24"/>
        <v>9</v>
      </c>
      <c r="AO67" s="3">
        <f t="shared" si="25"/>
        <v>4</v>
      </c>
    </row>
    <row r="68" spans="1:41" x14ac:dyDescent="0.25">
      <c r="A68">
        <v>67</v>
      </c>
      <c r="B68" t="s">
        <v>128</v>
      </c>
      <c r="C68" t="s">
        <v>119</v>
      </c>
      <c r="D68" t="s">
        <v>107</v>
      </c>
      <c r="E68" t="s">
        <v>612</v>
      </c>
      <c r="F68" t="s">
        <v>375</v>
      </c>
      <c r="H68" t="s">
        <v>45</v>
      </c>
      <c r="I68" s="3" t="str">
        <f t="shared" si="14"/>
        <v>175 US Route 1; Scarborough, ME 04074</v>
      </c>
      <c r="K68" s="3" t="str">
        <f t="shared" si="15"/>
        <v/>
      </c>
      <c r="M68" s="3" t="str">
        <f t="shared" si="16"/>
        <v/>
      </c>
      <c r="O68" s="3" t="str">
        <f t="shared" si="17"/>
        <v/>
      </c>
      <c r="P68" s="6" t="s">
        <v>613</v>
      </c>
      <c r="Q68" s="6" t="s">
        <v>614</v>
      </c>
      <c r="R68" t="s">
        <v>329</v>
      </c>
      <c r="S68" t="s">
        <v>331</v>
      </c>
      <c r="T68" s="3" t="str">
        <f t="shared" si="18"/>
        <v>1610-5305</v>
      </c>
      <c r="W68" s="5">
        <v>43808</v>
      </c>
      <c r="Z68">
        <v>12</v>
      </c>
      <c r="AC68" s="5"/>
      <c r="AD68" s="5">
        <f t="shared" si="19"/>
        <v>49648</v>
      </c>
      <c r="AF68" t="b">
        <v>0</v>
      </c>
      <c r="AH68">
        <v>0</v>
      </c>
      <c r="AI68" s="3" cm="1">
        <f t="array" ref="AI68">IFERROR(IF(--AH68=1,INDEX(cls_capcat,_xlfn.XMATCH(C68,cls_subtype,0)),IF((--AH68=0)*(AH68&lt;&gt;""),0,"")),"")</f>
        <v>0</v>
      </c>
      <c r="AJ68" s="3">
        <f t="shared" si="20"/>
        <v>100</v>
      </c>
      <c r="AK68" s="3">
        <f t="shared" si="21"/>
        <v>6</v>
      </c>
      <c r="AL68" s="3">
        <f t="shared" si="22"/>
        <v>24</v>
      </c>
      <c r="AM68" s="3">
        <f t="shared" si="23"/>
        <v>9</v>
      </c>
      <c r="AN68" s="3">
        <f t="shared" si="24"/>
        <v>9</v>
      </c>
      <c r="AO68" s="3">
        <f t="shared" si="25"/>
        <v>4</v>
      </c>
    </row>
    <row r="69" spans="1:41" hidden="1" x14ac:dyDescent="0.25">
      <c r="A69">
        <v>68</v>
      </c>
      <c r="B69" t="s">
        <v>212</v>
      </c>
      <c r="C69" t="s">
        <v>215</v>
      </c>
      <c r="D69" t="s">
        <v>108</v>
      </c>
      <c r="E69" t="s">
        <v>219</v>
      </c>
      <c r="F69" t="s">
        <v>376</v>
      </c>
      <c r="G69">
        <v>1507</v>
      </c>
      <c r="H69" t="s">
        <v>43</v>
      </c>
      <c r="I69" s="3" t="str">
        <f t="shared" si="14"/>
        <v>92 Campus Dr.; Scarborough, ME 04074</v>
      </c>
      <c r="K69" s="3" t="str">
        <f t="shared" si="15"/>
        <v/>
      </c>
      <c r="M69" s="3" t="str">
        <f t="shared" si="16"/>
        <v/>
      </c>
      <c r="O69" s="3" t="str">
        <f t="shared" si="17"/>
        <v/>
      </c>
      <c r="P69" s="6">
        <v>67803</v>
      </c>
      <c r="Q69" s="6">
        <v>342</v>
      </c>
      <c r="R69" t="s">
        <v>334</v>
      </c>
      <c r="S69" t="s">
        <v>335</v>
      </c>
      <c r="T69" s="3" t="str">
        <f t="shared" si="18"/>
        <v>1848-5693</v>
      </c>
      <c r="W69" s="5">
        <v>40917</v>
      </c>
      <c r="Z69">
        <v>12</v>
      </c>
      <c r="AC69" s="5"/>
      <c r="AD69" s="5">
        <f t="shared" si="19"/>
        <v>46027</v>
      </c>
      <c r="AF69" t="b">
        <v>1</v>
      </c>
      <c r="AH69">
        <v>0</v>
      </c>
      <c r="AI69" s="3" cm="1">
        <f t="array" ref="AI69">IFERROR(IF(--AH69=1,INDEX(cls_capcat,_xlfn.XMATCH(C69,cls_subtype,0)),IF((--AH69=0)*(AH69&lt;&gt;""),0,"")),"")</f>
        <v>0</v>
      </c>
      <c r="AJ69" s="3">
        <f t="shared" si="20"/>
        <v>200</v>
      </c>
      <c r="AK69" s="3">
        <f t="shared" si="21"/>
        <v>3</v>
      </c>
      <c r="AL69" s="3">
        <f t="shared" si="22"/>
        <v>5</v>
      </c>
      <c r="AM69" s="3">
        <f t="shared" si="23"/>
        <v>11</v>
      </c>
      <c r="AN69" s="3">
        <f t="shared" si="24"/>
        <v>4</v>
      </c>
      <c r="AO69" s="3">
        <f t="shared" si="25"/>
        <v>9</v>
      </c>
    </row>
    <row r="70" spans="1:41" hidden="1" x14ac:dyDescent="0.25">
      <c r="A70">
        <v>69</v>
      </c>
      <c r="B70" t="s">
        <v>212</v>
      </c>
      <c r="C70" t="s">
        <v>215</v>
      </c>
      <c r="D70" t="s">
        <v>110</v>
      </c>
      <c r="E70" t="s">
        <v>439</v>
      </c>
      <c r="F70" t="s">
        <v>417</v>
      </c>
      <c r="G70" t="s">
        <v>615</v>
      </c>
      <c r="H70" t="s">
        <v>43</v>
      </c>
      <c r="I70" s="3" t="str">
        <f t="shared" si="14"/>
        <v>92 Campus Dr.; Scarborough, ME 04074</v>
      </c>
      <c r="K70" s="3" t="str">
        <f t="shared" si="15"/>
        <v/>
      </c>
      <c r="M70" s="3" t="str">
        <f t="shared" si="16"/>
        <v/>
      </c>
      <c r="O70" s="3" t="str">
        <f t="shared" si="17"/>
        <v/>
      </c>
      <c r="P70" s="6">
        <v>87026</v>
      </c>
      <c r="Q70" s="6" t="s">
        <v>616</v>
      </c>
      <c r="R70" t="s">
        <v>334</v>
      </c>
      <c r="S70" t="s">
        <v>337</v>
      </c>
      <c r="T70" s="3" t="str">
        <f t="shared" si="18"/>
        <v>1848-1044</v>
      </c>
      <c r="W70" s="5">
        <v>40889</v>
      </c>
      <c r="Z70">
        <v>12</v>
      </c>
      <c r="AC70" s="5"/>
      <c r="AD70" s="5">
        <f t="shared" si="19"/>
        <v>45999</v>
      </c>
      <c r="AF70" t="b">
        <v>1</v>
      </c>
      <c r="AH70">
        <v>0</v>
      </c>
      <c r="AI70" s="3" cm="1">
        <f t="array" ref="AI70">IFERROR(IF(--AH70=1,INDEX(cls_capcat,_xlfn.XMATCH(C70,cls_subtype,0)),IF((--AH70=0)*(AH70&lt;&gt;""),0,"")),"")</f>
        <v>0</v>
      </c>
      <c r="AJ70" s="3">
        <f t="shared" si="20"/>
        <v>200</v>
      </c>
      <c r="AK70" s="3">
        <f t="shared" si="21"/>
        <v>3</v>
      </c>
      <c r="AL70" s="3">
        <f t="shared" si="22"/>
        <v>5</v>
      </c>
      <c r="AM70" s="3">
        <f t="shared" si="23"/>
        <v>14</v>
      </c>
      <c r="AN70" s="3">
        <f t="shared" si="24"/>
        <v>4</v>
      </c>
      <c r="AO70" s="3">
        <f t="shared" si="25"/>
        <v>13</v>
      </c>
    </row>
    <row r="71" spans="1:41" x14ac:dyDescent="0.25">
      <c r="A71">
        <v>70</v>
      </c>
      <c r="B71" t="s">
        <v>211</v>
      </c>
      <c r="C71" t="s">
        <v>209</v>
      </c>
      <c r="D71" t="s">
        <v>108</v>
      </c>
      <c r="E71" t="s">
        <v>218</v>
      </c>
      <c r="F71" t="s">
        <v>376</v>
      </c>
      <c r="H71" t="s">
        <v>43</v>
      </c>
      <c r="I71" s="3" t="str">
        <f t="shared" si="14"/>
        <v>92 Campus Dr.; Scarborough, ME 04074</v>
      </c>
      <c r="K71" s="3" t="str">
        <f t="shared" si="15"/>
        <v/>
      </c>
      <c r="M71" s="3" t="str">
        <f t="shared" si="16"/>
        <v/>
      </c>
      <c r="O71" s="3" t="str">
        <f t="shared" si="17"/>
        <v/>
      </c>
      <c r="P71" s="6">
        <v>83163</v>
      </c>
      <c r="Q71" s="6">
        <v>10001108</v>
      </c>
      <c r="R71" t="s">
        <v>334</v>
      </c>
      <c r="S71" t="s">
        <v>336</v>
      </c>
      <c r="T71" s="3" t="str">
        <f t="shared" si="18"/>
        <v>1848-5785</v>
      </c>
      <c r="W71" s="5">
        <v>44532</v>
      </c>
      <c r="Z71">
        <v>12</v>
      </c>
      <c r="AC71" s="5"/>
      <c r="AD71" s="5">
        <f t="shared" si="19"/>
        <v>51102</v>
      </c>
      <c r="AF71" t="b">
        <v>0</v>
      </c>
      <c r="AH71">
        <v>0</v>
      </c>
      <c r="AI71" s="3" cm="1">
        <f t="array" ref="AI71">IFERROR(IF(--AH71=1,INDEX(cls_capcat,_xlfn.XMATCH(C71,cls_subtype,0)),IF((--AH71=0)*(AH71&lt;&gt;""),0,"")),"")</f>
        <v>0</v>
      </c>
      <c r="AJ71" s="3">
        <f t="shared" si="20"/>
        <v>550</v>
      </c>
      <c r="AK71" s="3">
        <f t="shared" si="21"/>
        <v>14</v>
      </c>
      <c r="AL71" s="3">
        <f t="shared" si="22"/>
        <v>1</v>
      </c>
      <c r="AM71" s="3">
        <f t="shared" si="23"/>
        <v>11</v>
      </c>
      <c r="AN71" s="3">
        <f t="shared" si="24"/>
        <v>4</v>
      </c>
      <c r="AO71" s="3">
        <f t="shared" si="25"/>
        <v>9</v>
      </c>
    </row>
    <row r="72" spans="1:41" x14ac:dyDescent="0.25">
      <c r="A72">
        <v>71</v>
      </c>
      <c r="B72" t="s">
        <v>211</v>
      </c>
      <c r="C72" t="s">
        <v>209</v>
      </c>
      <c r="D72" t="s">
        <v>108</v>
      </c>
      <c r="E72" t="s">
        <v>218</v>
      </c>
      <c r="F72" t="s">
        <v>229</v>
      </c>
      <c r="G72" t="s">
        <v>346</v>
      </c>
      <c r="H72" t="s">
        <v>51</v>
      </c>
      <c r="I72" s="3" t="str">
        <f t="shared" si="14"/>
        <v>119 Gannett Dr.; South Portland, ME 04106</v>
      </c>
      <c r="K72" s="3" t="str">
        <f t="shared" si="15"/>
        <v/>
      </c>
      <c r="M72" s="3" t="str">
        <f t="shared" si="16"/>
        <v/>
      </c>
      <c r="O72" s="3" t="str">
        <f t="shared" si="17"/>
        <v/>
      </c>
      <c r="P72" s="6">
        <v>45893</v>
      </c>
      <c r="Q72" s="6">
        <v>1500174</v>
      </c>
      <c r="R72" t="s">
        <v>340</v>
      </c>
      <c r="S72" t="s">
        <v>339</v>
      </c>
      <c r="T72" s="3" t="str">
        <f t="shared" si="18"/>
        <v>179-4230</v>
      </c>
      <c r="W72" s="5">
        <v>42195</v>
      </c>
      <c r="Z72">
        <v>12</v>
      </c>
      <c r="AC72" s="5"/>
      <c r="AD72" s="5">
        <f t="shared" si="19"/>
        <v>48765</v>
      </c>
      <c r="AF72" t="b">
        <v>0</v>
      </c>
      <c r="AH72">
        <v>0</v>
      </c>
      <c r="AI72" s="3" cm="1">
        <f t="array" ref="AI72">IFERROR(IF(--AH72=1,INDEX(cls_capcat,_xlfn.XMATCH(C72,cls_subtype,0)),IF((--AH72=0)*(AH72&lt;&gt;""),0,"")),"")</f>
        <v>0</v>
      </c>
      <c r="AJ72" s="3">
        <f t="shared" si="20"/>
        <v>550</v>
      </c>
      <c r="AK72" s="3">
        <f t="shared" si="21"/>
        <v>14</v>
      </c>
      <c r="AL72" s="3">
        <f t="shared" si="22"/>
        <v>1</v>
      </c>
      <c r="AM72" s="3">
        <f t="shared" si="23"/>
        <v>11</v>
      </c>
      <c r="AN72" s="3">
        <f t="shared" si="24"/>
        <v>13</v>
      </c>
      <c r="AO72" s="3">
        <f t="shared" si="25"/>
        <v>12</v>
      </c>
    </row>
    <row r="73" spans="1:41" x14ac:dyDescent="0.25">
      <c r="A73">
        <v>72</v>
      </c>
      <c r="B73" t="s">
        <v>211</v>
      </c>
      <c r="C73" t="s">
        <v>209</v>
      </c>
      <c r="D73" t="s">
        <v>111</v>
      </c>
      <c r="E73" t="s">
        <v>617</v>
      </c>
      <c r="F73" t="s">
        <v>229</v>
      </c>
      <c r="G73" t="s">
        <v>347</v>
      </c>
      <c r="H73" t="s">
        <v>51</v>
      </c>
      <c r="I73" s="3" t="str">
        <f t="shared" si="14"/>
        <v>119 Gannett Dr.; South Portland, ME 04106</v>
      </c>
      <c r="K73" s="3" t="str">
        <f t="shared" si="15"/>
        <v/>
      </c>
      <c r="M73" s="3" t="str">
        <f t="shared" si="16"/>
        <v/>
      </c>
      <c r="O73" s="3" t="str">
        <f t="shared" si="17"/>
        <v/>
      </c>
      <c r="P73" s="6">
        <v>72185</v>
      </c>
      <c r="Q73" s="6">
        <v>3612</v>
      </c>
      <c r="R73" t="s">
        <v>340</v>
      </c>
      <c r="S73" t="s">
        <v>338</v>
      </c>
      <c r="T73" s="3" t="str">
        <f t="shared" si="18"/>
        <v>179-4943</v>
      </c>
      <c r="W73" s="5">
        <v>43332</v>
      </c>
      <c r="Z73">
        <v>12</v>
      </c>
      <c r="AC73" s="5"/>
      <c r="AD73" s="5">
        <f t="shared" si="19"/>
        <v>49902</v>
      </c>
      <c r="AF73" t="b">
        <v>0</v>
      </c>
      <c r="AH73">
        <v>0</v>
      </c>
      <c r="AI73" s="3" cm="1">
        <f t="array" ref="AI73">IFERROR(IF(--AH73=1,INDEX(cls_capcat,_xlfn.XMATCH(C73,cls_subtype,0)),IF((--AH73=0)*(AH73&lt;&gt;""),0,"")),"")</f>
        <v>0</v>
      </c>
      <c r="AJ73" s="3">
        <f t="shared" si="20"/>
        <v>550</v>
      </c>
      <c r="AK73" s="3">
        <f t="shared" si="21"/>
        <v>14</v>
      </c>
      <c r="AL73" s="3">
        <f t="shared" si="22"/>
        <v>1</v>
      </c>
      <c r="AM73" s="3">
        <f t="shared" si="23"/>
        <v>6</v>
      </c>
      <c r="AN73" s="3">
        <f t="shared" si="24"/>
        <v>13</v>
      </c>
      <c r="AO73" s="3">
        <f t="shared" si="25"/>
        <v>12</v>
      </c>
    </row>
    <row r="74" spans="1:41" hidden="1" x14ac:dyDescent="0.25">
      <c r="A74">
        <v>73</v>
      </c>
      <c r="B74" t="s">
        <v>212</v>
      </c>
      <c r="C74" t="s">
        <v>215</v>
      </c>
      <c r="D74" t="s">
        <v>108</v>
      </c>
      <c r="E74" t="s">
        <v>565</v>
      </c>
      <c r="F74" t="s">
        <v>229</v>
      </c>
      <c r="H74" t="s">
        <v>51</v>
      </c>
      <c r="I74" s="3" t="str">
        <f t="shared" si="14"/>
        <v>119 Gannett Dr.; South Portland, ME 04106</v>
      </c>
      <c r="K74" s="3" t="str">
        <f t="shared" si="15"/>
        <v/>
      </c>
      <c r="M74" s="3" t="str">
        <f t="shared" si="16"/>
        <v/>
      </c>
      <c r="O74" s="3" t="str">
        <f t="shared" si="17"/>
        <v/>
      </c>
      <c r="P74" s="6" t="s">
        <v>618</v>
      </c>
      <c r="Q74" s="6">
        <v>4008</v>
      </c>
      <c r="R74" t="s">
        <v>340</v>
      </c>
      <c r="S74" t="s">
        <v>353</v>
      </c>
      <c r="T74" s="3" t="str">
        <f t="shared" si="18"/>
        <v>179-6328</v>
      </c>
      <c r="W74" s="5">
        <v>45133</v>
      </c>
      <c r="Z74">
        <v>12</v>
      </c>
      <c r="AC74" s="5">
        <v>48943</v>
      </c>
      <c r="AD74" s="5">
        <f t="shared" si="19"/>
        <v>50243</v>
      </c>
      <c r="AF74" t="b">
        <v>0</v>
      </c>
      <c r="AH74">
        <v>0</v>
      </c>
      <c r="AI74" s="3" cm="1">
        <f t="array" ref="AI74">IFERROR(IF(--AH74=1,INDEX(cls_capcat,_xlfn.XMATCH(C74,cls_subtype,0)),IF((--AH74=0)*(AH74&lt;&gt;""),0,"")),"")</f>
        <v>0</v>
      </c>
      <c r="AJ74" s="3">
        <f t="shared" si="20"/>
        <v>200</v>
      </c>
      <c r="AK74" s="3">
        <f t="shared" si="21"/>
        <v>3</v>
      </c>
      <c r="AL74" s="3">
        <f t="shared" si="22"/>
        <v>5</v>
      </c>
      <c r="AM74" s="3">
        <f t="shared" si="23"/>
        <v>11</v>
      </c>
      <c r="AN74" s="3">
        <f t="shared" si="24"/>
        <v>13</v>
      </c>
      <c r="AO74" s="3">
        <f t="shared" si="25"/>
        <v>12</v>
      </c>
    </row>
    <row r="75" spans="1:41" x14ac:dyDescent="0.25">
      <c r="A75">
        <v>74</v>
      </c>
      <c r="B75" t="s">
        <v>211</v>
      </c>
      <c r="C75" t="s">
        <v>209</v>
      </c>
      <c r="D75" t="s">
        <v>111</v>
      </c>
      <c r="E75" t="s">
        <v>443</v>
      </c>
      <c r="F75" t="s">
        <v>229</v>
      </c>
      <c r="G75" t="s">
        <v>442</v>
      </c>
      <c r="H75" t="s">
        <v>53</v>
      </c>
      <c r="I75" s="3" t="str">
        <f t="shared" si="14"/>
        <v>584 Roosevelt Trl.; Windham, ME 04062</v>
      </c>
      <c r="K75" s="3" t="str">
        <f t="shared" si="15"/>
        <v/>
      </c>
      <c r="M75" s="3" t="str">
        <f t="shared" si="16"/>
        <v/>
      </c>
      <c r="O75" s="3" t="str">
        <f t="shared" si="17"/>
        <v/>
      </c>
      <c r="P75" s="6" t="s">
        <v>619</v>
      </c>
      <c r="Q75" s="6" t="s">
        <v>620</v>
      </c>
      <c r="R75" t="s">
        <v>342</v>
      </c>
      <c r="S75" t="s">
        <v>341</v>
      </c>
      <c r="T75" s="3" t="str">
        <f t="shared" si="18"/>
        <v>2616-5619</v>
      </c>
      <c r="W75" s="5">
        <v>44269</v>
      </c>
      <c r="Z75">
        <v>12</v>
      </c>
      <c r="AC75" s="5"/>
      <c r="AD75" s="5">
        <f t="shared" si="19"/>
        <v>50839</v>
      </c>
      <c r="AF75" t="b">
        <v>0</v>
      </c>
      <c r="AH75">
        <v>0</v>
      </c>
      <c r="AI75" s="3" cm="1">
        <f t="array" ref="AI75">IFERROR(IF(--AH75=1,INDEX(cls_capcat,_xlfn.XMATCH(C75,cls_subtype,0)),IF((--AH75=0)*(AH75&lt;&gt;""),0,"")),"")</f>
        <v>0</v>
      </c>
      <c r="AJ75" s="3">
        <f t="shared" si="20"/>
        <v>550</v>
      </c>
      <c r="AK75" s="3">
        <f t="shared" si="21"/>
        <v>14</v>
      </c>
      <c r="AL75" s="3">
        <f t="shared" si="22"/>
        <v>1</v>
      </c>
      <c r="AM75" s="3">
        <f t="shared" si="23"/>
        <v>6</v>
      </c>
      <c r="AN75" s="3">
        <f t="shared" si="24"/>
        <v>14</v>
      </c>
      <c r="AO75" s="3">
        <f t="shared" si="25"/>
        <v>12</v>
      </c>
    </row>
    <row r="76" spans="1:41" x14ac:dyDescent="0.25">
      <c r="A76">
        <v>75</v>
      </c>
      <c r="B76" t="s">
        <v>211</v>
      </c>
      <c r="C76" t="s">
        <v>209</v>
      </c>
      <c r="D76" t="s">
        <v>109</v>
      </c>
      <c r="E76" t="s">
        <v>621</v>
      </c>
      <c r="F76" t="s">
        <v>226</v>
      </c>
      <c r="G76" t="s">
        <v>349</v>
      </c>
      <c r="H76" t="s">
        <v>46</v>
      </c>
      <c r="I76" s="3" t="str">
        <f t="shared" si="14"/>
        <v>272 Congress St.; Portland, ME 04101</v>
      </c>
      <c r="K76" s="3" t="str">
        <f t="shared" si="15"/>
        <v/>
      </c>
      <c r="M76" s="3" t="str">
        <f t="shared" si="16"/>
        <v/>
      </c>
      <c r="O76" s="3" t="str">
        <f t="shared" si="17"/>
        <v/>
      </c>
      <c r="P76" s="6" t="s">
        <v>622</v>
      </c>
      <c r="Q76" s="6" t="s">
        <v>623</v>
      </c>
      <c r="R76" t="s">
        <v>333</v>
      </c>
      <c r="S76" t="s">
        <v>332</v>
      </c>
      <c r="T76" s="3" t="str">
        <f t="shared" si="18"/>
        <v>1727-597</v>
      </c>
      <c r="W76" s="5">
        <v>39685</v>
      </c>
      <c r="Z76">
        <v>12</v>
      </c>
      <c r="AC76" s="5"/>
      <c r="AD76" s="5">
        <f t="shared" si="19"/>
        <v>46255</v>
      </c>
      <c r="AF76" t="b">
        <v>0</v>
      </c>
      <c r="AH76">
        <v>0</v>
      </c>
      <c r="AI76" s="3" cm="1">
        <f t="array" ref="AI76">IFERROR(IF(--AH76=1,INDEX(cls_capcat,_xlfn.XMATCH(C76,cls_subtype,0)),IF((--AH76=0)*(AH76&lt;&gt;""),0,"")),"")</f>
        <v>0</v>
      </c>
      <c r="AJ76" s="3">
        <f t="shared" si="20"/>
        <v>550</v>
      </c>
      <c r="AK76" s="3">
        <f t="shared" si="21"/>
        <v>14</v>
      </c>
      <c r="AL76" s="3">
        <f t="shared" si="22"/>
        <v>1</v>
      </c>
      <c r="AM76" s="3">
        <f t="shared" si="23"/>
        <v>7</v>
      </c>
      <c r="AN76" s="3">
        <f t="shared" si="24"/>
        <v>12</v>
      </c>
      <c r="AO76" s="3">
        <f t="shared" si="25"/>
        <v>16</v>
      </c>
    </row>
    <row r="77" spans="1:41" hidden="1" x14ac:dyDescent="0.25">
      <c r="A77">
        <v>76</v>
      </c>
      <c r="B77" t="s">
        <v>212</v>
      </c>
      <c r="C77" t="s">
        <v>215</v>
      </c>
      <c r="D77" t="s">
        <v>108</v>
      </c>
      <c r="E77" t="s">
        <v>219</v>
      </c>
      <c r="F77" t="s">
        <v>57</v>
      </c>
      <c r="G77" t="s">
        <v>441</v>
      </c>
      <c r="H77" t="s">
        <v>57</v>
      </c>
      <c r="I77" s="3" t="str">
        <f t="shared" si="14"/>
        <v>100 Brickhill Ave.; South Portland, ME 04106</v>
      </c>
      <c r="K77" s="3" t="str">
        <f t="shared" si="15"/>
        <v/>
      </c>
      <c r="M77" s="3" t="str">
        <f t="shared" si="16"/>
        <v/>
      </c>
      <c r="O77" s="3" t="str">
        <f t="shared" si="17"/>
        <v/>
      </c>
      <c r="P77" s="6">
        <v>44070</v>
      </c>
      <c r="Q77" s="6">
        <v>3196</v>
      </c>
      <c r="R77" t="s">
        <v>344</v>
      </c>
      <c r="S77" t="s">
        <v>343</v>
      </c>
      <c r="T77" s="3" t="str">
        <f t="shared" si="18"/>
        <v>2387-3994</v>
      </c>
      <c r="W77" s="5">
        <v>41794</v>
      </c>
      <c r="Z77">
        <v>12</v>
      </c>
      <c r="AC77" s="5">
        <v>48578</v>
      </c>
      <c r="AD77" s="5">
        <f t="shared" si="19"/>
        <v>46904</v>
      </c>
      <c r="AF77" t="b">
        <v>0</v>
      </c>
      <c r="AH77">
        <v>0</v>
      </c>
      <c r="AI77" s="3" cm="1">
        <f t="array" ref="AI77">IFERROR(IF(--AH77=1,INDEX(cls_capcat,_xlfn.XMATCH(C77,cls_subtype,0)),IF((--AH77=0)*(AH77&lt;&gt;""),0,"")),"")</f>
        <v>0</v>
      </c>
      <c r="AJ77" s="3">
        <f t="shared" si="20"/>
        <v>200</v>
      </c>
      <c r="AK77" s="3">
        <f t="shared" si="21"/>
        <v>3</v>
      </c>
      <c r="AL77" s="3">
        <f t="shared" si="22"/>
        <v>5</v>
      </c>
      <c r="AM77" s="3">
        <f t="shared" si="23"/>
        <v>11</v>
      </c>
      <c r="AN77" s="3">
        <f t="shared" si="24"/>
        <v>15</v>
      </c>
      <c r="AO77" s="3">
        <f t="shared" si="25"/>
        <v>19</v>
      </c>
    </row>
    <row r="78" spans="1:41" hidden="1" x14ac:dyDescent="0.25">
      <c r="A78">
        <v>77</v>
      </c>
      <c r="B78" t="s">
        <v>212</v>
      </c>
      <c r="C78" t="s">
        <v>215</v>
      </c>
      <c r="D78" t="s">
        <v>108</v>
      </c>
      <c r="E78" t="s">
        <v>219</v>
      </c>
      <c r="F78" t="s">
        <v>417</v>
      </c>
      <c r="G78" t="s">
        <v>415</v>
      </c>
      <c r="H78" t="s">
        <v>32</v>
      </c>
      <c r="I78" s="3" t="str">
        <f t="shared" si="14"/>
        <v>5 Bucknam Rd.; Falmouth, ME 04105</v>
      </c>
      <c r="K78" s="3" t="str">
        <f t="shared" si="15"/>
        <v/>
      </c>
      <c r="M78" s="3" t="str">
        <f t="shared" si="16"/>
        <v/>
      </c>
      <c r="O78" s="3" t="str">
        <f t="shared" si="17"/>
        <v/>
      </c>
      <c r="P78" s="6">
        <v>67859</v>
      </c>
      <c r="Q78" s="6">
        <v>1968</v>
      </c>
      <c r="R78" t="s">
        <v>295</v>
      </c>
      <c r="S78" t="s">
        <v>293</v>
      </c>
      <c r="T78" s="3" t="str">
        <f t="shared" si="18"/>
        <v>1324-5773</v>
      </c>
      <c r="W78" s="5">
        <v>40676</v>
      </c>
      <c r="Z78">
        <v>12</v>
      </c>
      <c r="AC78" s="5">
        <v>48578</v>
      </c>
      <c r="AD78" s="5">
        <f t="shared" si="19"/>
        <v>45786</v>
      </c>
      <c r="AF78" t="b">
        <v>0</v>
      </c>
      <c r="AH78">
        <v>1</v>
      </c>
      <c r="AI78" s="3" cm="1">
        <f t="array" ref="AI78">IFERROR(IF(--AH78=1,INDEX(cls_capcat,_xlfn.XMATCH(C78,cls_subtype,0)),IF((--AH78=0)*(AH78&lt;&gt;""),0,"")),"")</f>
        <v>1</v>
      </c>
      <c r="AJ78" s="3">
        <f t="shared" si="20"/>
        <v>200</v>
      </c>
      <c r="AK78" s="3">
        <f t="shared" si="21"/>
        <v>3</v>
      </c>
      <c r="AL78" s="3">
        <f t="shared" si="22"/>
        <v>5</v>
      </c>
      <c r="AM78" s="3">
        <f t="shared" si="23"/>
        <v>11</v>
      </c>
      <c r="AN78" s="3">
        <f t="shared" si="24"/>
        <v>8</v>
      </c>
      <c r="AO78" s="3">
        <f t="shared" si="25"/>
        <v>13</v>
      </c>
    </row>
    <row r="79" spans="1:41" hidden="1" x14ac:dyDescent="0.25">
      <c r="A79">
        <v>78</v>
      </c>
      <c r="B79" t="s">
        <v>127</v>
      </c>
      <c r="C79" t="s">
        <v>132</v>
      </c>
      <c r="D79" t="s">
        <v>107</v>
      </c>
      <c r="E79" t="s">
        <v>624</v>
      </c>
      <c r="F79" t="s">
        <v>126</v>
      </c>
      <c r="G79" t="s">
        <v>449</v>
      </c>
      <c r="H79" t="s">
        <v>752</v>
      </c>
      <c r="I79" s="3" t="str">
        <f t="shared" si="14"/>
        <v>100 Campus Dr.; Scarborough, ME 04074</v>
      </c>
      <c r="J79" t="s">
        <v>768</v>
      </c>
      <c r="K79" s="3" t="str">
        <f t="shared" si="15"/>
        <v>jacalyn.chase@mainehealth.org; 207-396-7779</v>
      </c>
      <c r="L79" t="s">
        <v>502</v>
      </c>
      <c r="M79" s="3" t="str">
        <f t="shared" si="16"/>
        <v>kathleen.lalouche@mainehealth.org; 207-662-2954</v>
      </c>
      <c r="N79" t="s">
        <v>503</v>
      </c>
      <c r="O79" s="3" t="str">
        <f t="shared" si="17"/>
        <v>elizabeth.pietras@mainehealth.org</v>
      </c>
      <c r="P79" s="6">
        <v>79791</v>
      </c>
      <c r="Q79" s="6">
        <v>82003161477</v>
      </c>
      <c r="T79" s="3" t="str">
        <f t="shared" si="18"/>
        <v>-</v>
      </c>
      <c r="W79" s="5">
        <v>44782</v>
      </c>
      <c r="Z79">
        <v>12</v>
      </c>
      <c r="AC79" s="5"/>
      <c r="AD79" s="5">
        <f t="shared" si="19"/>
        <v>48432</v>
      </c>
      <c r="AF79" t="b">
        <v>0</v>
      </c>
      <c r="AH79">
        <v>1</v>
      </c>
      <c r="AI79" s="3" cm="1">
        <f t="array" ref="AI79">IFERROR(IF(--AH79=1,INDEX(cls_capcat,_xlfn.XMATCH(C79,cls_subtype,0)),IF((--AH79=0)*(AH79&lt;&gt;""),0,"")),"")</f>
        <v>1</v>
      </c>
      <c r="AJ79" s="3">
        <f t="shared" si="20"/>
        <v>150</v>
      </c>
      <c r="AK79" s="3">
        <f t="shared" si="21"/>
        <v>1</v>
      </c>
      <c r="AL79" s="3">
        <f t="shared" si="22"/>
        <v>20</v>
      </c>
      <c r="AM79" s="3">
        <f t="shared" si="23"/>
        <v>9</v>
      </c>
      <c r="AN79" s="3">
        <f t="shared" si="24"/>
        <v>2</v>
      </c>
      <c r="AO79" s="3">
        <f t="shared" si="25"/>
        <v>7</v>
      </c>
    </row>
    <row r="80" spans="1:41" hidden="1" x14ac:dyDescent="0.25">
      <c r="A80">
        <v>79</v>
      </c>
      <c r="B80" t="s">
        <v>94</v>
      </c>
      <c r="C80" t="s">
        <v>104</v>
      </c>
      <c r="D80" t="s">
        <v>109</v>
      </c>
      <c r="E80" t="s">
        <v>625</v>
      </c>
      <c r="F80" t="s">
        <v>226</v>
      </c>
      <c r="G80" t="s">
        <v>348</v>
      </c>
      <c r="H80" t="s">
        <v>752</v>
      </c>
      <c r="I80" s="3" t="str">
        <f t="shared" si="14"/>
        <v>100 Campus Dr.; Scarborough, ME 04074</v>
      </c>
      <c r="J80" t="s">
        <v>690</v>
      </c>
      <c r="K80" s="3" t="str">
        <f t="shared" si="15"/>
        <v>vicky.johnson@mainehealth.org; 207-662-2250</v>
      </c>
      <c r="L80" t="s">
        <v>690</v>
      </c>
      <c r="M80" s="3" t="str">
        <f t="shared" si="16"/>
        <v>vicky.johnson@mainehealth.org; 207-662-2250</v>
      </c>
      <c r="O80" s="3" t="str">
        <f t="shared" si="17"/>
        <v/>
      </c>
      <c r="P80" s="6">
        <v>78298</v>
      </c>
      <c r="Q80" s="6" t="s">
        <v>626</v>
      </c>
      <c r="R80" t="s">
        <v>311</v>
      </c>
      <c r="S80" t="s">
        <v>312</v>
      </c>
      <c r="T80" s="3" t="str">
        <f t="shared" si="18"/>
        <v>1389-5341</v>
      </c>
      <c r="W80" s="5">
        <v>43844</v>
      </c>
      <c r="Z80">
        <v>12</v>
      </c>
      <c r="AC80" s="5"/>
      <c r="AD80" s="5">
        <f t="shared" si="19"/>
        <v>47494</v>
      </c>
      <c r="AF80" t="b">
        <v>0</v>
      </c>
      <c r="AH80">
        <v>1</v>
      </c>
      <c r="AI80" s="3" cm="1">
        <f t="array" ref="AI80">IFERROR(IF(--AH80=1,INDEX(cls_capcat,_xlfn.XMATCH(C80,cls_subtype,0)),IF((--AH80=0)*(AH80&lt;&gt;""),0,"")),"")</f>
        <v>3</v>
      </c>
      <c r="AJ80" s="3">
        <f t="shared" si="20"/>
        <v>2600</v>
      </c>
      <c r="AK80" s="3">
        <f t="shared" si="21"/>
        <v>4</v>
      </c>
      <c r="AL80" s="3">
        <f t="shared" si="22"/>
        <v>10</v>
      </c>
      <c r="AM80" s="3">
        <f t="shared" si="23"/>
        <v>7</v>
      </c>
      <c r="AN80" s="3">
        <f t="shared" si="24"/>
        <v>2</v>
      </c>
      <c r="AO80" s="3">
        <f t="shared" si="25"/>
        <v>16</v>
      </c>
    </row>
    <row r="81" spans="1:41" hidden="1" x14ac:dyDescent="0.25">
      <c r="A81">
        <v>80</v>
      </c>
      <c r="B81" t="s">
        <v>94</v>
      </c>
      <c r="C81" t="s">
        <v>208</v>
      </c>
      <c r="D81" t="s">
        <v>109</v>
      </c>
      <c r="E81" t="s">
        <v>446</v>
      </c>
      <c r="F81" t="s">
        <v>230</v>
      </c>
      <c r="G81" t="s">
        <v>447</v>
      </c>
      <c r="H81" t="s">
        <v>752</v>
      </c>
      <c r="I81" s="3" t="str">
        <f t="shared" si="14"/>
        <v>100 Campus Dr.; Scarborough, ME 04074</v>
      </c>
      <c r="K81" s="3" t="str">
        <f t="shared" si="15"/>
        <v/>
      </c>
      <c r="M81" s="3" t="str">
        <f t="shared" si="16"/>
        <v/>
      </c>
      <c r="O81" s="3" t="str">
        <f t="shared" si="17"/>
        <v/>
      </c>
      <c r="P81" s="6" t="s">
        <v>627</v>
      </c>
      <c r="Q81" s="6" t="s">
        <v>628</v>
      </c>
      <c r="R81" t="s">
        <v>311</v>
      </c>
      <c r="S81" t="s">
        <v>313</v>
      </c>
      <c r="T81" s="3" t="str">
        <f t="shared" si="18"/>
        <v>1389-3053</v>
      </c>
      <c r="U81" t="s">
        <v>448</v>
      </c>
      <c r="W81" s="5">
        <v>40630</v>
      </c>
      <c r="Z81">
        <v>12</v>
      </c>
      <c r="AC81" s="5">
        <v>44651</v>
      </c>
      <c r="AD81" s="5">
        <f t="shared" si="19"/>
        <v>44280</v>
      </c>
      <c r="AE81" s="5">
        <v>45658</v>
      </c>
      <c r="AF81" t="b">
        <v>1</v>
      </c>
      <c r="AH81">
        <v>0</v>
      </c>
      <c r="AI81" s="3" cm="1">
        <f t="array" ref="AI81">IFERROR(IF(--AH81=1,INDEX(cls_capcat,_xlfn.XMATCH(C81,cls_subtype,0)),IF((--AH81=0)*(AH81&lt;&gt;""),0,"")),"")</f>
        <v>0</v>
      </c>
      <c r="AJ81" s="3">
        <f t="shared" si="20"/>
        <v>1800</v>
      </c>
      <c r="AK81" s="3">
        <f t="shared" si="21"/>
        <v>4</v>
      </c>
      <c r="AL81" s="3">
        <f t="shared" si="22"/>
        <v>12</v>
      </c>
      <c r="AM81" s="3">
        <f t="shared" si="23"/>
        <v>7</v>
      </c>
      <c r="AN81" s="3">
        <f t="shared" si="24"/>
        <v>2</v>
      </c>
      <c r="AO81" s="3">
        <f t="shared" si="25"/>
        <v>15</v>
      </c>
    </row>
    <row r="82" spans="1:41" hidden="1" x14ac:dyDescent="0.25">
      <c r="A82">
        <v>81</v>
      </c>
      <c r="B82" t="s">
        <v>126</v>
      </c>
      <c r="C82" t="s">
        <v>130</v>
      </c>
      <c r="D82" t="s">
        <v>107</v>
      </c>
      <c r="E82" t="s">
        <v>202</v>
      </c>
      <c r="F82" t="s">
        <v>126</v>
      </c>
      <c r="G82" t="s">
        <v>629</v>
      </c>
      <c r="H82" t="s">
        <v>752</v>
      </c>
      <c r="I82" s="3" t="str">
        <f t="shared" si="14"/>
        <v>100 Campus Dr.; Scarborough, ME 04074</v>
      </c>
      <c r="J82" t="s">
        <v>768</v>
      </c>
      <c r="K82" s="3" t="str">
        <f t="shared" si="15"/>
        <v>jacalyn.chase@mainehealth.org; 207-396-7779</v>
      </c>
      <c r="L82" t="s">
        <v>502</v>
      </c>
      <c r="M82" s="3" t="str">
        <f t="shared" si="16"/>
        <v>kathleen.lalouche@mainehealth.org; 207-662-2954</v>
      </c>
      <c r="N82" t="s">
        <v>503</v>
      </c>
      <c r="O82" s="3" t="str">
        <f t="shared" si="17"/>
        <v>elizabeth.pietras@mainehealth.org</v>
      </c>
      <c r="P82" s="6">
        <v>49092</v>
      </c>
      <c r="Q82" s="6">
        <v>81002166206</v>
      </c>
      <c r="R82" t="s">
        <v>298</v>
      </c>
      <c r="S82" t="s">
        <v>299</v>
      </c>
      <c r="T82" s="3" t="str">
        <f t="shared" si="18"/>
        <v>1407-4375</v>
      </c>
      <c r="U82">
        <v>81002166206</v>
      </c>
      <c r="W82" s="5">
        <v>42717</v>
      </c>
      <c r="X82" t="s">
        <v>450</v>
      </c>
      <c r="Y82" t="s">
        <v>454</v>
      </c>
      <c r="Z82">
        <v>12</v>
      </c>
      <c r="AC82" s="5"/>
      <c r="AD82" s="5">
        <f t="shared" si="19"/>
        <v>47097</v>
      </c>
      <c r="AF82" t="b">
        <v>0</v>
      </c>
      <c r="AH82">
        <v>1</v>
      </c>
      <c r="AI82" s="3" cm="1">
        <f t="array" ref="AI82">IFERROR(IF(--AH82=1,INDEX(cls_capcat,_xlfn.XMATCH(C82,cls_subtype,0)),IF((--AH82=0)*(AH82&lt;&gt;""),0,"")),"")</f>
        <v>2</v>
      </c>
      <c r="AJ82" s="3">
        <f t="shared" si="20"/>
        <v>520</v>
      </c>
      <c r="AK82" s="3">
        <f t="shared" si="21"/>
        <v>9</v>
      </c>
      <c r="AL82" s="3">
        <f t="shared" si="22"/>
        <v>18</v>
      </c>
      <c r="AM82" s="3">
        <f t="shared" si="23"/>
        <v>9</v>
      </c>
      <c r="AN82" s="3">
        <f t="shared" si="24"/>
        <v>2</v>
      </c>
      <c r="AO82" s="3">
        <f t="shared" si="25"/>
        <v>7</v>
      </c>
    </row>
    <row r="83" spans="1:41" hidden="1" x14ac:dyDescent="0.25">
      <c r="A83">
        <v>82</v>
      </c>
      <c r="B83" t="s">
        <v>126</v>
      </c>
      <c r="C83" t="s">
        <v>130</v>
      </c>
      <c r="D83" t="s">
        <v>107</v>
      </c>
      <c r="E83" t="s">
        <v>202</v>
      </c>
      <c r="F83" t="s">
        <v>126</v>
      </c>
      <c r="G83" t="s">
        <v>630</v>
      </c>
      <c r="H83" t="s">
        <v>752</v>
      </c>
      <c r="I83" s="3" t="str">
        <f t="shared" si="14"/>
        <v>100 Campus Dr.; Scarborough, ME 04074</v>
      </c>
      <c r="J83" t="s">
        <v>768</v>
      </c>
      <c r="K83" s="3" t="str">
        <f t="shared" si="15"/>
        <v>jacalyn.chase@mainehealth.org; 207-396-7779</v>
      </c>
      <c r="L83" t="s">
        <v>502</v>
      </c>
      <c r="M83" s="3" t="str">
        <f t="shared" si="16"/>
        <v>kathleen.lalouche@mainehealth.org; 207-662-2954</v>
      </c>
      <c r="N83" t="s">
        <v>503</v>
      </c>
      <c r="O83" s="3" t="str">
        <f t="shared" si="17"/>
        <v>elizabeth.pietras@mainehealth.org</v>
      </c>
      <c r="P83" s="6">
        <v>49059</v>
      </c>
      <c r="Q83" s="6">
        <v>81003166341</v>
      </c>
      <c r="R83" t="s">
        <v>298</v>
      </c>
      <c r="S83" t="s">
        <v>300</v>
      </c>
      <c r="T83" s="3" t="str">
        <f t="shared" si="18"/>
        <v>1407-4458</v>
      </c>
      <c r="U83">
        <v>81003166341</v>
      </c>
      <c r="W83" s="5">
        <v>42461</v>
      </c>
      <c r="X83" t="s">
        <v>450</v>
      </c>
      <c r="Y83" t="s">
        <v>455</v>
      </c>
      <c r="Z83">
        <v>12</v>
      </c>
      <c r="AC83" s="5"/>
      <c r="AD83" s="5">
        <f t="shared" si="19"/>
        <v>46841</v>
      </c>
      <c r="AF83" t="b">
        <v>0</v>
      </c>
      <c r="AH83">
        <v>1</v>
      </c>
      <c r="AI83" s="3" cm="1">
        <f t="array" ref="AI83">IFERROR(IF(--AH83=1,INDEX(cls_capcat,_xlfn.XMATCH(C83,cls_subtype,0)),IF((--AH83=0)*(AH83&lt;&gt;""),0,"")),"")</f>
        <v>2</v>
      </c>
      <c r="AJ83" s="3">
        <f t="shared" si="20"/>
        <v>520</v>
      </c>
      <c r="AK83" s="3">
        <f t="shared" si="21"/>
        <v>9</v>
      </c>
      <c r="AL83" s="3">
        <f t="shared" si="22"/>
        <v>18</v>
      </c>
      <c r="AM83" s="3">
        <f t="shared" si="23"/>
        <v>9</v>
      </c>
      <c r="AN83" s="3">
        <f t="shared" si="24"/>
        <v>2</v>
      </c>
      <c r="AO83" s="3">
        <f t="shared" si="25"/>
        <v>7</v>
      </c>
    </row>
    <row r="84" spans="1:41" hidden="1" x14ac:dyDescent="0.25">
      <c r="A84">
        <v>83</v>
      </c>
      <c r="B84" t="s">
        <v>126</v>
      </c>
      <c r="C84" t="s">
        <v>130</v>
      </c>
      <c r="D84" t="s">
        <v>107</v>
      </c>
      <c r="E84" t="s">
        <v>202</v>
      </c>
      <c r="F84" t="s">
        <v>126</v>
      </c>
      <c r="G84" t="s">
        <v>631</v>
      </c>
      <c r="H84" t="s">
        <v>752</v>
      </c>
      <c r="I84" s="3" t="str">
        <f t="shared" si="14"/>
        <v>100 Campus Dr.; Scarborough, ME 04074</v>
      </c>
      <c r="J84" t="s">
        <v>768</v>
      </c>
      <c r="K84" s="3" t="str">
        <f t="shared" si="15"/>
        <v>jacalyn.chase@mainehealth.org; 207-396-7779</v>
      </c>
      <c r="L84" t="s">
        <v>502</v>
      </c>
      <c r="M84" s="3" t="str">
        <f t="shared" si="16"/>
        <v>kathleen.lalouche@mainehealth.org; 207-662-2954</v>
      </c>
      <c r="N84" t="s">
        <v>503</v>
      </c>
      <c r="O84" s="3" t="str">
        <f t="shared" si="17"/>
        <v>elizabeth.pietras@mainehealth.org</v>
      </c>
      <c r="P84" s="6">
        <v>49048</v>
      </c>
      <c r="Q84" s="6">
        <v>81012167672</v>
      </c>
      <c r="R84" t="s">
        <v>298</v>
      </c>
      <c r="S84" t="s">
        <v>301</v>
      </c>
      <c r="T84" s="3" t="str">
        <f t="shared" si="18"/>
        <v>1407-4576</v>
      </c>
      <c r="U84">
        <v>81012167672</v>
      </c>
      <c r="W84" s="5">
        <v>42754</v>
      </c>
      <c r="X84" t="s">
        <v>450</v>
      </c>
      <c r="Y84" t="s">
        <v>456</v>
      </c>
      <c r="Z84">
        <v>12</v>
      </c>
      <c r="AC84" s="5"/>
      <c r="AD84" s="5">
        <f t="shared" si="19"/>
        <v>47134</v>
      </c>
      <c r="AF84" t="b">
        <v>0</v>
      </c>
      <c r="AH84">
        <v>1</v>
      </c>
      <c r="AI84" s="3" cm="1">
        <f t="array" ref="AI84">IFERROR(IF(--AH84=1,INDEX(cls_capcat,_xlfn.XMATCH(C84,cls_subtype,0)),IF((--AH84=0)*(AH84&lt;&gt;""),0,"")),"")</f>
        <v>2</v>
      </c>
      <c r="AJ84" s="3">
        <f t="shared" si="20"/>
        <v>520</v>
      </c>
      <c r="AK84" s="3">
        <f t="shared" si="21"/>
        <v>9</v>
      </c>
      <c r="AL84" s="3">
        <f t="shared" si="22"/>
        <v>18</v>
      </c>
      <c r="AM84" s="3">
        <f t="shared" si="23"/>
        <v>9</v>
      </c>
      <c r="AN84" s="3">
        <f t="shared" si="24"/>
        <v>2</v>
      </c>
      <c r="AO84" s="3">
        <f t="shared" si="25"/>
        <v>7</v>
      </c>
    </row>
    <row r="85" spans="1:41" hidden="1" x14ac:dyDescent="0.25">
      <c r="A85">
        <v>84</v>
      </c>
      <c r="B85" t="s">
        <v>137</v>
      </c>
      <c r="C85" t="s">
        <v>138</v>
      </c>
      <c r="D85" t="s">
        <v>107</v>
      </c>
      <c r="E85" t="s">
        <v>419</v>
      </c>
      <c r="F85" t="s">
        <v>126</v>
      </c>
      <c r="G85" t="s">
        <v>420</v>
      </c>
      <c r="H85" t="s">
        <v>752</v>
      </c>
      <c r="I85" s="3" t="str">
        <f t="shared" si="14"/>
        <v>100 Campus Dr.; Scarborough, ME 04074</v>
      </c>
      <c r="K85" s="3" t="str">
        <f t="shared" si="15"/>
        <v/>
      </c>
      <c r="M85" s="3" t="str">
        <f t="shared" si="16"/>
        <v/>
      </c>
      <c r="O85" s="3" t="str">
        <f t="shared" si="17"/>
        <v/>
      </c>
      <c r="P85" s="6">
        <v>86644</v>
      </c>
      <c r="Q85" s="6" t="s">
        <v>520</v>
      </c>
      <c r="R85" t="s">
        <v>298</v>
      </c>
      <c r="S85" t="s">
        <v>421</v>
      </c>
      <c r="T85" s="3" t="str">
        <f t="shared" si="18"/>
        <v>1407-6264</v>
      </c>
      <c r="W85" s="5">
        <v>45069</v>
      </c>
      <c r="Z85">
        <v>12</v>
      </c>
      <c r="AC85" s="5"/>
      <c r="AD85" s="5">
        <f t="shared" si="19"/>
        <v>49449</v>
      </c>
      <c r="AF85" t="b">
        <v>0</v>
      </c>
      <c r="AH85">
        <v>1</v>
      </c>
      <c r="AI85" s="3" cm="1">
        <f t="array" ref="AI85">IFERROR(IF(--AH85=1,INDEX(cls_capcat,_xlfn.XMATCH(C85,cls_subtype,0)),IF((--AH85=0)*(AH85&lt;&gt;""),0,"")),"")</f>
        <v>1</v>
      </c>
      <c r="AJ85" s="3">
        <f t="shared" si="20"/>
        <v>75</v>
      </c>
      <c r="AK85" s="3">
        <f t="shared" si="21"/>
        <v>2</v>
      </c>
      <c r="AL85" s="3">
        <f t="shared" si="22"/>
        <v>32</v>
      </c>
      <c r="AM85" s="3">
        <f t="shared" si="23"/>
        <v>9</v>
      </c>
      <c r="AN85" s="3">
        <f t="shared" si="24"/>
        <v>2</v>
      </c>
      <c r="AO85" s="3">
        <f t="shared" si="25"/>
        <v>7</v>
      </c>
    </row>
    <row r="86" spans="1:41" hidden="1" x14ac:dyDescent="0.25">
      <c r="A86">
        <v>85</v>
      </c>
      <c r="B86" t="s">
        <v>93</v>
      </c>
      <c r="C86" t="s">
        <v>101</v>
      </c>
      <c r="D86" t="s">
        <v>110</v>
      </c>
      <c r="E86" t="s">
        <v>632</v>
      </c>
      <c r="F86" t="s">
        <v>226</v>
      </c>
      <c r="G86" t="s">
        <v>418</v>
      </c>
      <c r="H86" t="s">
        <v>752</v>
      </c>
      <c r="I86" s="3" t="str">
        <f t="shared" si="14"/>
        <v>100 Campus Dr.; Scarborough, ME 04074</v>
      </c>
      <c r="K86" s="3" t="str">
        <f t="shared" si="15"/>
        <v/>
      </c>
      <c r="M86" s="3" t="str">
        <f t="shared" si="16"/>
        <v/>
      </c>
      <c r="O86" s="3" t="str">
        <f t="shared" si="17"/>
        <v/>
      </c>
      <c r="P86" s="6">
        <v>49123</v>
      </c>
      <c r="Q86" s="6">
        <v>10139</v>
      </c>
      <c r="R86" t="s">
        <v>311</v>
      </c>
      <c r="S86" t="s">
        <v>315</v>
      </c>
      <c r="T86" s="3" t="str">
        <f t="shared" si="18"/>
        <v>1389-4690</v>
      </c>
      <c r="W86" s="5">
        <v>42944</v>
      </c>
      <c r="Z86">
        <v>12</v>
      </c>
      <c r="AC86" s="5"/>
      <c r="AD86" s="5">
        <f t="shared" si="19"/>
        <v>47689</v>
      </c>
      <c r="AF86" t="b">
        <v>0</v>
      </c>
      <c r="AH86">
        <v>1</v>
      </c>
      <c r="AI86" s="3" cm="1">
        <f t="array" ref="AI86">IFERROR(IF(--AH86=1,INDEX(cls_capcat,_xlfn.XMATCH(C86,cls_subtype,0)),IF((--AH86=0)*(AH86&lt;&gt;""),0,"")),"")</f>
        <v>2</v>
      </c>
      <c r="AJ86" s="3">
        <f t="shared" si="20"/>
        <v>1200</v>
      </c>
      <c r="AK86" s="3">
        <f t="shared" si="21"/>
        <v>12</v>
      </c>
      <c r="AL86" s="3">
        <f t="shared" si="22"/>
        <v>7</v>
      </c>
      <c r="AM86" s="3">
        <f t="shared" si="23"/>
        <v>14</v>
      </c>
      <c r="AN86" s="3">
        <f t="shared" si="24"/>
        <v>2</v>
      </c>
      <c r="AO86" s="3">
        <f t="shared" si="25"/>
        <v>16</v>
      </c>
    </row>
    <row r="87" spans="1:41" hidden="1" x14ac:dyDescent="0.25">
      <c r="A87">
        <v>86</v>
      </c>
      <c r="B87" t="s">
        <v>127</v>
      </c>
      <c r="C87" t="s">
        <v>131</v>
      </c>
      <c r="D87" t="s">
        <v>107</v>
      </c>
      <c r="E87" t="s">
        <v>220</v>
      </c>
      <c r="F87" t="s">
        <v>126</v>
      </c>
      <c r="G87" t="s">
        <v>633</v>
      </c>
      <c r="H87" t="s">
        <v>752</v>
      </c>
      <c r="I87" s="3" t="str">
        <f t="shared" si="14"/>
        <v>100 Campus Dr.; Scarborough, ME 04074</v>
      </c>
      <c r="J87" t="s">
        <v>768</v>
      </c>
      <c r="K87" s="3" t="str">
        <f t="shared" si="15"/>
        <v>jacalyn.chase@mainehealth.org; 207-396-7779</v>
      </c>
      <c r="L87" t="s">
        <v>502</v>
      </c>
      <c r="M87" s="3" t="str">
        <f t="shared" si="16"/>
        <v>kathleen.lalouche@mainehealth.org; 207-662-2954</v>
      </c>
      <c r="N87" t="s">
        <v>503</v>
      </c>
      <c r="O87" s="3" t="str">
        <f t="shared" si="17"/>
        <v>elizabeth.pietras@mainehealth.org</v>
      </c>
      <c r="P87" s="6">
        <v>73674</v>
      </c>
      <c r="Q87" s="6" t="s">
        <v>634</v>
      </c>
      <c r="R87" t="s">
        <v>298</v>
      </c>
      <c r="S87" t="s">
        <v>302</v>
      </c>
      <c r="T87" s="3" t="str">
        <f t="shared" si="18"/>
        <v>1407-4904</v>
      </c>
      <c r="W87" s="5">
        <v>43245</v>
      </c>
      <c r="Z87">
        <v>12</v>
      </c>
      <c r="AC87" s="5"/>
      <c r="AD87" s="5">
        <f t="shared" si="19"/>
        <v>46895</v>
      </c>
      <c r="AF87" t="b">
        <v>0</v>
      </c>
      <c r="AH87">
        <v>1</v>
      </c>
      <c r="AI87" s="3" cm="1">
        <f t="array" ref="AI87">IFERROR(IF(--AH87=1,INDEX(cls_capcat,_xlfn.XMATCH(C87,cls_subtype,0)),IF((--AH87=0)*(AH87&lt;&gt;""),0,"")),"")</f>
        <v>1</v>
      </c>
      <c r="AJ87" s="3">
        <f t="shared" si="20"/>
        <v>350</v>
      </c>
      <c r="AK87" s="3">
        <f t="shared" si="21"/>
        <v>1</v>
      </c>
      <c r="AL87" s="3">
        <f t="shared" si="22"/>
        <v>19</v>
      </c>
      <c r="AM87" s="3">
        <f t="shared" si="23"/>
        <v>9</v>
      </c>
      <c r="AN87" s="3">
        <f t="shared" si="24"/>
        <v>2</v>
      </c>
      <c r="AO87" s="3">
        <f t="shared" si="25"/>
        <v>7</v>
      </c>
    </row>
    <row r="88" spans="1:41" hidden="1" x14ac:dyDescent="0.25">
      <c r="A88">
        <v>87</v>
      </c>
      <c r="B88" t="s">
        <v>212</v>
      </c>
      <c r="C88" t="s">
        <v>215</v>
      </c>
      <c r="D88" t="s">
        <v>108</v>
      </c>
      <c r="E88" t="s">
        <v>219</v>
      </c>
      <c r="F88" t="s">
        <v>228</v>
      </c>
      <c r="G88" t="s">
        <v>423</v>
      </c>
      <c r="H88" t="s">
        <v>10</v>
      </c>
      <c r="I88" s="3" t="str">
        <f t="shared" si="14"/>
        <v>22 Bramhall St.; Portland, ME 04107</v>
      </c>
      <c r="K88" s="3" t="str">
        <f t="shared" si="15"/>
        <v/>
      </c>
      <c r="M88" s="3" t="str">
        <f t="shared" si="16"/>
        <v/>
      </c>
      <c r="O88" s="3" t="str">
        <f t="shared" si="17"/>
        <v/>
      </c>
      <c r="P88" s="6" t="s">
        <v>635</v>
      </c>
      <c r="Q88" s="6">
        <v>1606</v>
      </c>
      <c r="R88" t="s">
        <v>282</v>
      </c>
      <c r="S88" t="s">
        <v>797</v>
      </c>
      <c r="T88" s="3" t="str">
        <f t="shared" si="18"/>
        <v>76-6613</v>
      </c>
      <c r="W88" s="5">
        <v>40375</v>
      </c>
      <c r="Z88">
        <v>12</v>
      </c>
      <c r="AC88" s="5">
        <v>48578</v>
      </c>
      <c r="AD88" s="5">
        <f t="shared" si="19"/>
        <v>45485</v>
      </c>
      <c r="AF88" t="b">
        <v>0</v>
      </c>
      <c r="AH88">
        <v>1</v>
      </c>
      <c r="AI88" s="3" cm="1">
        <f t="array" ref="AI88">IFERROR(IF(--AH88=1,INDEX(cls_capcat,_xlfn.XMATCH(C88,cls_subtype,0)),IF((--AH88=0)*(AH88&lt;&gt;""),0,"")),"")</f>
        <v>1</v>
      </c>
      <c r="AJ88" s="3">
        <f t="shared" si="20"/>
        <v>200</v>
      </c>
      <c r="AK88" s="3">
        <f t="shared" si="21"/>
        <v>3</v>
      </c>
      <c r="AL88" s="3">
        <f t="shared" si="22"/>
        <v>5</v>
      </c>
      <c r="AM88" s="3">
        <f t="shared" si="23"/>
        <v>11</v>
      </c>
      <c r="AN88" s="3">
        <f t="shared" si="24"/>
        <v>1</v>
      </c>
      <c r="AO88" s="3">
        <f t="shared" si="25"/>
        <v>11</v>
      </c>
    </row>
    <row r="89" spans="1:41" hidden="1" x14ac:dyDescent="0.25">
      <c r="A89">
        <v>88</v>
      </c>
      <c r="B89" t="s">
        <v>212</v>
      </c>
      <c r="C89" t="s">
        <v>215</v>
      </c>
      <c r="D89" t="s">
        <v>108</v>
      </c>
      <c r="E89" t="s">
        <v>219</v>
      </c>
      <c r="F89" t="s">
        <v>228</v>
      </c>
      <c r="G89" t="s">
        <v>424</v>
      </c>
      <c r="H89" t="s">
        <v>30</v>
      </c>
      <c r="I89" s="3" t="str">
        <f t="shared" si="14"/>
        <v>84 Campus Dr.; Scarborough, ME 04074</v>
      </c>
      <c r="K89" s="3" t="str">
        <f t="shared" si="15"/>
        <v/>
      </c>
      <c r="M89" s="3" t="str">
        <f t="shared" si="16"/>
        <v/>
      </c>
      <c r="O89" s="3" t="str">
        <f t="shared" si="17"/>
        <v/>
      </c>
      <c r="P89" s="6">
        <v>60799</v>
      </c>
      <c r="Q89" s="6">
        <v>3076</v>
      </c>
      <c r="R89" t="s">
        <v>317</v>
      </c>
      <c r="S89" t="s">
        <v>324</v>
      </c>
      <c r="T89" s="3" t="str">
        <f t="shared" si="18"/>
        <v>1941-4774</v>
      </c>
      <c r="W89" s="5">
        <v>41695</v>
      </c>
      <c r="Z89">
        <v>12</v>
      </c>
      <c r="AC89" s="5">
        <v>48578</v>
      </c>
      <c r="AD89" s="5">
        <f t="shared" si="19"/>
        <v>46805</v>
      </c>
      <c r="AF89" t="b">
        <v>0</v>
      </c>
      <c r="AH89">
        <v>1</v>
      </c>
      <c r="AI89" s="3" cm="1">
        <f t="array" ref="AI89">IFERROR(IF(--AH89=1,INDEX(cls_capcat,_xlfn.XMATCH(C89,cls_subtype,0)),IF((--AH89=0)*(AH89&lt;&gt;""),0,"")),"")</f>
        <v>1</v>
      </c>
      <c r="AJ89" s="3">
        <f t="shared" si="20"/>
        <v>200</v>
      </c>
      <c r="AK89" s="3">
        <f t="shared" si="21"/>
        <v>3</v>
      </c>
      <c r="AL89" s="3">
        <f t="shared" si="22"/>
        <v>5</v>
      </c>
      <c r="AM89" s="3">
        <f t="shared" si="23"/>
        <v>11</v>
      </c>
      <c r="AN89" s="3">
        <f t="shared" si="24"/>
        <v>5</v>
      </c>
      <c r="AO89" s="3">
        <f t="shared" si="25"/>
        <v>11</v>
      </c>
    </row>
    <row r="90" spans="1:41" hidden="1" x14ac:dyDescent="0.25">
      <c r="A90">
        <v>89</v>
      </c>
      <c r="B90" t="s">
        <v>212</v>
      </c>
      <c r="C90" t="s">
        <v>215</v>
      </c>
      <c r="D90" t="s">
        <v>108</v>
      </c>
      <c r="E90" t="s">
        <v>636</v>
      </c>
      <c r="F90" t="s">
        <v>228</v>
      </c>
      <c r="G90" t="s">
        <v>425</v>
      </c>
      <c r="H90" t="s">
        <v>30</v>
      </c>
      <c r="I90" s="3" t="str">
        <f t="shared" si="14"/>
        <v>84 Campus Dr.; Scarborough, ME 04074</v>
      </c>
      <c r="K90" s="3" t="str">
        <f t="shared" si="15"/>
        <v/>
      </c>
      <c r="M90" s="3" t="str">
        <f t="shared" si="16"/>
        <v/>
      </c>
      <c r="O90" s="3" t="str">
        <f t="shared" si="17"/>
        <v/>
      </c>
      <c r="P90" s="6">
        <v>71382</v>
      </c>
      <c r="Q90" s="6">
        <v>4765</v>
      </c>
      <c r="R90" t="s">
        <v>317</v>
      </c>
      <c r="S90" t="s">
        <v>325</v>
      </c>
      <c r="T90" s="3" t="str">
        <f t="shared" si="18"/>
        <v>1941-5266</v>
      </c>
      <c r="W90" s="5">
        <v>42906</v>
      </c>
      <c r="Z90">
        <v>12</v>
      </c>
      <c r="AC90" s="5">
        <v>48578</v>
      </c>
      <c r="AD90" s="5">
        <f t="shared" si="19"/>
        <v>48016</v>
      </c>
      <c r="AF90" t="b">
        <v>0</v>
      </c>
      <c r="AH90">
        <v>1</v>
      </c>
      <c r="AI90" s="3" cm="1">
        <f t="array" ref="AI90">IFERROR(IF(--AH90=1,INDEX(cls_capcat,_xlfn.XMATCH(C90,cls_subtype,0)),IF((--AH90=0)*(AH90&lt;&gt;""),0,"")),"")</f>
        <v>1</v>
      </c>
      <c r="AJ90" s="3">
        <f t="shared" si="20"/>
        <v>200</v>
      </c>
      <c r="AK90" s="3">
        <f t="shared" si="21"/>
        <v>3</v>
      </c>
      <c r="AL90" s="3">
        <f t="shared" si="22"/>
        <v>5</v>
      </c>
      <c r="AM90" s="3">
        <f t="shared" si="23"/>
        <v>11</v>
      </c>
      <c r="AN90" s="3">
        <f t="shared" si="24"/>
        <v>5</v>
      </c>
      <c r="AO90" s="3">
        <f t="shared" si="25"/>
        <v>11</v>
      </c>
    </row>
    <row r="91" spans="1:41" hidden="1" x14ac:dyDescent="0.25">
      <c r="A91">
        <v>90</v>
      </c>
      <c r="B91" t="s">
        <v>212</v>
      </c>
      <c r="C91" t="s">
        <v>188</v>
      </c>
      <c r="D91" t="s">
        <v>107</v>
      </c>
      <c r="E91" t="s">
        <v>637</v>
      </c>
      <c r="F91" t="s">
        <v>228</v>
      </c>
      <c r="G91" t="s">
        <v>638</v>
      </c>
      <c r="H91" t="s">
        <v>30</v>
      </c>
      <c r="I91" s="3" t="str">
        <f t="shared" si="14"/>
        <v>84 Campus Dr.; Scarborough, ME 04074</v>
      </c>
      <c r="K91" s="3" t="str">
        <f t="shared" si="15"/>
        <v/>
      </c>
      <c r="M91" s="3" t="str">
        <f t="shared" si="16"/>
        <v/>
      </c>
      <c r="O91" s="3" t="str">
        <f t="shared" si="17"/>
        <v/>
      </c>
      <c r="P91" s="6">
        <v>78287</v>
      </c>
      <c r="Q91" s="6" t="s">
        <v>639</v>
      </c>
      <c r="R91" t="s">
        <v>317</v>
      </c>
      <c r="S91" t="s">
        <v>322</v>
      </c>
      <c r="T91" s="3" t="str">
        <f t="shared" si="18"/>
        <v>1941-5234</v>
      </c>
      <c r="W91" s="5">
        <v>43685</v>
      </c>
      <c r="Z91">
        <v>12</v>
      </c>
      <c r="AC91" s="5"/>
      <c r="AD91" s="5">
        <f t="shared" si="19"/>
        <v>48795</v>
      </c>
      <c r="AF91" t="b">
        <v>0</v>
      </c>
      <c r="AH91">
        <v>0</v>
      </c>
      <c r="AI91" s="3" cm="1">
        <f t="array" ref="AI91">IFERROR(IF(--AH91=1,INDEX(cls_capcat,_xlfn.XMATCH(C91,cls_subtype,0)),IF((--AH91=0)*(AH91&lt;&gt;""),0,"")),"")</f>
        <v>0</v>
      </c>
      <c r="AJ91" s="3">
        <f t="shared" si="20"/>
        <v>80</v>
      </c>
      <c r="AK91" s="3">
        <f t="shared" si="21"/>
        <v>3</v>
      </c>
      <c r="AL91" s="3">
        <f t="shared" si="22"/>
        <v>6</v>
      </c>
      <c r="AM91" s="3">
        <f t="shared" si="23"/>
        <v>9</v>
      </c>
      <c r="AN91" s="3">
        <f t="shared" si="24"/>
        <v>5</v>
      </c>
      <c r="AO91" s="3">
        <f t="shared" si="25"/>
        <v>11</v>
      </c>
    </row>
    <row r="92" spans="1:41" hidden="1" x14ac:dyDescent="0.25">
      <c r="A92">
        <v>91</v>
      </c>
      <c r="B92" t="s">
        <v>212</v>
      </c>
      <c r="C92" t="s">
        <v>188</v>
      </c>
      <c r="D92" t="s">
        <v>107</v>
      </c>
      <c r="E92" t="s">
        <v>637</v>
      </c>
      <c r="F92" t="s">
        <v>228</v>
      </c>
      <c r="G92" t="s">
        <v>638</v>
      </c>
      <c r="H92" t="s">
        <v>30</v>
      </c>
      <c r="I92" s="3" t="str">
        <f t="shared" si="14"/>
        <v>84 Campus Dr.; Scarborough, ME 04074</v>
      </c>
      <c r="K92" s="3" t="str">
        <f t="shared" si="15"/>
        <v/>
      </c>
      <c r="M92" s="3" t="str">
        <f t="shared" si="16"/>
        <v/>
      </c>
      <c r="O92" s="3" t="str">
        <f t="shared" si="17"/>
        <v/>
      </c>
      <c r="P92" s="6">
        <v>78330</v>
      </c>
      <c r="Q92" s="6" t="s">
        <v>640</v>
      </c>
      <c r="R92" t="s">
        <v>317</v>
      </c>
      <c r="S92" t="s">
        <v>323</v>
      </c>
      <c r="T92" s="3" t="str">
        <f t="shared" si="18"/>
        <v>1941-5618</v>
      </c>
      <c r="W92" s="5">
        <v>44221</v>
      </c>
      <c r="Z92">
        <v>12</v>
      </c>
      <c r="AC92" s="5"/>
      <c r="AD92" s="5">
        <f t="shared" si="19"/>
        <v>49331</v>
      </c>
      <c r="AF92" t="b">
        <v>0</v>
      </c>
      <c r="AH92">
        <v>0</v>
      </c>
      <c r="AI92" s="3" cm="1">
        <f t="array" ref="AI92">IFERROR(IF(--AH92=1,INDEX(cls_capcat,_xlfn.XMATCH(C92,cls_subtype,0)),IF((--AH92=0)*(AH92&lt;&gt;""),0,"")),"")</f>
        <v>0</v>
      </c>
      <c r="AJ92" s="3">
        <f t="shared" si="20"/>
        <v>80</v>
      </c>
      <c r="AK92" s="3">
        <f t="shared" si="21"/>
        <v>3</v>
      </c>
      <c r="AL92" s="3">
        <f t="shared" si="22"/>
        <v>6</v>
      </c>
      <c r="AM92" s="3">
        <f t="shared" si="23"/>
        <v>9</v>
      </c>
      <c r="AN92" s="3">
        <f t="shared" si="24"/>
        <v>5</v>
      </c>
      <c r="AO92" s="3">
        <f t="shared" si="25"/>
        <v>11</v>
      </c>
    </row>
    <row r="93" spans="1:41" hidden="1" x14ac:dyDescent="0.25">
      <c r="A93">
        <v>92</v>
      </c>
      <c r="B93" t="s">
        <v>137</v>
      </c>
      <c r="C93" t="s">
        <v>138</v>
      </c>
      <c r="D93" t="s">
        <v>107</v>
      </c>
      <c r="E93" t="s">
        <v>427</v>
      </c>
      <c r="F93" t="s">
        <v>228</v>
      </c>
      <c r="G93" t="s">
        <v>638</v>
      </c>
      <c r="H93" t="s">
        <v>30</v>
      </c>
      <c r="I93" s="3" t="str">
        <f t="shared" si="14"/>
        <v>84 Campus Dr.; Scarborough, ME 04074</v>
      </c>
      <c r="K93" s="3" t="str">
        <f t="shared" si="15"/>
        <v/>
      </c>
      <c r="M93" s="3" t="str">
        <f t="shared" si="16"/>
        <v/>
      </c>
      <c r="O93" s="3" t="str">
        <f t="shared" si="17"/>
        <v/>
      </c>
      <c r="P93" s="6">
        <v>85114</v>
      </c>
      <c r="R93" t="s">
        <v>317</v>
      </c>
      <c r="S93" t="s">
        <v>426</v>
      </c>
      <c r="T93" s="3" t="str">
        <f t="shared" si="18"/>
        <v>1941-6268</v>
      </c>
      <c r="W93" s="5">
        <v>45069</v>
      </c>
      <c r="Z93">
        <v>12</v>
      </c>
      <c r="AC93" s="5"/>
      <c r="AD93" s="5">
        <f t="shared" si="19"/>
        <v>49449</v>
      </c>
      <c r="AF93" t="b">
        <v>0</v>
      </c>
      <c r="AH93">
        <v>0</v>
      </c>
      <c r="AI93" s="3" cm="1">
        <f t="array" ref="AI93">IFERROR(IF(--AH93=1,INDEX(cls_capcat,_xlfn.XMATCH(C93,cls_subtype,0)),IF((--AH93=0)*(AH93&lt;&gt;""),0,"")),"")</f>
        <v>0</v>
      </c>
      <c r="AJ93" s="3">
        <f t="shared" si="20"/>
        <v>75</v>
      </c>
      <c r="AK93" s="3">
        <f t="shared" si="21"/>
        <v>2</v>
      </c>
      <c r="AL93" s="3">
        <f t="shared" si="22"/>
        <v>32</v>
      </c>
      <c r="AM93" s="3">
        <f t="shared" si="23"/>
        <v>9</v>
      </c>
      <c r="AN93" s="3">
        <f t="shared" si="24"/>
        <v>5</v>
      </c>
      <c r="AO93" s="3">
        <f t="shared" si="25"/>
        <v>11</v>
      </c>
    </row>
    <row r="94" spans="1:41" hidden="1" x14ac:dyDescent="0.25">
      <c r="A94">
        <v>93</v>
      </c>
      <c r="B94" t="s">
        <v>212</v>
      </c>
      <c r="C94" t="s">
        <v>215</v>
      </c>
      <c r="D94" t="s">
        <v>108</v>
      </c>
      <c r="E94" t="s">
        <v>219</v>
      </c>
      <c r="F94" t="s">
        <v>228</v>
      </c>
      <c r="G94" t="s">
        <v>638</v>
      </c>
      <c r="H94" t="s">
        <v>30</v>
      </c>
      <c r="I94" s="3" t="str">
        <f t="shared" si="14"/>
        <v>84 Campus Dr.; Scarborough, ME 04074</v>
      </c>
      <c r="K94" s="3" t="str">
        <f t="shared" si="15"/>
        <v/>
      </c>
      <c r="M94" s="3" t="str">
        <f t="shared" si="16"/>
        <v/>
      </c>
      <c r="O94" s="3" t="str">
        <f t="shared" si="17"/>
        <v/>
      </c>
      <c r="P94" s="6">
        <v>71264</v>
      </c>
      <c r="Q94" s="6">
        <v>4751</v>
      </c>
      <c r="R94" t="s">
        <v>317</v>
      </c>
      <c r="T94" s="3" t="str">
        <f t="shared" si="18"/>
        <v>1941-</v>
      </c>
      <c r="W94" s="5">
        <v>42886</v>
      </c>
      <c r="Z94">
        <v>12</v>
      </c>
      <c r="AC94" s="5">
        <v>48578</v>
      </c>
      <c r="AD94" s="5">
        <f t="shared" si="19"/>
        <v>47996</v>
      </c>
      <c r="AF94" t="b">
        <v>1</v>
      </c>
      <c r="AH94">
        <v>1</v>
      </c>
      <c r="AI94" s="3" cm="1">
        <f t="array" ref="AI94">IFERROR(IF(--AH94=1,INDEX(cls_capcat,_xlfn.XMATCH(C94,cls_subtype,0)),IF((--AH94=0)*(AH94&lt;&gt;""),0,"")),"")</f>
        <v>1</v>
      </c>
      <c r="AJ94" s="3">
        <f t="shared" si="20"/>
        <v>200</v>
      </c>
      <c r="AK94" s="3">
        <f t="shared" si="21"/>
        <v>3</v>
      </c>
      <c r="AL94" s="3">
        <f t="shared" si="22"/>
        <v>5</v>
      </c>
      <c r="AM94" s="3">
        <f t="shared" si="23"/>
        <v>11</v>
      </c>
      <c r="AN94" s="3">
        <f t="shared" si="24"/>
        <v>5</v>
      </c>
      <c r="AO94" s="3">
        <f t="shared" si="25"/>
        <v>11</v>
      </c>
    </row>
    <row r="95" spans="1:41" hidden="1" x14ac:dyDescent="0.25">
      <c r="A95">
        <v>94</v>
      </c>
      <c r="B95" t="s">
        <v>129</v>
      </c>
      <c r="C95" t="s">
        <v>222</v>
      </c>
      <c r="D95" t="s">
        <v>113</v>
      </c>
      <c r="E95" t="s">
        <v>221</v>
      </c>
      <c r="F95" t="s">
        <v>228</v>
      </c>
      <c r="G95" t="s">
        <v>422</v>
      </c>
      <c r="H95" t="s">
        <v>30</v>
      </c>
      <c r="I95" s="3" t="str">
        <f t="shared" si="14"/>
        <v>84 Campus Dr.; Scarborough, ME 04074</v>
      </c>
      <c r="K95" s="3" t="str">
        <f t="shared" si="15"/>
        <v/>
      </c>
      <c r="M95" s="3" t="str">
        <f t="shared" si="16"/>
        <v/>
      </c>
      <c r="O95" s="3" t="str">
        <f t="shared" si="17"/>
        <v/>
      </c>
      <c r="P95" s="6">
        <v>73800</v>
      </c>
      <c r="Q95" s="6">
        <v>22739</v>
      </c>
      <c r="R95" t="s">
        <v>317</v>
      </c>
      <c r="S95" t="s">
        <v>318</v>
      </c>
      <c r="T95" s="3" t="str">
        <f t="shared" si="18"/>
        <v>1941-4643</v>
      </c>
      <c r="W95" s="5">
        <v>39905</v>
      </c>
      <c r="Z95">
        <v>12</v>
      </c>
      <c r="AC95" s="5"/>
      <c r="AD95" s="5">
        <f t="shared" si="19"/>
        <v>45380</v>
      </c>
      <c r="AF95" t="b">
        <v>0</v>
      </c>
      <c r="AH95">
        <v>0</v>
      </c>
      <c r="AI95" s="3" cm="1">
        <f t="array" ref="AI95">IFERROR(IF(--AH95=1,INDEX(cls_capcat,_xlfn.XMATCH(C95,cls_subtype,0)),IF((--AH95=0)*(AH95&lt;&gt;""),0,"")),"")</f>
        <v>0</v>
      </c>
      <c r="AJ95" s="3">
        <f t="shared" si="20"/>
        <v>40</v>
      </c>
      <c r="AK95" s="3">
        <f t="shared" si="21"/>
        <v>5</v>
      </c>
      <c r="AL95" s="3">
        <f t="shared" si="22"/>
        <v>27</v>
      </c>
      <c r="AM95" s="3">
        <f t="shared" si="23"/>
        <v>1</v>
      </c>
      <c r="AN95" s="3">
        <f t="shared" si="24"/>
        <v>5</v>
      </c>
      <c r="AO95" s="3">
        <f t="shared" si="25"/>
        <v>11</v>
      </c>
    </row>
    <row r="96" spans="1:41" x14ac:dyDescent="0.25">
      <c r="A96">
        <v>95</v>
      </c>
      <c r="B96" t="s">
        <v>211</v>
      </c>
      <c r="C96" t="s">
        <v>210</v>
      </c>
      <c r="D96" t="s">
        <v>111</v>
      </c>
      <c r="E96" t="s">
        <v>592</v>
      </c>
      <c r="F96" t="s">
        <v>228</v>
      </c>
      <c r="G96" t="s">
        <v>641</v>
      </c>
      <c r="H96" t="s">
        <v>30</v>
      </c>
      <c r="I96" s="3" t="str">
        <f t="shared" si="14"/>
        <v>84 Campus Dr.; Scarborough, ME 04074</v>
      </c>
      <c r="K96" s="3" t="str">
        <f t="shared" si="15"/>
        <v/>
      </c>
      <c r="L96" t="s">
        <v>680</v>
      </c>
      <c r="M96" s="3" t="str">
        <f t="shared" si="16"/>
        <v>jason.gaudet@mainehealth.org; 207-662-2421</v>
      </c>
      <c r="O96" s="3" t="str">
        <f t="shared" si="17"/>
        <v/>
      </c>
      <c r="P96" s="6">
        <v>74028</v>
      </c>
      <c r="Q96" s="6" t="s">
        <v>642</v>
      </c>
      <c r="R96" t="s">
        <v>317</v>
      </c>
      <c r="S96" t="s">
        <v>320</v>
      </c>
      <c r="T96" s="3" t="str">
        <f t="shared" si="18"/>
        <v>1941-5075</v>
      </c>
      <c r="W96" s="5">
        <v>43482</v>
      </c>
      <c r="Z96">
        <v>12</v>
      </c>
      <c r="AC96" s="5"/>
      <c r="AD96" s="5">
        <f t="shared" si="19"/>
        <v>50052</v>
      </c>
      <c r="AF96" t="b">
        <v>0</v>
      </c>
      <c r="AH96">
        <v>1</v>
      </c>
      <c r="AI96" s="3" cm="1">
        <f t="array" ref="AI96">IFERROR(IF(--AH96=1,INDEX(cls_capcat,_xlfn.XMATCH(C96,cls_subtype,0)),IF((--AH96=0)*(AH96&lt;&gt;""),0,"")),"")</f>
        <v>1</v>
      </c>
      <c r="AJ96" s="3">
        <f t="shared" si="20"/>
        <v>180</v>
      </c>
      <c r="AK96" s="3">
        <f t="shared" si="21"/>
        <v>14</v>
      </c>
      <c r="AL96" s="3">
        <f t="shared" si="22"/>
        <v>2</v>
      </c>
      <c r="AM96" s="3">
        <f t="shared" si="23"/>
        <v>6</v>
      </c>
      <c r="AN96" s="3">
        <f t="shared" si="24"/>
        <v>5</v>
      </c>
      <c r="AO96" s="3">
        <f t="shared" si="25"/>
        <v>11</v>
      </c>
    </row>
    <row r="97" spans="1:41" hidden="1" x14ac:dyDescent="0.25">
      <c r="A97">
        <v>96</v>
      </c>
      <c r="B97" t="s">
        <v>129</v>
      </c>
      <c r="C97" t="s">
        <v>222</v>
      </c>
      <c r="D97" t="s">
        <v>113</v>
      </c>
      <c r="E97" t="s">
        <v>221</v>
      </c>
      <c r="F97" t="s">
        <v>228</v>
      </c>
      <c r="G97" t="s">
        <v>568</v>
      </c>
      <c r="H97" t="s">
        <v>30</v>
      </c>
      <c r="I97" s="3" t="str">
        <f t="shared" si="14"/>
        <v>84 Campus Dr.; Scarborough, ME 04074</v>
      </c>
      <c r="K97" s="3" t="str">
        <f t="shared" si="15"/>
        <v/>
      </c>
      <c r="M97" s="3" t="str">
        <f t="shared" si="16"/>
        <v/>
      </c>
      <c r="O97" s="3" t="str">
        <f t="shared" si="17"/>
        <v/>
      </c>
      <c r="P97" s="6">
        <v>85139</v>
      </c>
      <c r="Q97" s="6">
        <v>22727</v>
      </c>
      <c r="R97" t="s">
        <v>317</v>
      </c>
      <c r="S97" t="s">
        <v>319</v>
      </c>
      <c r="T97" s="3" t="str">
        <f t="shared" si="18"/>
        <v>1941-4644</v>
      </c>
      <c r="W97" s="5">
        <v>42663</v>
      </c>
      <c r="Z97">
        <v>12</v>
      </c>
      <c r="AC97" s="5"/>
      <c r="AD97" s="5">
        <f t="shared" si="19"/>
        <v>48138</v>
      </c>
      <c r="AF97" t="b">
        <v>0</v>
      </c>
      <c r="AH97">
        <v>0</v>
      </c>
      <c r="AI97" s="3" cm="1">
        <f t="array" ref="AI97">IFERROR(IF(--AH97=1,INDEX(cls_capcat,_xlfn.XMATCH(C97,cls_subtype,0)),IF((--AH97=0)*(AH97&lt;&gt;""),0,"")),"")</f>
        <v>0</v>
      </c>
      <c r="AJ97" s="3">
        <f t="shared" si="20"/>
        <v>40</v>
      </c>
      <c r="AK97" s="3">
        <f t="shared" si="21"/>
        <v>5</v>
      </c>
      <c r="AL97" s="3">
        <f t="shared" si="22"/>
        <v>27</v>
      </c>
      <c r="AM97" s="3">
        <f t="shared" si="23"/>
        <v>1</v>
      </c>
      <c r="AN97" s="3">
        <f t="shared" si="24"/>
        <v>5</v>
      </c>
      <c r="AO97" s="3">
        <f t="shared" si="25"/>
        <v>11</v>
      </c>
    </row>
    <row r="98" spans="1:41" hidden="1" x14ac:dyDescent="0.25">
      <c r="A98">
        <v>97</v>
      </c>
      <c r="B98" t="s">
        <v>97</v>
      </c>
      <c r="C98" t="s">
        <v>121</v>
      </c>
      <c r="D98" t="s">
        <v>110</v>
      </c>
      <c r="E98" t="s">
        <v>357</v>
      </c>
      <c r="F98" t="s">
        <v>227</v>
      </c>
      <c r="G98" t="s">
        <v>361</v>
      </c>
      <c r="H98" t="s">
        <v>10</v>
      </c>
      <c r="I98" s="3" t="str">
        <f t="shared" ref="I98:I130" si="26">INDEX(fac_addr1,AN98)&amp;"; "&amp;IF(ISBLANK(INDEX(fac_addr2,AN98)),"",INDEX(fac_addr2,AN98)&amp;"; ")&amp;INDEX(fac_city,AN98)&amp;", "&amp;INDEX(fac_state,AN98)&amp;" "&amp;TEXT(INDEX(fac_zip,AN98),"00000")</f>
        <v>22 Bramhall St.; Portland, ME 04107</v>
      </c>
      <c r="J98" t="s">
        <v>664</v>
      </c>
      <c r="K98" s="3" t="str">
        <f t="shared" si="15"/>
        <v>kelly.haar@mainehealth.org; 207-662-4665</v>
      </c>
      <c r="L98" t="s">
        <v>664</v>
      </c>
      <c r="M98" s="3" t="str">
        <f t="shared" si="16"/>
        <v>kelly.haar@mainehealth.org; 207-662-4665</v>
      </c>
      <c r="O98" s="3" t="str">
        <f t="shared" si="17"/>
        <v/>
      </c>
      <c r="P98" s="6">
        <v>45178</v>
      </c>
      <c r="R98" t="s">
        <v>282</v>
      </c>
      <c r="S98" t="s">
        <v>280</v>
      </c>
      <c r="T98" s="3" t="str">
        <f t="shared" ref="T98:T129" si="27">MID(R98,4,4)&amp;"-"&amp;MID(S98,4,4)</f>
        <v>76-4200</v>
      </c>
      <c r="W98" s="5">
        <v>42095</v>
      </c>
      <c r="Z98">
        <v>12</v>
      </c>
      <c r="AC98" s="5"/>
      <c r="AD98" s="5">
        <f t="shared" si="19"/>
        <v>47570</v>
      </c>
      <c r="AF98" t="b">
        <v>0</v>
      </c>
      <c r="AH98">
        <v>1</v>
      </c>
      <c r="AI98" s="3" cm="1">
        <f t="array" ref="AI98">IFERROR(IF(--AH98=1,INDEX(cls_capcat,_xlfn.XMATCH(C98,cls_subtype,0)),IF((--AH98=0)*(AH98&lt;&gt;""),0,"")),"")</f>
        <v>2</v>
      </c>
      <c r="AJ98" s="3">
        <f t="shared" si="20"/>
        <v>1100</v>
      </c>
      <c r="AK98" s="3">
        <f t="shared" si="21"/>
        <v>7</v>
      </c>
      <c r="AL98" s="3">
        <f t="shared" si="22"/>
        <v>22</v>
      </c>
      <c r="AM98" s="3">
        <f t="shared" si="23"/>
        <v>14</v>
      </c>
      <c r="AN98" s="3">
        <f t="shared" si="24"/>
        <v>1</v>
      </c>
      <c r="AO98" s="3">
        <f t="shared" si="25"/>
        <v>10</v>
      </c>
    </row>
    <row r="99" spans="1:41" hidden="1" x14ac:dyDescent="0.25">
      <c r="A99">
        <v>98</v>
      </c>
      <c r="B99" t="s">
        <v>97</v>
      </c>
      <c r="C99" t="s">
        <v>121</v>
      </c>
      <c r="D99" t="s">
        <v>110</v>
      </c>
      <c r="E99" t="s">
        <v>354</v>
      </c>
      <c r="F99" t="s">
        <v>227</v>
      </c>
      <c r="G99" t="s">
        <v>362</v>
      </c>
      <c r="H99" t="s">
        <v>10</v>
      </c>
      <c r="I99" s="3" t="str">
        <f t="shared" si="26"/>
        <v>22 Bramhall St.; Portland, ME 04107</v>
      </c>
      <c r="J99" t="s">
        <v>664</v>
      </c>
      <c r="K99" s="3" t="str">
        <f t="shared" si="15"/>
        <v>kelly.haar@mainehealth.org; 207-662-4665</v>
      </c>
      <c r="L99" t="s">
        <v>664</v>
      </c>
      <c r="M99" s="3" t="str">
        <f t="shared" si="16"/>
        <v>kelly.haar@mainehealth.org; 207-662-4665</v>
      </c>
      <c r="O99" s="3" t="str">
        <f t="shared" si="17"/>
        <v/>
      </c>
      <c r="P99" s="6" t="s">
        <v>643</v>
      </c>
      <c r="R99" t="s">
        <v>282</v>
      </c>
      <c r="S99" t="s">
        <v>279</v>
      </c>
      <c r="T99" s="3" t="str">
        <f t="shared" si="27"/>
        <v>76-4087</v>
      </c>
      <c r="W99" s="5">
        <v>40354</v>
      </c>
      <c r="Z99">
        <v>12</v>
      </c>
      <c r="AC99" s="5">
        <v>45657</v>
      </c>
      <c r="AD99" s="5">
        <f t="shared" si="19"/>
        <v>45829</v>
      </c>
      <c r="AE99" s="5">
        <v>45606</v>
      </c>
      <c r="AF99" t="b">
        <v>1</v>
      </c>
      <c r="AH99">
        <v>1</v>
      </c>
      <c r="AI99" s="3" cm="1">
        <f t="array" ref="AI99">IFERROR(IF(--AH99=1,INDEX(cls_capcat,_xlfn.XMATCH(C99,cls_subtype,0)),IF((--AH99=0)*(AH99&lt;&gt;""),0,"")),"")</f>
        <v>2</v>
      </c>
      <c r="AJ99" s="3">
        <f t="shared" si="20"/>
        <v>1100</v>
      </c>
      <c r="AK99" s="3">
        <f t="shared" si="21"/>
        <v>7</v>
      </c>
      <c r="AL99" s="3">
        <f t="shared" si="22"/>
        <v>22</v>
      </c>
      <c r="AM99" s="3">
        <f t="shared" si="23"/>
        <v>14</v>
      </c>
      <c r="AN99" s="3">
        <f t="shared" si="24"/>
        <v>1</v>
      </c>
      <c r="AO99" s="3">
        <f t="shared" si="25"/>
        <v>10</v>
      </c>
    </row>
    <row r="100" spans="1:41" hidden="1" x14ac:dyDescent="0.25">
      <c r="A100">
        <v>99</v>
      </c>
      <c r="B100" t="s">
        <v>97</v>
      </c>
      <c r="C100" t="s">
        <v>121</v>
      </c>
      <c r="D100" t="s">
        <v>110</v>
      </c>
      <c r="E100" t="s">
        <v>357</v>
      </c>
      <c r="F100" t="s">
        <v>227</v>
      </c>
      <c r="G100" t="s">
        <v>363</v>
      </c>
      <c r="H100" t="s">
        <v>752</v>
      </c>
      <c r="I100" s="3" t="str">
        <f t="shared" si="26"/>
        <v>100 Campus Dr.; Scarborough, ME 04074</v>
      </c>
      <c r="J100" t="s">
        <v>664</v>
      </c>
      <c r="K100" s="3" t="str">
        <f t="shared" si="15"/>
        <v>kelly.haar@mainehealth.org; 207-662-4665</v>
      </c>
      <c r="L100" t="s">
        <v>664</v>
      </c>
      <c r="M100" s="3" t="str">
        <f t="shared" si="16"/>
        <v>kelly.haar@mainehealth.org; 207-662-4665</v>
      </c>
      <c r="O100" s="3" t="str">
        <f t="shared" si="17"/>
        <v/>
      </c>
      <c r="P100" s="6">
        <v>45551</v>
      </c>
      <c r="R100" t="s">
        <v>311</v>
      </c>
      <c r="S100" t="s">
        <v>314</v>
      </c>
      <c r="T100" s="3" t="str">
        <f t="shared" si="27"/>
        <v>1389-3051</v>
      </c>
      <c r="W100" s="5">
        <v>41817</v>
      </c>
      <c r="Z100">
        <v>12</v>
      </c>
      <c r="AC100" s="5"/>
      <c r="AD100" s="5">
        <f t="shared" si="19"/>
        <v>47292</v>
      </c>
      <c r="AF100" t="b">
        <v>0</v>
      </c>
      <c r="AH100">
        <v>1</v>
      </c>
      <c r="AI100" s="3" cm="1">
        <f t="array" ref="AI100">IFERROR(IF(--AH100=1,INDEX(cls_capcat,_xlfn.XMATCH(C100,cls_subtype,0)),IF((--AH100=0)*(AH100&lt;&gt;""),0,"")),"")</f>
        <v>2</v>
      </c>
      <c r="AJ100" s="3">
        <f t="shared" si="20"/>
        <v>1100</v>
      </c>
      <c r="AK100" s="3">
        <f t="shared" si="21"/>
        <v>7</v>
      </c>
      <c r="AL100" s="3">
        <f t="shared" si="22"/>
        <v>22</v>
      </c>
      <c r="AM100" s="3">
        <f t="shared" si="23"/>
        <v>14</v>
      </c>
      <c r="AN100" s="3">
        <f t="shared" si="24"/>
        <v>2</v>
      </c>
      <c r="AO100" s="3">
        <f t="shared" si="25"/>
        <v>10</v>
      </c>
    </row>
    <row r="101" spans="1:41" hidden="1" x14ac:dyDescent="0.25">
      <c r="A101">
        <v>100</v>
      </c>
      <c r="B101" t="s">
        <v>97</v>
      </c>
      <c r="C101" t="s">
        <v>120</v>
      </c>
      <c r="D101" t="s">
        <v>110</v>
      </c>
      <c r="E101" t="s">
        <v>355</v>
      </c>
      <c r="F101" t="s">
        <v>227</v>
      </c>
      <c r="G101" t="s">
        <v>364</v>
      </c>
      <c r="H101" t="s">
        <v>752</v>
      </c>
      <c r="I101" s="3" t="str">
        <f t="shared" si="26"/>
        <v>100 Campus Dr.; Scarborough, ME 04074</v>
      </c>
      <c r="J101" t="s">
        <v>664</v>
      </c>
      <c r="K101" s="3" t="str">
        <f t="shared" si="15"/>
        <v>kelly.haar@mainehealth.org; 207-662-4665</v>
      </c>
      <c r="L101" t="s">
        <v>664</v>
      </c>
      <c r="M101" s="3" t="str">
        <f t="shared" si="16"/>
        <v>kelly.haar@mainehealth.org; 207-662-4665</v>
      </c>
      <c r="O101" s="3" t="str">
        <f t="shared" si="17"/>
        <v/>
      </c>
      <c r="P101" s="6" t="s">
        <v>644</v>
      </c>
      <c r="T101" s="3" t="str">
        <f t="shared" si="27"/>
        <v>-</v>
      </c>
      <c r="W101" s="5">
        <v>40346</v>
      </c>
      <c r="Z101">
        <v>12</v>
      </c>
      <c r="AC101" s="5"/>
      <c r="AD101" s="5">
        <f t="shared" si="19"/>
        <v>45821</v>
      </c>
      <c r="AF101" t="b">
        <v>0</v>
      </c>
      <c r="AH101">
        <v>1</v>
      </c>
      <c r="AI101" s="3" cm="1">
        <f t="array" ref="AI101">IFERROR(IF(--AH101=1,INDEX(cls_capcat,_xlfn.XMATCH(C101,cls_subtype,0)),IF((--AH101=0)*(AH101&lt;&gt;""),0,"")),"")</f>
        <v>2</v>
      </c>
      <c r="AJ101" s="3">
        <f t="shared" si="20"/>
        <v>800</v>
      </c>
      <c r="AK101" s="3">
        <f t="shared" si="21"/>
        <v>7</v>
      </c>
      <c r="AL101" s="3">
        <f t="shared" si="22"/>
        <v>21</v>
      </c>
      <c r="AM101" s="3">
        <f t="shared" si="23"/>
        <v>14</v>
      </c>
      <c r="AN101" s="3">
        <f t="shared" si="24"/>
        <v>2</v>
      </c>
      <c r="AO101" s="3">
        <f t="shared" si="25"/>
        <v>10</v>
      </c>
    </row>
    <row r="102" spans="1:41" hidden="1" x14ac:dyDescent="0.25">
      <c r="A102">
        <v>101</v>
      </c>
      <c r="B102" t="s">
        <v>97</v>
      </c>
      <c r="C102" t="s">
        <v>121</v>
      </c>
      <c r="D102" t="s">
        <v>110</v>
      </c>
      <c r="E102" t="s">
        <v>358</v>
      </c>
      <c r="F102" t="s">
        <v>227</v>
      </c>
      <c r="G102" t="s">
        <v>367</v>
      </c>
      <c r="H102" t="s">
        <v>44</v>
      </c>
      <c r="I102" s="3" t="str">
        <f t="shared" si="26"/>
        <v>96 Campus Dr.; Scarborough, ME 04074</v>
      </c>
      <c r="K102" s="3" t="str">
        <f t="shared" si="15"/>
        <v/>
      </c>
      <c r="M102" s="3" t="str">
        <f t="shared" si="16"/>
        <v/>
      </c>
      <c r="O102" s="3" t="str">
        <f t="shared" si="17"/>
        <v/>
      </c>
      <c r="P102" s="6">
        <v>45890</v>
      </c>
      <c r="R102" t="s">
        <v>326</v>
      </c>
      <c r="S102" t="s">
        <v>328</v>
      </c>
      <c r="T102" s="3" t="str">
        <f t="shared" si="27"/>
        <v>2411-4157</v>
      </c>
      <c r="W102" s="5">
        <v>42024</v>
      </c>
      <c r="Z102">
        <v>12</v>
      </c>
      <c r="AC102" s="5"/>
      <c r="AD102" s="5">
        <f t="shared" si="19"/>
        <v>47499</v>
      </c>
      <c r="AF102" t="b">
        <v>0</v>
      </c>
      <c r="AH102">
        <v>0</v>
      </c>
      <c r="AI102" s="3" cm="1">
        <f t="array" ref="AI102">IFERROR(IF(--AH102=1,INDEX(cls_capcat,_xlfn.XMATCH(C102,cls_subtype,0)),IF((--AH102=0)*(AH102&lt;&gt;""),0,"")),"")</f>
        <v>0</v>
      </c>
      <c r="AJ102" s="3">
        <f t="shared" si="20"/>
        <v>1100</v>
      </c>
      <c r="AK102" s="3">
        <f t="shared" si="21"/>
        <v>7</v>
      </c>
      <c r="AL102" s="3">
        <f t="shared" si="22"/>
        <v>22</v>
      </c>
      <c r="AM102" s="3">
        <f t="shared" si="23"/>
        <v>14</v>
      </c>
      <c r="AN102" s="3">
        <f t="shared" si="24"/>
        <v>3</v>
      </c>
      <c r="AO102" s="3">
        <f t="shared" si="25"/>
        <v>10</v>
      </c>
    </row>
    <row r="103" spans="1:41" hidden="1" x14ac:dyDescent="0.25">
      <c r="A103">
        <v>102</v>
      </c>
      <c r="B103" t="s">
        <v>97</v>
      </c>
      <c r="C103" t="s">
        <v>120</v>
      </c>
      <c r="D103" t="s">
        <v>109</v>
      </c>
      <c r="E103" t="s">
        <v>359</v>
      </c>
      <c r="F103" t="s">
        <v>44</v>
      </c>
      <c r="G103" t="s">
        <v>365</v>
      </c>
      <c r="H103" t="s">
        <v>44</v>
      </c>
      <c r="I103" s="3" t="str">
        <f t="shared" si="26"/>
        <v>96 Campus Dr.; Scarborough, ME 04074</v>
      </c>
      <c r="K103" s="3" t="str">
        <f t="shared" si="15"/>
        <v/>
      </c>
      <c r="M103" s="3" t="str">
        <f t="shared" si="16"/>
        <v/>
      </c>
      <c r="O103" s="3" t="str">
        <f t="shared" si="17"/>
        <v/>
      </c>
      <c r="P103" s="6">
        <v>78312</v>
      </c>
      <c r="T103" s="3" t="str">
        <f t="shared" si="27"/>
        <v>-</v>
      </c>
      <c r="W103" s="5">
        <v>43795</v>
      </c>
      <c r="Z103">
        <v>12</v>
      </c>
      <c r="AC103" s="5"/>
      <c r="AD103" s="5">
        <f t="shared" si="19"/>
        <v>49270</v>
      </c>
      <c r="AF103" t="b">
        <v>0</v>
      </c>
      <c r="AH103">
        <v>0</v>
      </c>
      <c r="AI103" s="3" cm="1">
        <f t="array" ref="AI103">IFERROR(IF(--AH103=1,INDEX(cls_capcat,_xlfn.XMATCH(C103,cls_subtype,0)),IF((--AH103=0)*(AH103&lt;&gt;""),0,"")),"")</f>
        <v>0</v>
      </c>
      <c r="AJ103" s="3">
        <f t="shared" si="20"/>
        <v>800</v>
      </c>
      <c r="AK103" s="3">
        <f t="shared" si="21"/>
        <v>7</v>
      </c>
      <c r="AL103" s="3">
        <f t="shared" si="22"/>
        <v>21</v>
      </c>
      <c r="AM103" s="3">
        <f t="shared" si="23"/>
        <v>7</v>
      </c>
      <c r="AN103" s="3">
        <f t="shared" si="24"/>
        <v>3</v>
      </c>
      <c r="AO103" s="3">
        <f t="shared" si="25"/>
        <v>1</v>
      </c>
    </row>
    <row r="104" spans="1:41" hidden="1" x14ac:dyDescent="0.25">
      <c r="A104">
        <v>103</v>
      </c>
      <c r="B104" t="s">
        <v>98</v>
      </c>
      <c r="C104" t="s">
        <v>122</v>
      </c>
      <c r="D104" t="s">
        <v>109</v>
      </c>
      <c r="E104" t="s">
        <v>356</v>
      </c>
      <c r="F104" t="s">
        <v>44</v>
      </c>
      <c r="G104" t="s">
        <v>366</v>
      </c>
      <c r="H104" t="s">
        <v>44</v>
      </c>
      <c r="I104" s="3" t="str">
        <f t="shared" si="26"/>
        <v>96 Campus Dr.; Scarborough, ME 04074</v>
      </c>
      <c r="K104" s="3" t="str">
        <f t="shared" si="15"/>
        <v/>
      </c>
      <c r="M104" s="3" t="str">
        <f t="shared" si="16"/>
        <v/>
      </c>
      <c r="O104" s="3" t="str">
        <f t="shared" si="17"/>
        <v/>
      </c>
      <c r="P104" s="6">
        <v>77914</v>
      </c>
      <c r="R104" t="s">
        <v>326</v>
      </c>
      <c r="S104" t="s">
        <v>327</v>
      </c>
      <c r="T104" s="3" t="str">
        <f t="shared" si="27"/>
        <v>2411-5235</v>
      </c>
      <c r="W104" s="5">
        <v>43721</v>
      </c>
      <c r="Z104">
        <v>12</v>
      </c>
      <c r="AC104" s="5"/>
      <c r="AD104" s="5">
        <f t="shared" si="19"/>
        <v>48831</v>
      </c>
      <c r="AF104" t="b">
        <v>0</v>
      </c>
      <c r="AH104">
        <v>0</v>
      </c>
      <c r="AI104" s="3" cm="1">
        <f t="array" ref="AI104">IFERROR(IF(--AH104=1,INDEX(cls_capcat,_xlfn.XMATCH(C104,cls_subtype,0)),IF((--AH104=0)*(AH104&lt;&gt;""),0,"")),"")</f>
        <v>0</v>
      </c>
      <c r="AJ104" s="3">
        <f t="shared" si="20"/>
        <v>3500</v>
      </c>
      <c r="AK104" s="3">
        <f t="shared" si="21"/>
        <v>11</v>
      </c>
      <c r="AL104" s="3">
        <f t="shared" si="22"/>
        <v>23</v>
      </c>
      <c r="AM104" s="3">
        <f t="shared" si="23"/>
        <v>7</v>
      </c>
      <c r="AN104" s="3">
        <f t="shared" si="24"/>
        <v>3</v>
      </c>
      <c r="AO104" s="3">
        <f t="shared" si="25"/>
        <v>1</v>
      </c>
    </row>
    <row r="105" spans="1:41" hidden="1" x14ac:dyDescent="0.25">
      <c r="A105">
        <v>104</v>
      </c>
      <c r="B105" t="s">
        <v>98</v>
      </c>
      <c r="C105" t="s">
        <v>122</v>
      </c>
      <c r="D105" t="s">
        <v>110</v>
      </c>
      <c r="E105" t="s">
        <v>360</v>
      </c>
      <c r="F105" t="s">
        <v>98</v>
      </c>
      <c r="G105" t="s">
        <v>122</v>
      </c>
      <c r="H105" t="s">
        <v>752</v>
      </c>
      <c r="I105" s="3" t="str">
        <f t="shared" si="26"/>
        <v>100 Campus Dr.; Scarborough, ME 04074</v>
      </c>
      <c r="J105" t="s">
        <v>664</v>
      </c>
      <c r="K105" s="3" t="str">
        <f t="shared" si="15"/>
        <v>kelly.haar@mainehealth.org; 207-662-4665</v>
      </c>
      <c r="L105" t="s">
        <v>664</v>
      </c>
      <c r="M105" s="3" t="str">
        <f t="shared" si="16"/>
        <v>kelly.haar@mainehealth.org; 207-662-4665</v>
      </c>
      <c r="O105" s="3" t="str">
        <f t="shared" si="17"/>
        <v/>
      </c>
      <c r="P105" s="6">
        <v>72367</v>
      </c>
      <c r="R105" t="s">
        <v>311</v>
      </c>
      <c r="S105" t="s">
        <v>316</v>
      </c>
      <c r="T105" s="3" t="str">
        <f t="shared" si="27"/>
        <v>1389-4816</v>
      </c>
      <c r="W105" s="5">
        <v>43161</v>
      </c>
      <c r="Z105">
        <v>12</v>
      </c>
      <c r="AC105" s="5"/>
      <c r="AD105" s="5">
        <f t="shared" si="19"/>
        <v>48271</v>
      </c>
      <c r="AF105" t="b">
        <v>0</v>
      </c>
      <c r="AH105">
        <v>1</v>
      </c>
      <c r="AI105" s="3" cm="1">
        <f t="array" ref="AI105">IFERROR(IF(--AH105=1,INDEX(cls_capcat,_xlfn.XMATCH(C105,cls_subtype,0)),IF((--AH105=0)*(AH105&lt;&gt;""),0,"")),"")</f>
        <v>3</v>
      </c>
      <c r="AJ105" s="3">
        <f t="shared" si="20"/>
        <v>3500</v>
      </c>
      <c r="AK105" s="3">
        <f t="shared" si="21"/>
        <v>11</v>
      </c>
      <c r="AL105" s="3">
        <f t="shared" si="22"/>
        <v>23</v>
      </c>
      <c r="AM105" s="3">
        <f t="shared" si="23"/>
        <v>14</v>
      </c>
      <c r="AN105" s="3">
        <f t="shared" si="24"/>
        <v>2</v>
      </c>
      <c r="AO105" s="3">
        <f t="shared" si="25"/>
        <v>14</v>
      </c>
    </row>
    <row r="106" spans="1:41" hidden="1" x14ac:dyDescent="0.25">
      <c r="A106">
        <v>105</v>
      </c>
      <c r="B106" t="s">
        <v>95</v>
      </c>
      <c r="C106" t="s">
        <v>117</v>
      </c>
      <c r="D106" t="s">
        <v>108</v>
      </c>
      <c r="E106" t="s">
        <v>368</v>
      </c>
      <c r="F106" t="s">
        <v>95</v>
      </c>
      <c r="G106" t="s">
        <v>370</v>
      </c>
      <c r="H106" t="s">
        <v>10</v>
      </c>
      <c r="I106" s="3" t="str">
        <f t="shared" si="26"/>
        <v>22 Bramhall St.; Portland, ME 04107</v>
      </c>
      <c r="J106" t="s">
        <v>691</v>
      </c>
      <c r="K106" s="3" t="str">
        <f t="shared" si="15"/>
        <v>heather.beaulieu@mainehealth.org; 207-662-3932</v>
      </c>
      <c r="L106" t="s">
        <v>691</v>
      </c>
      <c r="M106" s="3" t="str">
        <f t="shared" si="16"/>
        <v>heather.beaulieu@mainehealth.org; 207-662-3932</v>
      </c>
      <c r="O106" s="3" t="str">
        <f t="shared" si="17"/>
        <v/>
      </c>
      <c r="P106" s="6">
        <v>73884</v>
      </c>
      <c r="Q106" s="6">
        <v>84475</v>
      </c>
      <c r="T106" s="3" t="str">
        <f t="shared" si="27"/>
        <v>-</v>
      </c>
      <c r="W106" s="5">
        <v>43278</v>
      </c>
      <c r="Z106">
        <v>12</v>
      </c>
      <c r="AC106" s="5">
        <v>47847</v>
      </c>
      <c r="AD106" s="5">
        <f t="shared" si="19"/>
        <v>48388</v>
      </c>
      <c r="AF106" t="b">
        <v>0</v>
      </c>
      <c r="AH106">
        <v>1</v>
      </c>
      <c r="AI106" s="3" cm="1">
        <f t="array" ref="AI106">IFERROR(IF(--AH106=1,INDEX(cls_capcat,_xlfn.XMATCH(C106,cls_subtype,0)),IF((--AH106=0)*(AH106&lt;&gt;""),0,"")),"")</f>
        <v>3</v>
      </c>
      <c r="AJ106" s="3">
        <f t="shared" si="20"/>
        <v>3000</v>
      </c>
      <c r="AK106" s="3">
        <f t="shared" si="21"/>
        <v>10</v>
      </c>
      <c r="AL106" s="3">
        <f t="shared" si="22"/>
        <v>14</v>
      </c>
      <c r="AM106" s="3">
        <f t="shared" si="23"/>
        <v>11</v>
      </c>
      <c r="AN106" s="3">
        <f t="shared" si="24"/>
        <v>1</v>
      </c>
      <c r="AO106" s="3">
        <f t="shared" si="25"/>
        <v>8</v>
      </c>
    </row>
    <row r="107" spans="1:41" hidden="1" x14ac:dyDescent="0.25">
      <c r="A107">
        <v>106</v>
      </c>
      <c r="B107" t="s">
        <v>95</v>
      </c>
      <c r="C107" t="s">
        <v>117</v>
      </c>
      <c r="D107" t="s">
        <v>108</v>
      </c>
      <c r="E107" t="s">
        <v>369</v>
      </c>
      <c r="F107" t="s">
        <v>95</v>
      </c>
      <c r="G107" t="s">
        <v>372</v>
      </c>
      <c r="H107" t="s">
        <v>10</v>
      </c>
      <c r="I107" s="3" t="str">
        <f t="shared" si="26"/>
        <v>22 Bramhall St.; Portland, ME 04107</v>
      </c>
      <c r="J107" t="s">
        <v>691</v>
      </c>
      <c r="K107" s="3" t="str">
        <f t="shared" si="15"/>
        <v>heather.beaulieu@mainehealth.org; 207-662-3932</v>
      </c>
      <c r="L107" t="s">
        <v>691</v>
      </c>
      <c r="M107" s="3" t="str">
        <f t="shared" si="16"/>
        <v>heather.beaulieu@mainehealth.org; 207-662-3932</v>
      </c>
      <c r="O107" s="3" t="str">
        <f t="shared" si="17"/>
        <v/>
      </c>
      <c r="P107" s="6">
        <v>83947</v>
      </c>
      <c r="T107" s="3" t="str">
        <f t="shared" si="27"/>
        <v>-</v>
      </c>
      <c r="W107" s="5">
        <v>44551</v>
      </c>
      <c r="Z107">
        <v>12</v>
      </c>
      <c r="AC107" s="5">
        <v>47847</v>
      </c>
      <c r="AD107" s="5">
        <f t="shared" si="19"/>
        <v>49661</v>
      </c>
      <c r="AF107" t="b">
        <v>0</v>
      </c>
      <c r="AH107">
        <v>1</v>
      </c>
      <c r="AI107" s="3" cm="1">
        <f t="array" ref="AI107">IFERROR(IF(--AH107=1,INDEX(cls_capcat,_xlfn.XMATCH(C107,cls_subtype,0)),IF((--AH107=0)*(AH107&lt;&gt;""),0,"")),"")</f>
        <v>3</v>
      </c>
      <c r="AJ107" s="3">
        <f t="shared" si="20"/>
        <v>3000</v>
      </c>
      <c r="AK107" s="3">
        <f t="shared" si="21"/>
        <v>10</v>
      </c>
      <c r="AL107" s="3">
        <f t="shared" si="22"/>
        <v>14</v>
      </c>
      <c r="AM107" s="3">
        <f t="shared" si="23"/>
        <v>11</v>
      </c>
      <c r="AN107" s="3">
        <f t="shared" si="24"/>
        <v>1</v>
      </c>
      <c r="AO107" s="3">
        <f t="shared" si="25"/>
        <v>8</v>
      </c>
    </row>
    <row r="108" spans="1:41" hidden="1" x14ac:dyDescent="0.25">
      <c r="A108">
        <v>107</v>
      </c>
      <c r="B108" t="s">
        <v>95</v>
      </c>
      <c r="C108" t="s">
        <v>117</v>
      </c>
      <c r="D108" t="s">
        <v>108</v>
      </c>
      <c r="E108" t="s">
        <v>369</v>
      </c>
      <c r="F108" t="s">
        <v>95</v>
      </c>
      <c r="G108" t="s">
        <v>95</v>
      </c>
      <c r="H108" t="s">
        <v>43</v>
      </c>
      <c r="I108" s="3" t="str">
        <f t="shared" si="26"/>
        <v>92 Campus Dr.; Scarborough, ME 04074</v>
      </c>
      <c r="J108" t="s">
        <v>691</v>
      </c>
      <c r="K108" s="3" t="str">
        <f t="shared" si="15"/>
        <v>heather.beaulieu@mainehealth.org; 207-662-3932</v>
      </c>
      <c r="L108" t="s">
        <v>691</v>
      </c>
      <c r="M108" s="3" t="str">
        <f t="shared" si="16"/>
        <v>heather.beaulieu@mainehealth.org; 207-662-3932</v>
      </c>
      <c r="O108" s="3" t="str">
        <f t="shared" si="17"/>
        <v/>
      </c>
      <c r="Q108" s="6">
        <v>47233</v>
      </c>
      <c r="T108" s="3" t="str">
        <f t="shared" si="27"/>
        <v>-</v>
      </c>
      <c r="Z108">
        <v>12</v>
      </c>
      <c r="AC108" s="5"/>
      <c r="AD108" s="5">
        <f t="shared" si="19"/>
        <v>5110</v>
      </c>
      <c r="AF108" t="b">
        <v>0</v>
      </c>
      <c r="AH108">
        <v>0</v>
      </c>
      <c r="AI108" s="3" cm="1">
        <f t="array" ref="AI108">IFERROR(IF(--AH108=1,INDEX(cls_capcat,_xlfn.XMATCH(C108,cls_subtype,0)),IF((--AH108=0)*(AH108&lt;&gt;""),0,"")),"")</f>
        <v>0</v>
      </c>
      <c r="AJ108" s="3">
        <f t="shared" si="20"/>
        <v>3000</v>
      </c>
      <c r="AK108" s="3">
        <f t="shared" si="21"/>
        <v>10</v>
      </c>
      <c r="AL108" s="3">
        <f t="shared" si="22"/>
        <v>14</v>
      </c>
      <c r="AM108" s="3">
        <f t="shared" si="23"/>
        <v>11</v>
      </c>
      <c r="AN108" s="3">
        <f t="shared" si="24"/>
        <v>4</v>
      </c>
      <c r="AO108" s="3">
        <f t="shared" si="25"/>
        <v>8</v>
      </c>
    </row>
    <row r="109" spans="1:41" hidden="1" x14ac:dyDescent="0.25">
      <c r="A109">
        <v>108</v>
      </c>
      <c r="B109" t="s">
        <v>95</v>
      </c>
      <c r="C109" t="s">
        <v>117</v>
      </c>
      <c r="D109" t="s">
        <v>108</v>
      </c>
      <c r="E109" t="s">
        <v>369</v>
      </c>
      <c r="F109" t="s">
        <v>95</v>
      </c>
      <c r="G109" t="s">
        <v>95</v>
      </c>
      <c r="H109" t="s">
        <v>51</v>
      </c>
      <c r="I109" s="3" t="str">
        <f t="shared" si="26"/>
        <v>119 Gannett Dr.; South Portland, ME 04106</v>
      </c>
      <c r="J109" t="s">
        <v>691</v>
      </c>
      <c r="K109" s="3" t="str">
        <f t="shared" si="15"/>
        <v>heather.beaulieu@mainehealth.org; 207-662-3932</v>
      </c>
      <c r="L109" t="s">
        <v>691</v>
      </c>
      <c r="M109" s="3" t="str">
        <f t="shared" si="16"/>
        <v>heather.beaulieu@mainehealth.org; 207-662-3932</v>
      </c>
      <c r="O109" s="3" t="str">
        <f t="shared" si="17"/>
        <v/>
      </c>
      <c r="P109" s="6" t="s">
        <v>645</v>
      </c>
      <c r="Q109" s="6">
        <v>47098</v>
      </c>
      <c r="T109" s="3" t="str">
        <f t="shared" si="27"/>
        <v>-</v>
      </c>
      <c r="W109" s="5">
        <v>44310</v>
      </c>
      <c r="Z109">
        <v>12</v>
      </c>
      <c r="AC109" s="5">
        <v>48943</v>
      </c>
      <c r="AD109" s="5">
        <f t="shared" si="19"/>
        <v>49420</v>
      </c>
      <c r="AF109" t="b">
        <v>0</v>
      </c>
      <c r="AH109">
        <v>0</v>
      </c>
      <c r="AI109" s="3" cm="1">
        <f t="array" ref="AI109">IFERROR(IF(--AH109=1,INDEX(cls_capcat,_xlfn.XMATCH(C109,cls_subtype,0)),IF((--AH109=0)*(AH109&lt;&gt;""),0,"")),"")</f>
        <v>0</v>
      </c>
      <c r="AJ109" s="3">
        <f t="shared" si="20"/>
        <v>3000</v>
      </c>
      <c r="AK109" s="3">
        <f t="shared" si="21"/>
        <v>10</v>
      </c>
      <c r="AL109" s="3">
        <f t="shared" si="22"/>
        <v>14</v>
      </c>
      <c r="AM109" s="3">
        <f t="shared" si="23"/>
        <v>11</v>
      </c>
      <c r="AN109" s="3">
        <f t="shared" si="24"/>
        <v>13</v>
      </c>
      <c r="AO109" s="3">
        <f t="shared" si="25"/>
        <v>8</v>
      </c>
    </row>
    <row r="110" spans="1:41" hidden="1" x14ac:dyDescent="0.25">
      <c r="A110">
        <v>109</v>
      </c>
      <c r="B110" t="s">
        <v>95</v>
      </c>
      <c r="C110" t="s">
        <v>117</v>
      </c>
      <c r="D110" t="s">
        <v>108</v>
      </c>
      <c r="E110" t="s">
        <v>373</v>
      </c>
      <c r="F110" t="s">
        <v>95</v>
      </c>
      <c r="G110" t="s">
        <v>372</v>
      </c>
      <c r="H110" t="s">
        <v>752</v>
      </c>
      <c r="I110" s="3" t="str">
        <f t="shared" si="26"/>
        <v>100 Campus Dr.; Scarborough, ME 04074</v>
      </c>
      <c r="J110" t="s">
        <v>691</v>
      </c>
      <c r="K110" s="3" t="str">
        <f t="shared" si="15"/>
        <v>heather.beaulieu@mainehealth.org; 207-662-3932</v>
      </c>
      <c r="L110" t="s">
        <v>691</v>
      </c>
      <c r="M110" s="3" t="str">
        <f t="shared" si="16"/>
        <v>heather.beaulieu@mainehealth.org; 207-662-3932</v>
      </c>
      <c r="O110" s="3" t="str">
        <f t="shared" si="17"/>
        <v/>
      </c>
      <c r="P110" s="6">
        <v>71613</v>
      </c>
      <c r="Q110" s="6">
        <v>84254</v>
      </c>
      <c r="T110" s="3" t="str">
        <f t="shared" si="27"/>
        <v>-</v>
      </c>
      <c r="W110" s="5">
        <v>43097</v>
      </c>
      <c r="Z110">
        <v>12</v>
      </c>
      <c r="AC110" s="5">
        <v>47847</v>
      </c>
      <c r="AD110" s="5">
        <f t="shared" si="19"/>
        <v>48207</v>
      </c>
      <c r="AF110" t="b">
        <v>0</v>
      </c>
      <c r="AH110">
        <v>1</v>
      </c>
      <c r="AI110" s="3" cm="1">
        <f t="array" ref="AI110">IFERROR(IF(--AH110=1,INDEX(cls_capcat,_xlfn.XMATCH(C110,cls_subtype,0)),IF((--AH110=0)*(AH110&lt;&gt;""),0,"")),"")</f>
        <v>3</v>
      </c>
      <c r="AJ110" s="3">
        <f t="shared" si="20"/>
        <v>3000</v>
      </c>
      <c r="AK110" s="3">
        <f t="shared" si="21"/>
        <v>10</v>
      </c>
      <c r="AL110" s="3">
        <f t="shared" si="22"/>
        <v>14</v>
      </c>
      <c r="AM110" s="3">
        <f t="shared" si="23"/>
        <v>11</v>
      </c>
      <c r="AN110" s="3">
        <f t="shared" si="24"/>
        <v>2</v>
      </c>
      <c r="AO110" s="3">
        <f t="shared" si="25"/>
        <v>8</v>
      </c>
    </row>
    <row r="111" spans="1:41" hidden="1" x14ac:dyDescent="0.25">
      <c r="A111">
        <v>110</v>
      </c>
      <c r="B111" t="s">
        <v>95</v>
      </c>
      <c r="C111" t="s">
        <v>118</v>
      </c>
      <c r="D111" t="s">
        <v>108</v>
      </c>
      <c r="E111" t="s">
        <v>374</v>
      </c>
      <c r="F111" t="s">
        <v>95</v>
      </c>
      <c r="G111" t="s">
        <v>371</v>
      </c>
      <c r="H111" t="s">
        <v>752</v>
      </c>
      <c r="I111" s="3" t="str">
        <f t="shared" si="26"/>
        <v>100 Campus Dr.; Scarborough, ME 04074</v>
      </c>
      <c r="J111" t="s">
        <v>691</v>
      </c>
      <c r="K111" s="3" t="str">
        <f t="shared" si="15"/>
        <v>heather.beaulieu@mainehealth.org; 207-662-3932</v>
      </c>
      <c r="L111" t="s">
        <v>691</v>
      </c>
      <c r="M111" s="3" t="str">
        <f t="shared" si="16"/>
        <v>heather.beaulieu@mainehealth.org; 207-662-3932</v>
      </c>
      <c r="O111" s="3" t="str">
        <f t="shared" si="17"/>
        <v/>
      </c>
      <c r="P111" s="6">
        <v>72985</v>
      </c>
      <c r="Q111" s="6">
        <v>71828</v>
      </c>
      <c r="T111" s="3" t="str">
        <f t="shared" si="27"/>
        <v>-</v>
      </c>
      <c r="W111" s="5">
        <v>43188</v>
      </c>
      <c r="Z111">
        <v>12</v>
      </c>
      <c r="AC111" s="5">
        <v>47847</v>
      </c>
      <c r="AD111" s="5">
        <f t="shared" si="19"/>
        <v>48298</v>
      </c>
      <c r="AF111" t="b">
        <v>0</v>
      </c>
      <c r="AH111">
        <v>1</v>
      </c>
      <c r="AI111" s="3" cm="1">
        <f t="array" ref="AI111">IFERROR(IF(--AH111=1,INDEX(cls_capcat,_xlfn.XMATCH(C111,cls_subtype,0)),IF((--AH111=0)*(AH111&lt;&gt;""),0,"")),"")</f>
        <v>3</v>
      </c>
      <c r="AJ111" s="3">
        <f t="shared" si="20"/>
        <v>3500</v>
      </c>
      <c r="AK111" s="3">
        <f t="shared" si="21"/>
        <v>10</v>
      </c>
      <c r="AL111" s="3">
        <f t="shared" si="22"/>
        <v>15</v>
      </c>
      <c r="AM111" s="3">
        <f t="shared" si="23"/>
        <v>11</v>
      </c>
      <c r="AN111" s="3">
        <f t="shared" si="24"/>
        <v>2</v>
      </c>
      <c r="AO111" s="3">
        <f t="shared" si="25"/>
        <v>8</v>
      </c>
    </row>
    <row r="112" spans="1:41" hidden="1" x14ac:dyDescent="0.25">
      <c r="A112">
        <v>111</v>
      </c>
      <c r="B112" t="s">
        <v>137</v>
      </c>
      <c r="C112" t="s">
        <v>138</v>
      </c>
      <c r="D112" t="s">
        <v>428</v>
      </c>
      <c r="E112" t="s">
        <v>429</v>
      </c>
      <c r="F112" t="s">
        <v>233</v>
      </c>
      <c r="G112" t="s">
        <v>304</v>
      </c>
      <c r="H112" t="s">
        <v>41</v>
      </c>
      <c r="I112" s="3" t="str">
        <f t="shared" si="26"/>
        <v>82 Campus Dr.; Scarborough, ME 04074</v>
      </c>
      <c r="K112" s="3" t="str">
        <f t="shared" si="15"/>
        <v/>
      </c>
      <c r="M112" s="3" t="str">
        <f t="shared" si="16"/>
        <v/>
      </c>
      <c r="O112" s="3" t="str">
        <f t="shared" si="17"/>
        <v/>
      </c>
      <c r="Q112" s="6" t="s">
        <v>430</v>
      </c>
      <c r="R112" t="s">
        <v>308</v>
      </c>
      <c r="S112" t="s">
        <v>303</v>
      </c>
      <c r="T112" s="3" t="str">
        <f t="shared" si="27"/>
        <v>1881-390</v>
      </c>
      <c r="Z112">
        <v>12</v>
      </c>
      <c r="AC112" s="5"/>
      <c r="AD112" s="5">
        <f t="shared" si="19"/>
        <v>4380</v>
      </c>
      <c r="AF112" t="b">
        <v>0</v>
      </c>
      <c r="AH112">
        <v>0</v>
      </c>
      <c r="AI112" s="3" cm="1">
        <f t="array" ref="AI112">IFERROR(IF(--AH112=1,INDEX(cls_capcat,_xlfn.XMATCH(C112,cls_subtype,0)),IF((--AH112=0)*(AH112&lt;&gt;""),0,"")),"")</f>
        <v>0</v>
      </c>
      <c r="AJ112" s="3">
        <f t="shared" si="20"/>
        <v>75</v>
      </c>
      <c r="AK112" s="3">
        <f t="shared" si="21"/>
        <v>2</v>
      </c>
      <c r="AL112" s="3">
        <f t="shared" si="22"/>
        <v>32</v>
      </c>
      <c r="AM112" s="3">
        <f t="shared" si="23"/>
        <v>5</v>
      </c>
      <c r="AN112" s="3">
        <f t="shared" si="24"/>
        <v>6</v>
      </c>
      <c r="AO112" s="3">
        <f t="shared" si="25"/>
        <v>17</v>
      </c>
    </row>
    <row r="113" spans="1:41" x14ac:dyDescent="0.25">
      <c r="A113">
        <v>112</v>
      </c>
      <c r="B113" t="s">
        <v>128</v>
      </c>
      <c r="C113" t="s">
        <v>119</v>
      </c>
      <c r="D113" t="s">
        <v>109</v>
      </c>
      <c r="E113" t="s">
        <v>431</v>
      </c>
      <c r="F113" t="s">
        <v>233</v>
      </c>
      <c r="G113" t="s">
        <v>432</v>
      </c>
      <c r="H113" t="s">
        <v>41</v>
      </c>
      <c r="I113" s="3" t="str">
        <f t="shared" si="26"/>
        <v>82 Campus Dr.; Scarborough, ME 04074</v>
      </c>
      <c r="K113" s="3" t="str">
        <f t="shared" si="15"/>
        <v/>
      </c>
      <c r="M113" s="3" t="str">
        <f t="shared" si="16"/>
        <v/>
      </c>
      <c r="O113" s="3" t="str">
        <f t="shared" si="17"/>
        <v/>
      </c>
      <c r="Q113" s="6">
        <v>51352</v>
      </c>
      <c r="R113" t="s">
        <v>308</v>
      </c>
      <c r="S113" t="s">
        <v>306</v>
      </c>
      <c r="T113" s="3" t="str">
        <f t="shared" si="27"/>
        <v>1881-391</v>
      </c>
      <c r="Z113">
        <v>12</v>
      </c>
      <c r="AC113" s="5"/>
      <c r="AD113" s="5">
        <f t="shared" si="19"/>
        <v>5840</v>
      </c>
      <c r="AF113" t="b">
        <v>0</v>
      </c>
      <c r="AH113">
        <v>0</v>
      </c>
      <c r="AI113" s="3" cm="1">
        <f t="array" ref="AI113">IFERROR(IF(--AH113=1,INDEX(cls_capcat,_xlfn.XMATCH(C113,cls_subtype,0)),IF((--AH113=0)*(AH113&lt;&gt;""),0,"")),"")</f>
        <v>0</v>
      </c>
      <c r="AJ113" s="3">
        <f t="shared" si="20"/>
        <v>100</v>
      </c>
      <c r="AK113" s="3">
        <f t="shared" si="21"/>
        <v>6</v>
      </c>
      <c r="AL113" s="3">
        <f t="shared" si="22"/>
        <v>24</v>
      </c>
      <c r="AM113" s="3">
        <f t="shared" si="23"/>
        <v>7</v>
      </c>
      <c r="AN113" s="3">
        <f t="shared" si="24"/>
        <v>6</v>
      </c>
      <c r="AO113" s="3">
        <f t="shared" si="25"/>
        <v>17</v>
      </c>
    </row>
    <row r="114" spans="1:41" hidden="1" x14ac:dyDescent="0.25">
      <c r="A114">
        <v>113</v>
      </c>
      <c r="B114" t="s">
        <v>137</v>
      </c>
      <c r="C114" t="s">
        <v>138</v>
      </c>
      <c r="D114" t="s">
        <v>428</v>
      </c>
      <c r="E114" t="s">
        <v>434</v>
      </c>
      <c r="F114" t="s">
        <v>233</v>
      </c>
      <c r="G114" t="s">
        <v>433</v>
      </c>
      <c r="H114" t="s">
        <v>41</v>
      </c>
      <c r="I114" s="3" t="str">
        <f t="shared" si="26"/>
        <v>82 Campus Dr.; Scarborough, ME 04074</v>
      </c>
      <c r="K114" s="3" t="str">
        <f t="shared" si="15"/>
        <v/>
      </c>
      <c r="M114" s="3" t="str">
        <f t="shared" si="16"/>
        <v/>
      </c>
      <c r="O114" s="3" t="str">
        <f t="shared" si="17"/>
        <v/>
      </c>
      <c r="Q114" s="6" t="s">
        <v>435</v>
      </c>
      <c r="R114" t="s">
        <v>308</v>
      </c>
      <c r="S114" t="s">
        <v>305</v>
      </c>
      <c r="T114" s="3" t="str">
        <f t="shared" si="27"/>
        <v>1881-5195</v>
      </c>
      <c r="Z114">
        <v>12</v>
      </c>
      <c r="AC114" s="5"/>
      <c r="AD114" s="5">
        <f t="shared" si="19"/>
        <v>4380</v>
      </c>
      <c r="AF114" t="b">
        <v>0</v>
      </c>
      <c r="AH114">
        <v>0</v>
      </c>
      <c r="AI114" s="3" cm="1">
        <f t="array" ref="AI114">IFERROR(IF(--AH114=1,INDEX(cls_capcat,_xlfn.XMATCH(C114,cls_subtype,0)),IF((--AH114=0)*(AH114&lt;&gt;""),0,"")),"")</f>
        <v>0</v>
      </c>
      <c r="AJ114" s="3">
        <f t="shared" si="20"/>
        <v>75</v>
      </c>
      <c r="AK114" s="3">
        <f t="shared" si="21"/>
        <v>2</v>
      </c>
      <c r="AL114" s="3">
        <f t="shared" si="22"/>
        <v>32</v>
      </c>
      <c r="AM114" s="3">
        <f t="shared" si="23"/>
        <v>5</v>
      </c>
      <c r="AN114" s="3">
        <f t="shared" si="24"/>
        <v>6</v>
      </c>
      <c r="AO114" s="3">
        <f t="shared" si="25"/>
        <v>17</v>
      </c>
    </row>
    <row r="115" spans="1:41" hidden="1" x14ac:dyDescent="0.25">
      <c r="A115">
        <v>114</v>
      </c>
      <c r="B115" t="s">
        <v>94</v>
      </c>
      <c r="C115" t="s">
        <v>436</v>
      </c>
      <c r="D115" t="s">
        <v>437</v>
      </c>
      <c r="E115" t="s">
        <v>438</v>
      </c>
      <c r="F115" t="s">
        <v>233</v>
      </c>
      <c r="G115" t="s">
        <v>432</v>
      </c>
      <c r="H115" t="s">
        <v>41</v>
      </c>
      <c r="I115" s="3" t="str">
        <f t="shared" si="26"/>
        <v>82 Campus Dr.; Scarborough, ME 04074</v>
      </c>
      <c r="K115" s="3" t="str">
        <f t="shared" si="15"/>
        <v/>
      </c>
      <c r="M115" s="3" t="str">
        <f t="shared" si="16"/>
        <v/>
      </c>
      <c r="O115" s="3" t="str">
        <f t="shared" si="17"/>
        <v/>
      </c>
      <c r="Q115" s="6">
        <v>803052</v>
      </c>
      <c r="R115" t="s">
        <v>308</v>
      </c>
      <c r="S115" t="s">
        <v>307</v>
      </c>
      <c r="T115" s="3" t="str">
        <f t="shared" si="27"/>
        <v>1881-392</v>
      </c>
      <c r="Z115">
        <v>12</v>
      </c>
      <c r="AC115" s="5"/>
      <c r="AD115" s="5">
        <f t="shared" si="19"/>
        <v>4380</v>
      </c>
      <c r="AF115" t="b">
        <v>0</v>
      </c>
      <c r="AH115">
        <v>0</v>
      </c>
      <c r="AI115" s="3" cm="1">
        <f t="array" ref="AI115">IFERROR(IF(--AH115=1,INDEX(cls_capcat,_xlfn.XMATCH(C115,cls_subtype,0)),IF((--AH115=0)*(AH115&lt;&gt;""),0,"")),"")</f>
        <v>0</v>
      </c>
      <c r="AJ115" s="3">
        <f t="shared" si="20"/>
        <v>200</v>
      </c>
      <c r="AK115" s="3">
        <f t="shared" si="21"/>
        <v>4</v>
      </c>
      <c r="AL115" s="3">
        <f t="shared" si="22"/>
        <v>13</v>
      </c>
      <c r="AM115" s="3">
        <f t="shared" si="23"/>
        <v>13</v>
      </c>
      <c r="AN115" s="3">
        <f t="shared" si="24"/>
        <v>6</v>
      </c>
      <c r="AO115" s="3">
        <f t="shared" si="25"/>
        <v>17</v>
      </c>
    </row>
    <row r="116" spans="1:41" hidden="1" x14ac:dyDescent="0.25">
      <c r="A116">
        <v>115</v>
      </c>
      <c r="B116" t="s">
        <v>94</v>
      </c>
      <c r="C116" t="s">
        <v>208</v>
      </c>
      <c r="D116" t="s">
        <v>109</v>
      </c>
      <c r="E116" t="s">
        <v>440</v>
      </c>
      <c r="F116" t="s">
        <v>230</v>
      </c>
      <c r="G116" t="s">
        <v>453</v>
      </c>
      <c r="H116" t="s">
        <v>40</v>
      </c>
      <c r="I116" s="3" t="str">
        <f t="shared" si="26"/>
        <v>27 Industrial Av.; Sanford, ME 04073</v>
      </c>
      <c r="K116" s="3" t="str">
        <f t="shared" si="15"/>
        <v/>
      </c>
      <c r="M116" s="3" t="str">
        <f t="shared" si="16"/>
        <v/>
      </c>
      <c r="O116" s="3" t="str">
        <f t="shared" si="17"/>
        <v/>
      </c>
      <c r="P116" s="6">
        <v>41669</v>
      </c>
      <c r="R116" t="s">
        <v>309</v>
      </c>
      <c r="S116" t="s">
        <v>310</v>
      </c>
      <c r="T116" s="3" t="str">
        <f t="shared" si="27"/>
        <v>1296-4414</v>
      </c>
      <c r="W116" s="5">
        <v>42534</v>
      </c>
      <c r="Z116">
        <v>12</v>
      </c>
      <c r="AC116" s="5"/>
      <c r="AD116" s="5">
        <f t="shared" si="19"/>
        <v>46184</v>
      </c>
      <c r="AF116" t="b">
        <v>0</v>
      </c>
      <c r="AH116">
        <v>0</v>
      </c>
      <c r="AI116" s="3" cm="1">
        <f t="array" ref="AI116">IFERROR(IF(--AH116=1,INDEX(cls_capcat,_xlfn.XMATCH(C116,cls_subtype,0)),IF((--AH116=0)*(AH116&lt;&gt;""),0,"")),"")</f>
        <v>0</v>
      </c>
      <c r="AJ116" s="3">
        <f t="shared" si="20"/>
        <v>1800</v>
      </c>
      <c r="AK116" s="3">
        <f t="shared" si="21"/>
        <v>4</v>
      </c>
      <c r="AL116" s="3">
        <f t="shared" si="22"/>
        <v>12</v>
      </c>
      <c r="AM116" s="3">
        <f t="shared" si="23"/>
        <v>7</v>
      </c>
      <c r="AN116" s="3">
        <f t="shared" si="24"/>
        <v>11</v>
      </c>
      <c r="AO116" s="3">
        <f t="shared" si="25"/>
        <v>15</v>
      </c>
    </row>
    <row r="117" spans="1:41" hidden="1" x14ac:dyDescent="0.25">
      <c r="A117">
        <v>116</v>
      </c>
      <c r="B117" t="s">
        <v>95</v>
      </c>
      <c r="C117" t="s">
        <v>117</v>
      </c>
      <c r="D117" t="s">
        <v>108</v>
      </c>
      <c r="E117" t="s">
        <v>369</v>
      </c>
      <c r="F117" t="s">
        <v>95</v>
      </c>
      <c r="G117" t="s">
        <v>370</v>
      </c>
      <c r="H117" t="s">
        <v>752</v>
      </c>
      <c r="I117" s="3" t="str">
        <f t="shared" si="26"/>
        <v>100 Campus Dr.; Scarborough, ME 04074</v>
      </c>
      <c r="J117" t="s">
        <v>691</v>
      </c>
      <c r="K117" s="3" t="str">
        <f t="shared" si="15"/>
        <v>heather.beaulieu@mainehealth.org; 207-662-3932</v>
      </c>
      <c r="L117" t="s">
        <v>691</v>
      </c>
      <c r="M117" s="3" t="str">
        <f t="shared" si="16"/>
        <v>heather.beaulieu@mainehealth.org; 207-662-3932</v>
      </c>
      <c r="O117" s="3" t="str">
        <f t="shared" si="17"/>
        <v/>
      </c>
      <c r="P117" s="6">
        <v>87293</v>
      </c>
      <c r="Q117" s="6">
        <v>47726</v>
      </c>
      <c r="T117" s="3" t="str">
        <f t="shared" si="27"/>
        <v>-</v>
      </c>
      <c r="W117" s="5">
        <v>45376</v>
      </c>
      <c r="Z117">
        <v>12</v>
      </c>
      <c r="AC117" s="5"/>
      <c r="AD117" s="5">
        <f t="shared" si="19"/>
        <v>50486</v>
      </c>
      <c r="AF117" t="b">
        <v>0</v>
      </c>
      <c r="AH117">
        <v>1</v>
      </c>
      <c r="AI117" s="3" cm="1">
        <f t="array" ref="AI117">IFERROR(IF(--AH117=1,INDEX(cls_capcat,_xlfn.XMATCH(C117,cls_subtype,0)),IF((--AH117=0)*(AH117&lt;&gt;""),0,"")),"")</f>
        <v>3</v>
      </c>
      <c r="AJ117" s="3">
        <f t="shared" si="20"/>
        <v>3000</v>
      </c>
      <c r="AK117" s="3">
        <f t="shared" si="21"/>
        <v>10</v>
      </c>
      <c r="AL117" s="3">
        <f t="shared" si="22"/>
        <v>14</v>
      </c>
      <c r="AM117" s="3">
        <f t="shared" si="23"/>
        <v>11</v>
      </c>
      <c r="AN117" s="3">
        <f t="shared" si="24"/>
        <v>2</v>
      </c>
      <c r="AO117" s="3">
        <f t="shared" si="25"/>
        <v>8</v>
      </c>
    </row>
    <row r="118" spans="1:41" hidden="1" x14ac:dyDescent="0.25">
      <c r="A118">
        <v>117</v>
      </c>
      <c r="B118" t="s">
        <v>212</v>
      </c>
      <c r="C118" t="s">
        <v>215</v>
      </c>
      <c r="D118" t="s">
        <v>108</v>
      </c>
      <c r="E118" t="s">
        <v>515</v>
      </c>
      <c r="F118" t="s">
        <v>376</v>
      </c>
      <c r="G118" t="s">
        <v>516</v>
      </c>
      <c r="H118" t="s">
        <v>43</v>
      </c>
      <c r="I118" s="3" t="str">
        <f t="shared" si="26"/>
        <v>92 Campus Dr.; Scarborough, ME 04074</v>
      </c>
      <c r="K118" s="3" t="str">
        <f t="shared" si="15"/>
        <v/>
      </c>
      <c r="M118" s="3" t="str">
        <f t="shared" si="16"/>
        <v/>
      </c>
      <c r="O118" s="3" t="str">
        <f t="shared" si="17"/>
        <v/>
      </c>
      <c r="P118" s="6">
        <v>85174</v>
      </c>
      <c r="Q118" s="6">
        <v>3114</v>
      </c>
      <c r="R118" t="s">
        <v>334</v>
      </c>
      <c r="S118" t="s">
        <v>518</v>
      </c>
      <c r="T118" s="3" t="str">
        <f t="shared" si="27"/>
        <v>1848-6538</v>
      </c>
      <c r="W118" s="5">
        <v>45350</v>
      </c>
      <c r="Z118">
        <v>12</v>
      </c>
      <c r="AC118" s="5"/>
      <c r="AD118" s="5">
        <f t="shared" si="19"/>
        <v>50460</v>
      </c>
      <c r="AF118" t="b">
        <v>0</v>
      </c>
      <c r="AH118">
        <v>0</v>
      </c>
      <c r="AI118" s="3" cm="1">
        <f t="array" ref="AI118">IFERROR(IF(--AH118=1,INDEX(cls_capcat,_xlfn.XMATCH(C118,cls_subtype,0)),IF((--AH118=0)*(AH118&lt;&gt;""),0,"")),"")</f>
        <v>0</v>
      </c>
      <c r="AJ118" s="3">
        <f t="shared" si="20"/>
        <v>200</v>
      </c>
      <c r="AK118" s="3">
        <f t="shared" si="21"/>
        <v>3</v>
      </c>
      <c r="AL118" s="3">
        <f t="shared" si="22"/>
        <v>5</v>
      </c>
      <c r="AM118" s="3">
        <f t="shared" si="23"/>
        <v>11</v>
      </c>
      <c r="AN118" s="3">
        <f t="shared" si="24"/>
        <v>4</v>
      </c>
      <c r="AO118" s="3">
        <f t="shared" si="25"/>
        <v>9</v>
      </c>
    </row>
    <row r="119" spans="1:41" hidden="1" x14ac:dyDescent="0.25">
      <c r="A119">
        <v>118</v>
      </c>
      <c r="B119" t="s">
        <v>212</v>
      </c>
      <c r="C119" t="s">
        <v>215</v>
      </c>
      <c r="D119" t="s">
        <v>108</v>
      </c>
      <c r="E119" t="s">
        <v>515</v>
      </c>
      <c r="F119" t="s">
        <v>376</v>
      </c>
      <c r="G119" t="s">
        <v>517</v>
      </c>
      <c r="H119" t="s">
        <v>43</v>
      </c>
      <c r="I119" s="3" t="str">
        <f t="shared" si="26"/>
        <v>92 Campus Dr.; Scarborough, ME 04074</v>
      </c>
      <c r="K119" s="3" t="str">
        <f t="shared" si="15"/>
        <v/>
      </c>
      <c r="M119" s="3" t="str">
        <f t="shared" si="16"/>
        <v/>
      </c>
      <c r="O119" s="3" t="str">
        <f t="shared" si="17"/>
        <v/>
      </c>
      <c r="P119" s="6">
        <v>85173</v>
      </c>
      <c r="Q119" s="6">
        <v>3617</v>
      </c>
      <c r="R119" t="s">
        <v>334</v>
      </c>
      <c r="S119" t="s">
        <v>519</v>
      </c>
      <c r="T119" s="3" t="str">
        <f t="shared" si="27"/>
        <v>1848-6537</v>
      </c>
      <c r="W119" s="5">
        <v>45350</v>
      </c>
      <c r="Z119">
        <v>12</v>
      </c>
      <c r="AC119" s="5"/>
      <c r="AD119" s="5">
        <f t="shared" si="19"/>
        <v>50460</v>
      </c>
      <c r="AF119" t="b">
        <v>0</v>
      </c>
      <c r="AH119">
        <v>0</v>
      </c>
      <c r="AI119" s="3" cm="1">
        <f t="array" ref="AI119">IFERROR(IF(--AH119=1,INDEX(cls_capcat,_xlfn.XMATCH(C119,cls_subtype,0)),IF((--AH119=0)*(AH119&lt;&gt;""),0,"")),"")</f>
        <v>0</v>
      </c>
      <c r="AJ119" s="3">
        <f t="shared" si="20"/>
        <v>200</v>
      </c>
      <c r="AK119" s="3">
        <f t="shared" si="21"/>
        <v>3</v>
      </c>
      <c r="AL119" s="3">
        <f t="shared" si="22"/>
        <v>5</v>
      </c>
      <c r="AM119" s="3">
        <f t="shared" si="23"/>
        <v>11</v>
      </c>
      <c r="AN119" s="3">
        <f t="shared" si="24"/>
        <v>4</v>
      </c>
      <c r="AO119" s="3">
        <f t="shared" si="25"/>
        <v>9</v>
      </c>
    </row>
    <row r="120" spans="1:41" hidden="1" x14ac:dyDescent="0.25">
      <c r="A120">
        <v>119</v>
      </c>
      <c r="B120" t="s">
        <v>211</v>
      </c>
      <c r="C120" t="s">
        <v>210</v>
      </c>
      <c r="D120" t="s">
        <v>111</v>
      </c>
      <c r="E120" t="s">
        <v>592</v>
      </c>
      <c r="F120" t="s">
        <v>226</v>
      </c>
      <c r="G120" t="s">
        <v>599</v>
      </c>
      <c r="H120" t="s">
        <v>10</v>
      </c>
      <c r="I120" s="3" t="str">
        <f t="shared" si="26"/>
        <v>22 Bramhall St.; Portland, ME 04107</v>
      </c>
      <c r="K120" s="3" t="str">
        <f t="shared" si="15"/>
        <v/>
      </c>
      <c r="L120" t="s">
        <v>680</v>
      </c>
      <c r="M120" s="3" t="str">
        <f t="shared" si="16"/>
        <v>jason.gaudet@mainehealth.org; 207-662-2421</v>
      </c>
      <c r="O120" s="3" t="str">
        <f t="shared" si="17"/>
        <v/>
      </c>
      <c r="P120" s="6">
        <v>88545</v>
      </c>
      <c r="Q120" s="6" t="s">
        <v>526</v>
      </c>
      <c r="R120" t="s">
        <v>282</v>
      </c>
      <c r="S120" t="s">
        <v>521</v>
      </c>
      <c r="T120" s="3" t="str">
        <f t="shared" si="27"/>
        <v>76-6499</v>
      </c>
      <c r="W120" s="5">
        <v>45310</v>
      </c>
      <c r="Z120">
        <v>12</v>
      </c>
      <c r="AC120" s="5"/>
      <c r="AD120" s="5">
        <f t="shared" si="19"/>
        <v>51880</v>
      </c>
      <c r="AF120" t="b">
        <v>0</v>
      </c>
      <c r="AH120">
        <v>1</v>
      </c>
      <c r="AI120" s="3" cm="1">
        <f t="array" ref="AI120">IFERROR(IF(--AH120=1,INDEX(cls_capcat,_xlfn.XMATCH(C120,cls_subtype,0)),IF((--AH120=0)*(AH120&lt;&gt;""),0,"")),"")</f>
        <v>1</v>
      </c>
      <c r="AJ120" s="3">
        <f t="shared" si="20"/>
        <v>180</v>
      </c>
      <c r="AK120" s="3">
        <f t="shared" si="21"/>
        <v>14</v>
      </c>
      <c r="AL120" s="3">
        <f t="shared" si="22"/>
        <v>2</v>
      </c>
      <c r="AM120" s="3">
        <f t="shared" si="23"/>
        <v>6</v>
      </c>
      <c r="AN120" s="3">
        <f t="shared" si="24"/>
        <v>1</v>
      </c>
      <c r="AO120" s="3">
        <f t="shared" si="25"/>
        <v>16</v>
      </c>
    </row>
    <row r="121" spans="1:41" hidden="1" x14ac:dyDescent="0.25">
      <c r="A121">
        <v>120</v>
      </c>
      <c r="B121" t="s">
        <v>129</v>
      </c>
      <c r="C121" t="s">
        <v>134</v>
      </c>
      <c r="D121" t="s">
        <v>114</v>
      </c>
      <c r="E121" t="s">
        <v>522</v>
      </c>
      <c r="F121" t="s">
        <v>350</v>
      </c>
      <c r="G121" t="s">
        <v>394</v>
      </c>
      <c r="H121" t="s">
        <v>10</v>
      </c>
      <c r="I121" s="3" t="str">
        <f t="shared" si="26"/>
        <v>22 Bramhall St.; Portland, ME 04107</v>
      </c>
      <c r="K121" s="3" t="str">
        <f t="shared" si="15"/>
        <v/>
      </c>
      <c r="M121" s="3" t="str">
        <f t="shared" si="16"/>
        <v/>
      </c>
      <c r="O121" s="3" t="str">
        <f t="shared" si="17"/>
        <v/>
      </c>
      <c r="P121" s="6">
        <v>82586</v>
      </c>
      <c r="Q121" s="6" t="s">
        <v>527</v>
      </c>
      <c r="R121" t="s">
        <v>282</v>
      </c>
      <c r="S121" t="s">
        <v>523</v>
      </c>
      <c r="T121" s="3" t="str">
        <f t="shared" si="27"/>
        <v>76-6377</v>
      </c>
      <c r="W121" s="5">
        <v>45218</v>
      </c>
      <c r="Z121">
        <v>12</v>
      </c>
      <c r="AC121" s="5"/>
      <c r="AD121" s="5">
        <f t="shared" si="19"/>
        <v>50693</v>
      </c>
      <c r="AF121" t="b">
        <v>0</v>
      </c>
      <c r="AH121">
        <v>1</v>
      </c>
      <c r="AI121" s="3" cm="1">
        <f t="array" ref="AI121">IFERROR(IF(--AH121=1,INDEX(cls_capcat,_xlfn.XMATCH(C121,cls_subtype,0)),IF((--AH121=0)*(AH121&lt;&gt;""),0,"")),"")</f>
        <v>1</v>
      </c>
      <c r="AJ121" s="3">
        <f t="shared" si="20"/>
        <v>80</v>
      </c>
      <c r="AK121" s="3">
        <f t="shared" si="21"/>
        <v>5</v>
      </c>
      <c r="AL121" s="3">
        <f t="shared" si="22"/>
        <v>26</v>
      </c>
      <c r="AM121" s="3">
        <f t="shared" si="23"/>
        <v>12</v>
      </c>
      <c r="AN121" s="3">
        <f t="shared" si="24"/>
        <v>1</v>
      </c>
      <c r="AO121" s="3">
        <f t="shared" si="25"/>
        <v>3</v>
      </c>
    </row>
    <row r="122" spans="1:41" hidden="1" x14ac:dyDescent="0.25">
      <c r="A122">
        <v>121</v>
      </c>
      <c r="B122" t="s">
        <v>137</v>
      </c>
      <c r="C122" t="s">
        <v>138</v>
      </c>
      <c r="D122" t="s">
        <v>107</v>
      </c>
      <c r="E122" t="s">
        <v>419</v>
      </c>
      <c r="F122" t="s">
        <v>228</v>
      </c>
      <c r="G122" t="s">
        <v>228</v>
      </c>
      <c r="H122" t="s">
        <v>10</v>
      </c>
      <c r="I122" s="3" t="str">
        <f t="shared" si="26"/>
        <v>22 Bramhall St.; Portland, ME 04107</v>
      </c>
      <c r="K122" s="3" t="str">
        <f t="shared" si="15"/>
        <v/>
      </c>
      <c r="M122" s="3" t="str">
        <f t="shared" si="16"/>
        <v/>
      </c>
      <c r="O122" s="3" t="str">
        <f t="shared" si="17"/>
        <v/>
      </c>
      <c r="P122" s="6">
        <v>87812</v>
      </c>
      <c r="Q122" s="6" t="s">
        <v>524</v>
      </c>
      <c r="R122" t="s">
        <v>203</v>
      </c>
      <c r="S122" t="s">
        <v>525</v>
      </c>
      <c r="T122" s="3" t="str">
        <f t="shared" si="27"/>
        <v>1402-6440</v>
      </c>
      <c r="W122" s="5">
        <v>45272</v>
      </c>
      <c r="Z122">
        <v>12</v>
      </c>
      <c r="AC122" s="5"/>
      <c r="AD122" s="5">
        <f t="shared" si="19"/>
        <v>49652</v>
      </c>
      <c r="AF122" t="b">
        <v>0</v>
      </c>
      <c r="AH122">
        <v>0</v>
      </c>
      <c r="AI122" s="3" cm="1">
        <f t="array" ref="AI122">IFERROR(IF(--AH122=1,INDEX(cls_capcat,_xlfn.XMATCH(C122,cls_subtype,0)),IF((--AH122=0)*(AH122&lt;&gt;""),0,"")),"")</f>
        <v>0</v>
      </c>
      <c r="AJ122" s="3">
        <f t="shared" si="20"/>
        <v>75</v>
      </c>
      <c r="AK122" s="3">
        <f t="shared" si="21"/>
        <v>2</v>
      </c>
      <c r="AL122" s="3">
        <f t="shared" si="22"/>
        <v>32</v>
      </c>
      <c r="AM122" s="3">
        <f t="shared" si="23"/>
        <v>9</v>
      </c>
      <c r="AN122" s="3">
        <f t="shared" si="24"/>
        <v>1</v>
      </c>
      <c r="AO122" s="3">
        <f t="shared" si="25"/>
        <v>11</v>
      </c>
    </row>
    <row r="123" spans="1:41" hidden="1" x14ac:dyDescent="0.25">
      <c r="A123">
        <v>122</v>
      </c>
      <c r="B123" t="s">
        <v>96</v>
      </c>
      <c r="C123" t="s">
        <v>666</v>
      </c>
      <c r="D123" t="s">
        <v>108</v>
      </c>
      <c r="E123" t="s">
        <v>528</v>
      </c>
      <c r="F123" t="s">
        <v>226</v>
      </c>
      <c r="G123" t="s">
        <v>668</v>
      </c>
      <c r="H123" t="s">
        <v>752</v>
      </c>
      <c r="I123" s="3" t="str">
        <f t="shared" si="26"/>
        <v>100 Campus Dr.; Scarborough, ME 04074</v>
      </c>
      <c r="J123" t="s">
        <v>502</v>
      </c>
      <c r="K123" s="3" t="str">
        <f t="shared" si="15"/>
        <v>kathleen.lalouche@mainehealth.org; 207-662-2954</v>
      </c>
      <c r="L123" t="s">
        <v>502</v>
      </c>
      <c r="M123" s="3" t="str">
        <f t="shared" si="16"/>
        <v>kathleen.lalouche@mainehealth.org; 207-662-2954</v>
      </c>
      <c r="O123" s="3" t="str">
        <f t="shared" si="17"/>
        <v/>
      </c>
      <c r="P123" s="6">
        <v>73013</v>
      </c>
      <c r="Q123" s="6" t="s">
        <v>646</v>
      </c>
      <c r="T123" s="3" t="str">
        <f t="shared" si="27"/>
        <v>-</v>
      </c>
      <c r="V123" s="5">
        <v>43199</v>
      </c>
      <c r="W123" s="5">
        <v>43206</v>
      </c>
      <c r="Z123">
        <v>12</v>
      </c>
      <c r="AC123" s="5"/>
      <c r="AD123" s="5">
        <f t="shared" si="19"/>
        <v>47586</v>
      </c>
      <c r="AF123" t="b">
        <v>0</v>
      </c>
      <c r="AH123">
        <v>1</v>
      </c>
      <c r="AI123" s="3" cm="1">
        <f t="array" ref="AI123">IFERROR(IF(--AH123=1,INDEX(cls_capcat,_xlfn.XMATCH(C123,cls_subtype,0)),IF((--AH123=0)*(AH123&lt;&gt;""),0,"")),"")</f>
        <v>1</v>
      </c>
      <c r="AJ123" s="3">
        <f t="shared" si="20"/>
        <v>190</v>
      </c>
      <c r="AK123" s="3">
        <f t="shared" si="21"/>
        <v>13</v>
      </c>
      <c r="AL123" s="3">
        <f t="shared" si="22"/>
        <v>16</v>
      </c>
      <c r="AM123" s="3">
        <f t="shared" si="23"/>
        <v>11</v>
      </c>
      <c r="AN123" s="3">
        <f t="shared" si="24"/>
        <v>2</v>
      </c>
      <c r="AO123" s="3">
        <f t="shared" si="25"/>
        <v>16</v>
      </c>
    </row>
    <row r="124" spans="1:41" hidden="1" x14ac:dyDescent="0.25">
      <c r="A124">
        <v>123</v>
      </c>
      <c r="B124" t="s">
        <v>96</v>
      </c>
      <c r="C124" t="s">
        <v>666</v>
      </c>
      <c r="D124" t="s">
        <v>108</v>
      </c>
      <c r="E124" t="s">
        <v>528</v>
      </c>
      <c r="F124" t="s">
        <v>226</v>
      </c>
      <c r="G124" t="s">
        <v>669</v>
      </c>
      <c r="H124" t="s">
        <v>752</v>
      </c>
      <c r="I124" s="3" t="str">
        <f t="shared" si="26"/>
        <v>100 Campus Dr.; Scarborough, ME 04074</v>
      </c>
      <c r="J124" t="s">
        <v>502</v>
      </c>
      <c r="K124" s="3" t="str">
        <f t="shared" si="15"/>
        <v>kathleen.lalouche@mainehealth.org; 207-662-2954</v>
      </c>
      <c r="L124" t="s">
        <v>502</v>
      </c>
      <c r="M124" s="3" t="str">
        <f t="shared" si="16"/>
        <v>kathleen.lalouche@mainehealth.org; 207-662-2954</v>
      </c>
      <c r="O124" s="3" t="str">
        <f t="shared" si="17"/>
        <v/>
      </c>
      <c r="P124" s="6">
        <v>47449</v>
      </c>
      <c r="Q124" s="6" t="s">
        <v>647</v>
      </c>
      <c r="T124" s="3" t="str">
        <f t="shared" si="27"/>
        <v>-</v>
      </c>
      <c r="V124" s="5">
        <v>42860</v>
      </c>
      <c r="W124" s="5">
        <v>42870</v>
      </c>
      <c r="Z124">
        <v>12</v>
      </c>
      <c r="AC124" s="5">
        <v>46022</v>
      </c>
      <c r="AD124" s="5">
        <f t="shared" si="19"/>
        <v>47250</v>
      </c>
      <c r="AF124" t="b">
        <v>0</v>
      </c>
      <c r="AH124">
        <v>1</v>
      </c>
      <c r="AI124" s="3" cm="1">
        <f t="array" ref="AI124">IFERROR(IF(--AH124=1,INDEX(cls_capcat,_xlfn.XMATCH(C124,cls_subtype,0)),IF((--AH124=0)*(AH124&lt;&gt;""),0,"")),"")</f>
        <v>1</v>
      </c>
      <c r="AJ124" s="3">
        <f t="shared" si="20"/>
        <v>190</v>
      </c>
      <c r="AK124" s="3">
        <f t="shared" si="21"/>
        <v>13</v>
      </c>
      <c r="AL124" s="3">
        <f t="shared" si="22"/>
        <v>16</v>
      </c>
      <c r="AM124" s="3">
        <f t="shared" si="23"/>
        <v>11</v>
      </c>
      <c r="AN124" s="3">
        <f t="shared" si="24"/>
        <v>2</v>
      </c>
      <c r="AO124" s="3">
        <f t="shared" si="25"/>
        <v>16</v>
      </c>
    </row>
    <row r="125" spans="1:41" hidden="1" x14ac:dyDescent="0.25">
      <c r="A125">
        <v>124</v>
      </c>
      <c r="B125" t="s">
        <v>96</v>
      </c>
      <c r="C125" t="s">
        <v>666</v>
      </c>
      <c r="D125" t="s">
        <v>108</v>
      </c>
      <c r="E125" t="s">
        <v>528</v>
      </c>
      <c r="F125" t="s">
        <v>226</v>
      </c>
      <c r="G125" t="s">
        <v>659</v>
      </c>
      <c r="H125" t="s">
        <v>752</v>
      </c>
      <c r="I125" s="3" t="str">
        <f t="shared" si="26"/>
        <v>100 Campus Dr.; Scarborough, ME 04074</v>
      </c>
      <c r="J125" t="s">
        <v>502</v>
      </c>
      <c r="K125" s="3" t="str">
        <f t="shared" si="15"/>
        <v>kathleen.lalouche@mainehealth.org; 207-662-2954</v>
      </c>
      <c r="L125" t="s">
        <v>502</v>
      </c>
      <c r="M125" s="3" t="str">
        <f t="shared" si="16"/>
        <v>kathleen.lalouche@mainehealth.org; 207-662-2954</v>
      </c>
      <c r="O125" s="3" t="str">
        <f t="shared" si="17"/>
        <v/>
      </c>
      <c r="P125" s="6">
        <v>49097</v>
      </c>
      <c r="Q125" s="6" t="s">
        <v>648</v>
      </c>
      <c r="T125" s="3" t="str">
        <f t="shared" si="27"/>
        <v>-</v>
      </c>
      <c r="V125" s="5">
        <v>42502</v>
      </c>
      <c r="W125" s="5">
        <v>42510</v>
      </c>
      <c r="Z125">
        <v>12</v>
      </c>
      <c r="AC125" s="5">
        <v>46022</v>
      </c>
      <c r="AD125" s="5">
        <f t="shared" si="19"/>
        <v>46890</v>
      </c>
      <c r="AF125" t="b">
        <v>0</v>
      </c>
      <c r="AH125">
        <v>1</v>
      </c>
      <c r="AI125" s="3" cm="1">
        <f t="array" ref="AI125">IFERROR(IF(--AH125=1,INDEX(cls_capcat,_xlfn.XMATCH(C125,cls_subtype,0)),IF((--AH125=0)*(AH125&lt;&gt;""),0,"")),"")</f>
        <v>1</v>
      </c>
      <c r="AJ125" s="3">
        <f t="shared" si="20"/>
        <v>190</v>
      </c>
      <c r="AK125" s="3">
        <f t="shared" si="21"/>
        <v>13</v>
      </c>
      <c r="AL125" s="3">
        <f t="shared" si="22"/>
        <v>16</v>
      </c>
      <c r="AM125" s="3">
        <f t="shared" si="23"/>
        <v>11</v>
      </c>
      <c r="AN125" s="3">
        <f t="shared" si="24"/>
        <v>2</v>
      </c>
      <c r="AO125" s="3">
        <f t="shared" si="25"/>
        <v>16</v>
      </c>
    </row>
    <row r="126" spans="1:41" hidden="1" x14ac:dyDescent="0.25">
      <c r="A126">
        <v>125</v>
      </c>
      <c r="B126" t="s">
        <v>96</v>
      </c>
      <c r="C126" t="s">
        <v>666</v>
      </c>
      <c r="D126" t="s">
        <v>108</v>
      </c>
      <c r="E126" t="s">
        <v>528</v>
      </c>
      <c r="F126" t="s">
        <v>226</v>
      </c>
      <c r="G126" t="s">
        <v>660</v>
      </c>
      <c r="H126" t="s">
        <v>752</v>
      </c>
      <c r="I126" s="3" t="str">
        <f t="shared" si="26"/>
        <v>100 Campus Dr.; Scarborough, ME 04074</v>
      </c>
      <c r="J126" t="s">
        <v>502</v>
      </c>
      <c r="K126" s="3" t="str">
        <f t="shared" si="15"/>
        <v>kathleen.lalouche@mainehealth.org; 207-662-2954</v>
      </c>
      <c r="L126" t="s">
        <v>502</v>
      </c>
      <c r="M126" s="3" t="str">
        <f t="shared" si="16"/>
        <v>kathleen.lalouche@mainehealth.org; 207-662-2954</v>
      </c>
      <c r="O126" s="3" t="str">
        <f t="shared" si="17"/>
        <v/>
      </c>
      <c r="P126" s="6">
        <v>71616</v>
      </c>
      <c r="Q126" s="6" t="s">
        <v>649</v>
      </c>
      <c r="T126" s="3" t="str">
        <f t="shared" si="27"/>
        <v>-</v>
      </c>
      <c r="V126" s="5">
        <v>43054</v>
      </c>
      <c r="W126" s="5">
        <v>43067</v>
      </c>
      <c r="Z126">
        <v>12</v>
      </c>
      <c r="AC126" s="5"/>
      <c r="AD126" s="5">
        <f t="shared" si="19"/>
        <v>47447</v>
      </c>
      <c r="AF126" t="b">
        <v>0</v>
      </c>
      <c r="AH126">
        <v>1</v>
      </c>
      <c r="AI126" s="3" cm="1">
        <f t="array" ref="AI126">IFERROR(IF(--AH126=1,INDEX(cls_capcat,_xlfn.XMATCH(C126,cls_subtype,0)),IF((--AH126=0)*(AH126&lt;&gt;""),0,"")),"")</f>
        <v>1</v>
      </c>
      <c r="AJ126" s="3">
        <f t="shared" si="20"/>
        <v>190</v>
      </c>
      <c r="AK126" s="3">
        <f t="shared" si="21"/>
        <v>13</v>
      </c>
      <c r="AL126" s="3">
        <f t="shared" si="22"/>
        <v>16</v>
      </c>
      <c r="AM126" s="3">
        <f t="shared" si="23"/>
        <v>11</v>
      </c>
      <c r="AN126" s="3">
        <f t="shared" si="24"/>
        <v>2</v>
      </c>
      <c r="AO126" s="3">
        <f t="shared" si="25"/>
        <v>16</v>
      </c>
    </row>
    <row r="127" spans="1:41" hidden="1" x14ac:dyDescent="0.25">
      <c r="A127">
        <v>126</v>
      </c>
      <c r="B127" t="s">
        <v>96</v>
      </c>
      <c r="C127" t="s">
        <v>666</v>
      </c>
      <c r="D127" t="s">
        <v>108</v>
      </c>
      <c r="E127" t="s">
        <v>528</v>
      </c>
      <c r="F127" t="s">
        <v>226</v>
      </c>
      <c r="G127" t="s">
        <v>652</v>
      </c>
      <c r="H127" t="s">
        <v>10</v>
      </c>
      <c r="I127" s="3" t="str">
        <f t="shared" si="26"/>
        <v>22 Bramhall St.; Portland, ME 04107</v>
      </c>
      <c r="J127" t="s">
        <v>502</v>
      </c>
      <c r="K127" s="3" t="str">
        <f t="shared" si="15"/>
        <v>kathleen.lalouche@mainehealth.org; 207-662-2954</v>
      </c>
      <c r="L127" t="s">
        <v>502</v>
      </c>
      <c r="M127" s="3" t="str">
        <f t="shared" si="16"/>
        <v>kathleen.lalouche@mainehealth.org; 207-662-2954</v>
      </c>
      <c r="O127" s="3" t="str">
        <f t="shared" si="17"/>
        <v/>
      </c>
      <c r="P127" s="6">
        <v>71034</v>
      </c>
      <c r="Q127" s="6" t="s">
        <v>650</v>
      </c>
      <c r="T127" s="3" t="str">
        <f t="shared" si="27"/>
        <v>-</v>
      </c>
      <c r="V127" s="5">
        <v>42850</v>
      </c>
      <c r="W127" s="5">
        <v>42860</v>
      </c>
      <c r="Z127">
        <v>12</v>
      </c>
      <c r="AC127" s="5">
        <v>46022</v>
      </c>
      <c r="AD127" s="5">
        <f t="shared" si="19"/>
        <v>47240</v>
      </c>
      <c r="AF127" t="b">
        <v>0</v>
      </c>
      <c r="AH127">
        <v>1</v>
      </c>
      <c r="AI127" s="3" cm="1">
        <f t="array" ref="AI127">IFERROR(IF(--AH127=1,INDEX(cls_capcat,_xlfn.XMATCH(C127,cls_subtype,0)),IF((--AH127=0)*(AH127&lt;&gt;""),0,"")),"")</f>
        <v>1</v>
      </c>
      <c r="AJ127" s="3">
        <f t="shared" si="20"/>
        <v>190</v>
      </c>
      <c r="AK127" s="3">
        <f t="shared" si="21"/>
        <v>13</v>
      </c>
      <c r="AL127" s="3">
        <f t="shared" si="22"/>
        <v>16</v>
      </c>
      <c r="AM127" s="3">
        <f t="shared" si="23"/>
        <v>11</v>
      </c>
      <c r="AN127" s="3">
        <f t="shared" si="24"/>
        <v>1</v>
      </c>
      <c r="AO127" s="3">
        <f t="shared" si="25"/>
        <v>16</v>
      </c>
    </row>
    <row r="128" spans="1:41" hidden="1" x14ac:dyDescent="0.25">
      <c r="A128">
        <v>127</v>
      </c>
      <c r="B128" t="s">
        <v>96</v>
      </c>
      <c r="C128" t="s">
        <v>666</v>
      </c>
      <c r="D128" t="s">
        <v>108</v>
      </c>
      <c r="E128" t="s">
        <v>528</v>
      </c>
      <c r="F128" t="s">
        <v>226</v>
      </c>
      <c r="G128" t="s">
        <v>808</v>
      </c>
      <c r="H128" t="s">
        <v>10</v>
      </c>
      <c r="I128" s="3" t="str">
        <f t="shared" si="26"/>
        <v>22 Bramhall St.; Portland, ME 04107</v>
      </c>
      <c r="J128" t="s">
        <v>502</v>
      </c>
      <c r="K128" s="3" t="str">
        <f t="shared" si="15"/>
        <v>kathleen.lalouche@mainehealth.org; 207-662-2954</v>
      </c>
      <c r="L128" t="s">
        <v>502</v>
      </c>
      <c r="M128" s="3" t="str">
        <f t="shared" si="16"/>
        <v>kathleen.lalouche@mainehealth.org; 207-662-2954</v>
      </c>
      <c r="O128" s="3" t="str">
        <f t="shared" si="17"/>
        <v/>
      </c>
      <c r="P128" s="6">
        <v>71035</v>
      </c>
      <c r="Q128" s="6" t="s">
        <v>651</v>
      </c>
      <c r="T128" s="3" t="str">
        <f t="shared" si="27"/>
        <v>-</v>
      </c>
      <c r="V128" s="5">
        <v>42850</v>
      </c>
      <c r="W128" s="5">
        <v>42860</v>
      </c>
      <c r="Z128">
        <v>12</v>
      </c>
      <c r="AC128" s="5">
        <v>46022</v>
      </c>
      <c r="AD128" s="5">
        <f t="shared" si="19"/>
        <v>47240</v>
      </c>
      <c r="AF128" t="b">
        <v>0</v>
      </c>
      <c r="AH128">
        <v>1</v>
      </c>
      <c r="AI128" s="3" cm="1">
        <f t="array" ref="AI128">IFERROR(IF(--AH128=1,INDEX(cls_capcat,_xlfn.XMATCH(C128,cls_subtype,0)),IF((--AH128=0)*(AH128&lt;&gt;""),0,"")),"")</f>
        <v>1</v>
      </c>
      <c r="AJ128" s="3">
        <f t="shared" si="20"/>
        <v>190</v>
      </c>
      <c r="AK128" s="3">
        <f t="shared" si="21"/>
        <v>13</v>
      </c>
      <c r="AL128" s="3">
        <f t="shared" si="22"/>
        <v>16</v>
      </c>
      <c r="AM128" s="3">
        <f t="shared" si="23"/>
        <v>11</v>
      </c>
      <c r="AN128" s="3">
        <f t="shared" si="24"/>
        <v>1</v>
      </c>
      <c r="AO128" s="3">
        <f t="shared" si="25"/>
        <v>16</v>
      </c>
    </row>
    <row r="129" spans="1:41" hidden="1" x14ac:dyDescent="0.25">
      <c r="A129">
        <v>128</v>
      </c>
      <c r="B129" t="s">
        <v>96</v>
      </c>
      <c r="C129" t="s">
        <v>666</v>
      </c>
      <c r="D129" t="s">
        <v>108</v>
      </c>
      <c r="E129" t="s">
        <v>528</v>
      </c>
      <c r="F129" t="s">
        <v>226</v>
      </c>
      <c r="G129" t="s">
        <v>658</v>
      </c>
      <c r="H129" t="s">
        <v>10</v>
      </c>
      <c r="I129" s="3" t="str">
        <f t="shared" si="26"/>
        <v>22 Bramhall St.; Portland, ME 04107</v>
      </c>
      <c r="J129" t="s">
        <v>502</v>
      </c>
      <c r="K129" s="3" t="str">
        <f t="shared" si="15"/>
        <v>kathleen.lalouche@mainehealth.org; 207-662-2954</v>
      </c>
      <c r="L129" t="s">
        <v>502</v>
      </c>
      <c r="M129" s="3" t="str">
        <f t="shared" si="16"/>
        <v>kathleen.lalouche@mainehealth.org; 207-662-2954</v>
      </c>
      <c r="O129" s="3" t="str">
        <f t="shared" si="17"/>
        <v/>
      </c>
      <c r="P129" s="6">
        <v>74125</v>
      </c>
      <c r="Q129" s="6" t="s">
        <v>661</v>
      </c>
      <c r="T129" s="3" t="str">
        <f t="shared" si="27"/>
        <v>-</v>
      </c>
      <c r="V129" s="5">
        <v>43290</v>
      </c>
      <c r="W129" s="5">
        <v>43304</v>
      </c>
      <c r="Z129">
        <v>12</v>
      </c>
      <c r="AC129" s="5"/>
      <c r="AD129" s="5">
        <f t="shared" si="19"/>
        <v>47684</v>
      </c>
      <c r="AF129" t="b">
        <v>0</v>
      </c>
      <c r="AH129">
        <v>1</v>
      </c>
      <c r="AI129" s="3" cm="1">
        <f t="array" ref="AI129">IFERROR(IF(--AH129=1,INDEX(cls_capcat,_xlfn.XMATCH(C129,cls_subtype,0)),IF((--AH129=0)*(AH129&lt;&gt;""),0,"")),"")</f>
        <v>1</v>
      </c>
      <c r="AJ129" s="3">
        <f t="shared" si="20"/>
        <v>190</v>
      </c>
      <c r="AK129" s="3">
        <f t="shared" si="21"/>
        <v>13</v>
      </c>
      <c r="AL129" s="3">
        <f t="shared" si="22"/>
        <v>16</v>
      </c>
      <c r="AM129" s="3">
        <f t="shared" si="23"/>
        <v>11</v>
      </c>
      <c r="AN129" s="3">
        <f t="shared" si="24"/>
        <v>1</v>
      </c>
      <c r="AO129" s="3">
        <f t="shared" si="25"/>
        <v>16</v>
      </c>
    </row>
    <row r="130" spans="1:41" hidden="1" x14ac:dyDescent="0.25">
      <c r="A130">
        <v>129</v>
      </c>
      <c r="B130" t="s">
        <v>96</v>
      </c>
      <c r="C130" t="s">
        <v>666</v>
      </c>
      <c r="D130" t="s">
        <v>108</v>
      </c>
      <c r="E130" t="s">
        <v>528</v>
      </c>
      <c r="F130" t="s">
        <v>226</v>
      </c>
      <c r="G130" t="s">
        <v>657</v>
      </c>
      <c r="H130" t="s">
        <v>10</v>
      </c>
      <c r="I130" s="3" t="str">
        <f t="shared" si="26"/>
        <v>22 Bramhall St.; Portland, ME 04107</v>
      </c>
      <c r="J130" t="s">
        <v>502</v>
      </c>
      <c r="K130" s="3" t="str">
        <f t="shared" ref="K130:K193" si="28">_xlfn.IFNA(INDEX(stf_catcon,MATCH(J130,stf_catnm,0)),"")</f>
        <v>kathleen.lalouche@mainehealth.org; 207-662-2954</v>
      </c>
      <c r="L130" t="s">
        <v>502</v>
      </c>
      <c r="M130" s="3" t="str">
        <f t="shared" ref="M130:M193" si="29">_xlfn.IFNA(INDEX(stf_catcon,MATCH(L130,stf_catnm,0)),"")</f>
        <v>kathleen.lalouche@mainehealth.org; 207-662-2954</v>
      </c>
      <c r="O130" s="3" t="str">
        <f t="shared" ref="O130:O193" si="30">_xlfn.IFNA(INDEX(stf_catcon,MATCH(N130,stf_catnm,0)),"")</f>
        <v/>
      </c>
      <c r="P130" s="6">
        <v>71033</v>
      </c>
      <c r="Q130" s="6" t="s">
        <v>663</v>
      </c>
      <c r="T130" s="3" t="str">
        <f t="shared" ref="T130" si="31">MID(R130,4,4)&amp;"-"&amp;MID(S130,4,4)</f>
        <v>-</v>
      </c>
      <c r="V130" s="5">
        <v>42850</v>
      </c>
      <c r="W130" s="5">
        <v>42860</v>
      </c>
      <c r="Z130">
        <v>12</v>
      </c>
      <c r="AC130" s="5">
        <v>46022</v>
      </c>
      <c r="AD130" s="5">
        <f t="shared" ref="AD130:AD193" si="32">IFERROR(W130+365*INDEX(cls_eeol,MATCH(C130,cls_subtype,0)),"")</f>
        <v>47240</v>
      </c>
      <c r="AF130" t="b">
        <v>0</v>
      </c>
      <c r="AH130">
        <v>1</v>
      </c>
      <c r="AI130" s="3" cm="1">
        <f t="array" ref="AI130">IFERROR(IF(--AH130=1,INDEX(cls_capcat,_xlfn.XMATCH(C130,cls_subtype,0)),IF((--AH130=0)*(AH130&lt;&gt;""),0,"")),"")</f>
        <v>1</v>
      </c>
      <c r="AJ130" s="3">
        <f t="shared" ref="AJ130:AJ193" si="33">IFERROR(INDEX(cls_capcst,MATCH(C130,cls_subtype,0)),"")</f>
        <v>190</v>
      </c>
      <c r="AK130" s="3">
        <f t="shared" ref="AK130:AK193" si="34">IFERROR(INDEX(cls_id,MATCH(B130,cls_type,0)),"")</f>
        <v>13</v>
      </c>
      <c r="AL130" s="3">
        <f t="shared" ref="AL130:AL193" si="35">IFERROR(INDEX(cls_subid,MATCH(C130,cls_subtype,0)),"")</f>
        <v>16</v>
      </c>
      <c r="AM130" s="3">
        <f t="shared" ref="AM130:AM193" si="36">IFERROR(INDEX(manu_id,MATCH(D130,manu_name,0)),"")</f>
        <v>11</v>
      </c>
      <c r="AN130" s="3">
        <f t="shared" ref="AN130:AN193" si="37">_xlfn.IFNA(INDEX(fac_id,MATCH($H130,fac_name,0)),"")</f>
        <v>1</v>
      </c>
      <c r="AO130" s="3">
        <f t="shared" ref="AO130:AO193" si="38">_xlfn.IFNA(INDEX(dept_id,MATCH($F130,dept_name,0)),"")</f>
        <v>16</v>
      </c>
    </row>
    <row r="131" spans="1:41" hidden="1" x14ac:dyDescent="0.25">
      <c r="A131">
        <v>130</v>
      </c>
      <c r="B131" t="s">
        <v>96</v>
      </c>
      <c r="C131" t="s">
        <v>667</v>
      </c>
      <c r="D131" t="s">
        <v>665</v>
      </c>
      <c r="E131" t="s">
        <v>674</v>
      </c>
      <c r="F131" t="s">
        <v>226</v>
      </c>
      <c r="G131" t="s">
        <v>653</v>
      </c>
      <c r="H131" t="s">
        <v>10</v>
      </c>
      <c r="I131" s="3" t="str">
        <f t="shared" ref="I131:I141" si="39">IFERROR(INDEX(fac_addr1,AN131)&amp;"; "&amp;IF(ISBLANK(INDEX(fac_addr2,AN131)),"",INDEX(fac_addr2,AN131)&amp;"; ")&amp;INDEX(fac_city,AN131)&amp;", "&amp;INDEX(fac_state,AN131)&amp;" "&amp;TEXT(INDEX(fac_zip,AN131),"00000"),"")</f>
        <v>22 Bramhall St.; Portland, ME 04107</v>
      </c>
      <c r="J131" t="s">
        <v>502</v>
      </c>
      <c r="K131" s="3" t="str">
        <f t="shared" si="28"/>
        <v>kathleen.lalouche@mainehealth.org; 207-662-2954</v>
      </c>
      <c r="L131" t="s">
        <v>502</v>
      </c>
      <c r="M131" s="3" t="str">
        <f t="shared" si="29"/>
        <v>kathleen.lalouche@mainehealth.org; 207-662-2954</v>
      </c>
      <c r="O131" s="3" t="str">
        <f t="shared" si="30"/>
        <v/>
      </c>
      <c r="P131" s="6">
        <v>34814</v>
      </c>
      <c r="Q131" s="8" t="s">
        <v>675</v>
      </c>
      <c r="V131" s="5">
        <v>37428</v>
      </c>
      <c r="W131" s="5">
        <v>37438</v>
      </c>
      <c r="Z131">
        <v>12</v>
      </c>
      <c r="AC131" s="5"/>
      <c r="AD131" s="5">
        <f t="shared" si="32"/>
        <v>41818</v>
      </c>
      <c r="AF131" t="b">
        <v>0</v>
      </c>
      <c r="AH131">
        <v>1</v>
      </c>
      <c r="AI131" s="3" cm="1">
        <f t="array" ref="AI131">IFERROR(IF(--AH131=1,INDEX(cls_capcat,_xlfn.XMATCH(C131,cls_subtype,0)),IF((--AH131=0)*(AH131&lt;&gt;""),0,"")),"")</f>
        <v>1</v>
      </c>
      <c r="AJ131" s="3">
        <f t="shared" si="33"/>
        <v>145</v>
      </c>
      <c r="AK131" s="3">
        <f t="shared" si="34"/>
        <v>13</v>
      </c>
      <c r="AL131" s="3">
        <f t="shared" si="35"/>
        <v>17</v>
      </c>
      <c r="AM131" s="3">
        <f t="shared" si="36"/>
        <v>16</v>
      </c>
      <c r="AN131" s="3">
        <f t="shared" si="37"/>
        <v>1</v>
      </c>
      <c r="AO131" s="3">
        <f t="shared" si="38"/>
        <v>16</v>
      </c>
    </row>
    <row r="132" spans="1:41" hidden="1" x14ac:dyDescent="0.25">
      <c r="A132">
        <v>131</v>
      </c>
      <c r="B132" t="s">
        <v>96</v>
      </c>
      <c r="C132" t="s">
        <v>666</v>
      </c>
      <c r="D132" t="s">
        <v>108</v>
      </c>
      <c r="E132" t="s">
        <v>528</v>
      </c>
      <c r="F132" t="s">
        <v>350</v>
      </c>
      <c r="G132" t="s">
        <v>662</v>
      </c>
      <c r="H132" t="s">
        <v>10</v>
      </c>
      <c r="I132" s="3" t="str">
        <f t="shared" si="39"/>
        <v>22 Bramhall St.; Portland, ME 04107</v>
      </c>
      <c r="J132" t="s">
        <v>502</v>
      </c>
      <c r="K132" s="3" t="str">
        <f t="shared" si="28"/>
        <v>kathleen.lalouche@mainehealth.org; 207-662-2954</v>
      </c>
      <c r="L132" t="s">
        <v>502</v>
      </c>
      <c r="M132" s="3" t="str">
        <f t="shared" si="29"/>
        <v>kathleen.lalouche@mainehealth.org; 207-662-2954</v>
      </c>
      <c r="O132" s="3" t="str">
        <f t="shared" si="30"/>
        <v/>
      </c>
      <c r="P132" s="6">
        <v>68358</v>
      </c>
      <c r="Q132" s="6" t="s">
        <v>654</v>
      </c>
      <c r="T132" s="3" t="str">
        <f t="shared" ref="T132:T163" si="40">MID(R132,4,4)&amp;"-"&amp;MID(S132,4,4)</f>
        <v>-</v>
      </c>
      <c r="V132" s="5">
        <v>42503</v>
      </c>
      <c r="W132" s="5">
        <v>42513</v>
      </c>
      <c r="Z132">
        <v>12</v>
      </c>
      <c r="AC132" s="5">
        <v>46022</v>
      </c>
      <c r="AD132" s="5">
        <f t="shared" si="32"/>
        <v>46893</v>
      </c>
      <c r="AF132" t="b">
        <v>0</v>
      </c>
      <c r="AH132">
        <v>1</v>
      </c>
      <c r="AI132" s="3" cm="1">
        <f t="array" ref="AI132">IFERROR(IF(--AH132=1,INDEX(cls_capcat,_xlfn.XMATCH(C132,cls_subtype,0)),IF((--AH132=0)*(AH132&lt;&gt;""),0,"")),"")</f>
        <v>1</v>
      </c>
      <c r="AJ132" s="3">
        <f t="shared" si="33"/>
        <v>190</v>
      </c>
      <c r="AK132" s="3">
        <f t="shared" si="34"/>
        <v>13</v>
      </c>
      <c r="AL132" s="3">
        <f t="shared" si="35"/>
        <v>16</v>
      </c>
      <c r="AM132" s="3">
        <f t="shared" si="36"/>
        <v>11</v>
      </c>
      <c r="AN132" s="3">
        <f t="shared" si="37"/>
        <v>1</v>
      </c>
      <c r="AO132" s="3">
        <f t="shared" si="38"/>
        <v>3</v>
      </c>
    </row>
    <row r="133" spans="1:41" hidden="1" x14ac:dyDescent="0.25">
      <c r="A133">
        <v>132</v>
      </c>
      <c r="B133" t="s">
        <v>96</v>
      </c>
      <c r="C133" t="s">
        <v>666</v>
      </c>
      <c r="D133" t="s">
        <v>108</v>
      </c>
      <c r="E133" t="s">
        <v>528</v>
      </c>
      <c r="F133" t="s">
        <v>350</v>
      </c>
      <c r="G133" t="s">
        <v>656</v>
      </c>
      <c r="H133" t="s">
        <v>10</v>
      </c>
      <c r="I133" s="3" t="str">
        <f t="shared" si="39"/>
        <v>22 Bramhall St.; Portland, ME 04107</v>
      </c>
      <c r="J133" t="s">
        <v>502</v>
      </c>
      <c r="K133" s="3" t="str">
        <f t="shared" si="28"/>
        <v>kathleen.lalouche@mainehealth.org; 207-662-2954</v>
      </c>
      <c r="L133" t="s">
        <v>502</v>
      </c>
      <c r="M133" s="3" t="str">
        <f t="shared" si="29"/>
        <v>kathleen.lalouche@mainehealth.org; 207-662-2954</v>
      </c>
      <c r="O133" s="3" t="str">
        <f t="shared" si="30"/>
        <v/>
      </c>
      <c r="P133" s="6">
        <v>73713</v>
      </c>
      <c r="Q133" s="6" t="s">
        <v>655</v>
      </c>
      <c r="T133" s="3" t="str">
        <f t="shared" si="40"/>
        <v>-</v>
      </c>
      <c r="V133" s="5">
        <v>43202</v>
      </c>
      <c r="W133" s="5">
        <v>43203</v>
      </c>
      <c r="Z133">
        <v>12</v>
      </c>
      <c r="AC133" s="5"/>
      <c r="AD133" s="5">
        <f t="shared" si="32"/>
        <v>47583</v>
      </c>
      <c r="AF133" t="b">
        <v>0</v>
      </c>
      <c r="AH133">
        <v>1</v>
      </c>
      <c r="AI133" s="3" cm="1">
        <f t="array" ref="AI133">IFERROR(IF(--AH133=1,INDEX(cls_capcat,_xlfn.XMATCH(C133,cls_subtype,0)),IF((--AH133=0)*(AH133&lt;&gt;""),0,"")),"")</f>
        <v>1</v>
      </c>
      <c r="AJ133" s="3">
        <f t="shared" si="33"/>
        <v>190</v>
      </c>
      <c r="AK133" s="3">
        <f t="shared" si="34"/>
        <v>13</v>
      </c>
      <c r="AL133" s="3">
        <f t="shared" si="35"/>
        <v>16</v>
      </c>
      <c r="AM133" s="3">
        <f t="shared" si="36"/>
        <v>11</v>
      </c>
      <c r="AN133" s="3">
        <f t="shared" si="37"/>
        <v>1</v>
      </c>
      <c r="AO133" s="3">
        <f t="shared" si="38"/>
        <v>3</v>
      </c>
    </row>
    <row r="134" spans="1:41" hidden="1" x14ac:dyDescent="0.25">
      <c r="A134">
        <v>133</v>
      </c>
      <c r="B134" t="s">
        <v>96</v>
      </c>
      <c r="C134" t="s">
        <v>666</v>
      </c>
      <c r="D134" t="s">
        <v>108</v>
      </c>
      <c r="E134" t="s">
        <v>528</v>
      </c>
      <c r="F134" t="s">
        <v>226</v>
      </c>
      <c r="G134" t="s">
        <v>670</v>
      </c>
      <c r="H134" t="s">
        <v>31</v>
      </c>
      <c r="I134" s="3" t="str">
        <f t="shared" si="39"/>
        <v>335 Brighton Ave.; Portland, ME 04102</v>
      </c>
      <c r="J134" t="s">
        <v>502</v>
      </c>
      <c r="K134" s="3" t="str">
        <f t="shared" si="28"/>
        <v>kathleen.lalouche@mainehealth.org; 207-662-2954</v>
      </c>
      <c r="L134" t="s">
        <v>502</v>
      </c>
      <c r="M134" s="3" t="str">
        <f t="shared" si="29"/>
        <v>kathleen.lalouche@mainehealth.org; 207-662-2954</v>
      </c>
      <c r="O134" s="3" t="str">
        <f t="shared" si="30"/>
        <v/>
      </c>
      <c r="P134" s="6">
        <v>65562</v>
      </c>
      <c r="Q134" s="6" t="s">
        <v>672</v>
      </c>
      <c r="T134" s="3" t="str">
        <f t="shared" si="40"/>
        <v>-</v>
      </c>
      <c r="V134" s="5">
        <v>42826</v>
      </c>
      <c r="W134" s="5">
        <v>42870</v>
      </c>
      <c r="Z134">
        <v>12</v>
      </c>
      <c r="AC134" s="5">
        <v>46022</v>
      </c>
      <c r="AD134" s="5">
        <f t="shared" si="32"/>
        <v>47250</v>
      </c>
      <c r="AF134" t="b">
        <v>0</v>
      </c>
      <c r="AH134">
        <v>1</v>
      </c>
      <c r="AI134" s="3" cm="1">
        <f t="array" ref="AI134">IFERROR(IF(--AH134=1,INDEX(cls_capcat,_xlfn.XMATCH(C134,cls_subtype,0)),IF((--AH134=0)*(AH134&lt;&gt;""),0,"")),"")</f>
        <v>1</v>
      </c>
      <c r="AJ134" s="3">
        <f t="shared" si="33"/>
        <v>190</v>
      </c>
      <c r="AK134" s="3">
        <f t="shared" si="34"/>
        <v>13</v>
      </c>
      <c r="AL134" s="3">
        <f t="shared" si="35"/>
        <v>16</v>
      </c>
      <c r="AM134" s="3">
        <f t="shared" si="36"/>
        <v>11</v>
      </c>
      <c r="AN134" s="3">
        <f t="shared" si="37"/>
        <v>7</v>
      </c>
      <c r="AO134" s="3">
        <f t="shared" si="38"/>
        <v>16</v>
      </c>
    </row>
    <row r="135" spans="1:41" hidden="1" x14ac:dyDescent="0.25">
      <c r="A135">
        <v>134</v>
      </c>
      <c r="B135" t="s">
        <v>96</v>
      </c>
      <c r="C135" t="s">
        <v>666</v>
      </c>
      <c r="D135" t="s">
        <v>108</v>
      </c>
      <c r="E135" t="s">
        <v>528</v>
      </c>
      <c r="F135" t="s">
        <v>226</v>
      </c>
      <c r="G135" t="s">
        <v>671</v>
      </c>
      <c r="H135" t="s">
        <v>31</v>
      </c>
      <c r="I135" s="3" t="str">
        <f t="shared" si="39"/>
        <v>335 Brighton Ave.; Portland, ME 04102</v>
      </c>
      <c r="J135" t="s">
        <v>502</v>
      </c>
      <c r="K135" s="3" t="str">
        <f t="shared" si="28"/>
        <v>kathleen.lalouche@mainehealth.org; 207-662-2954</v>
      </c>
      <c r="L135" t="s">
        <v>502</v>
      </c>
      <c r="M135" s="3" t="str">
        <f t="shared" si="29"/>
        <v>kathleen.lalouche@mainehealth.org; 207-662-2954</v>
      </c>
      <c r="O135" s="3" t="str">
        <f t="shared" si="30"/>
        <v/>
      </c>
      <c r="P135" s="6">
        <v>73635</v>
      </c>
      <c r="Q135" s="6" t="s">
        <v>673</v>
      </c>
      <c r="T135" s="3" t="str">
        <f t="shared" si="40"/>
        <v>-</v>
      </c>
      <c r="V135" s="5">
        <v>43160</v>
      </c>
      <c r="W135" s="5">
        <v>43194</v>
      </c>
      <c r="Z135">
        <v>12</v>
      </c>
      <c r="AC135" s="5"/>
      <c r="AD135" s="5">
        <f t="shared" si="32"/>
        <v>47574</v>
      </c>
      <c r="AF135" t="b">
        <v>0</v>
      </c>
      <c r="AH135">
        <v>1</v>
      </c>
      <c r="AI135" s="3" cm="1">
        <f t="array" ref="AI135">IFERROR(IF(--AH135=1,INDEX(cls_capcat,_xlfn.XMATCH(C135,cls_subtype,0)),IF((--AH135=0)*(AH135&lt;&gt;""),0,"")),"")</f>
        <v>1</v>
      </c>
      <c r="AJ135" s="3">
        <f t="shared" si="33"/>
        <v>190</v>
      </c>
      <c r="AK135" s="3">
        <f t="shared" si="34"/>
        <v>13</v>
      </c>
      <c r="AL135" s="3">
        <f t="shared" si="35"/>
        <v>16</v>
      </c>
      <c r="AM135" s="3">
        <f t="shared" si="36"/>
        <v>11</v>
      </c>
      <c r="AN135" s="3">
        <f t="shared" si="37"/>
        <v>7</v>
      </c>
      <c r="AO135" s="3">
        <f t="shared" si="38"/>
        <v>16</v>
      </c>
    </row>
    <row r="136" spans="1:41" hidden="1" x14ac:dyDescent="0.25">
      <c r="A136">
        <v>135</v>
      </c>
      <c r="B136" t="s">
        <v>96</v>
      </c>
      <c r="C136" t="s">
        <v>667</v>
      </c>
      <c r="D136" t="s">
        <v>665</v>
      </c>
      <c r="E136" t="s">
        <v>674</v>
      </c>
      <c r="F136" t="s">
        <v>226</v>
      </c>
      <c r="H136" t="s">
        <v>31</v>
      </c>
      <c r="I136" s="3" t="str">
        <f t="shared" si="39"/>
        <v>335 Brighton Ave.; Portland, ME 04102</v>
      </c>
      <c r="J136" t="s">
        <v>502</v>
      </c>
      <c r="K136" s="3" t="str">
        <f t="shared" si="28"/>
        <v>kathleen.lalouche@mainehealth.org; 207-662-2954</v>
      </c>
      <c r="L136" t="s">
        <v>502</v>
      </c>
      <c r="M136" s="3" t="str">
        <f t="shared" si="29"/>
        <v>kathleen.lalouche@mainehealth.org; 207-662-2954</v>
      </c>
      <c r="O136" s="3" t="str">
        <f t="shared" si="30"/>
        <v/>
      </c>
      <c r="Q136" s="6">
        <v>195269</v>
      </c>
      <c r="T136" s="3" t="str">
        <f t="shared" si="40"/>
        <v>-</v>
      </c>
      <c r="V136" s="5">
        <v>37428</v>
      </c>
      <c r="W136" s="5">
        <v>41091</v>
      </c>
      <c r="Z136">
        <v>12</v>
      </c>
      <c r="AC136" s="5"/>
      <c r="AD136" s="5">
        <f t="shared" si="32"/>
        <v>45471</v>
      </c>
      <c r="AF136" t="b">
        <v>0</v>
      </c>
      <c r="AH136">
        <v>1</v>
      </c>
      <c r="AI136" s="3" cm="1">
        <f t="array" ref="AI136">IFERROR(IF(--AH136=1,INDEX(cls_capcat,_xlfn.XMATCH(C136,cls_subtype,0)),IF((--AH136=0)*(AH136&lt;&gt;""),0,"")),"")</f>
        <v>1</v>
      </c>
      <c r="AJ136" s="3">
        <f t="shared" si="33"/>
        <v>145</v>
      </c>
      <c r="AK136" s="3">
        <f t="shared" si="34"/>
        <v>13</v>
      </c>
      <c r="AL136" s="3">
        <f t="shared" si="35"/>
        <v>17</v>
      </c>
      <c r="AM136" s="3">
        <f t="shared" si="36"/>
        <v>16</v>
      </c>
      <c r="AN136" s="3">
        <f t="shared" si="37"/>
        <v>7</v>
      </c>
      <c r="AO136" s="3">
        <f t="shared" si="38"/>
        <v>16</v>
      </c>
    </row>
    <row r="137" spans="1:41" hidden="1" x14ac:dyDescent="0.25">
      <c r="A137">
        <v>136</v>
      </c>
      <c r="B137" t="s">
        <v>129</v>
      </c>
      <c r="C137" t="s">
        <v>222</v>
      </c>
      <c r="D137" t="s">
        <v>729</v>
      </c>
      <c r="E137" t="s">
        <v>730</v>
      </c>
      <c r="F137" t="s">
        <v>228</v>
      </c>
      <c r="G137" t="s">
        <v>228</v>
      </c>
      <c r="H137" t="s">
        <v>10</v>
      </c>
      <c r="I137" s="3" t="str">
        <f t="shared" si="39"/>
        <v>22 Bramhall St.; Portland, ME 04107</v>
      </c>
      <c r="K137" s="3" t="str">
        <f t="shared" si="28"/>
        <v/>
      </c>
      <c r="M137" s="3" t="str">
        <f t="shared" si="29"/>
        <v/>
      </c>
      <c r="O137" s="3" t="str">
        <f t="shared" si="30"/>
        <v/>
      </c>
      <c r="P137" s="6">
        <v>92311</v>
      </c>
      <c r="Q137" s="6">
        <v>1025056</v>
      </c>
      <c r="R137" t="s">
        <v>282</v>
      </c>
      <c r="S137" t="s">
        <v>746</v>
      </c>
      <c r="T137" s="3" t="str">
        <f t="shared" si="40"/>
        <v>76-6628</v>
      </c>
      <c r="W137" s="5">
        <v>45455</v>
      </c>
      <c r="Z137">
        <v>12</v>
      </c>
      <c r="AC137" s="5"/>
      <c r="AD137" s="5">
        <f t="shared" si="32"/>
        <v>50930</v>
      </c>
      <c r="AF137" t="b">
        <v>0</v>
      </c>
      <c r="AH137">
        <v>0</v>
      </c>
      <c r="AI137" s="3" cm="1">
        <f t="array" ref="AI137">IFERROR(IF(--AH137=1,INDEX(cls_capcat,_xlfn.XMATCH(C137,cls_subtype,0)),IF((--AH137=0)*(AH137&lt;&gt;""),0,"")),"")</f>
        <v>0</v>
      </c>
      <c r="AJ137" s="3">
        <f t="shared" si="33"/>
        <v>40</v>
      </c>
      <c r="AK137" s="3">
        <f t="shared" si="34"/>
        <v>5</v>
      </c>
      <c r="AL137" s="3">
        <f t="shared" si="35"/>
        <v>27</v>
      </c>
      <c r="AM137" s="3">
        <f t="shared" si="36"/>
        <v>4</v>
      </c>
      <c r="AN137" s="3">
        <f t="shared" si="37"/>
        <v>1</v>
      </c>
      <c r="AO137" s="3">
        <f t="shared" si="38"/>
        <v>11</v>
      </c>
    </row>
    <row r="138" spans="1:41" hidden="1" x14ac:dyDescent="0.25">
      <c r="A138">
        <v>137</v>
      </c>
      <c r="B138" t="s">
        <v>94</v>
      </c>
      <c r="C138" t="s">
        <v>136</v>
      </c>
      <c r="D138" t="s">
        <v>731</v>
      </c>
      <c r="E138" t="s">
        <v>732</v>
      </c>
      <c r="F138" t="s">
        <v>228</v>
      </c>
      <c r="G138" t="s">
        <v>733</v>
      </c>
      <c r="H138" t="s">
        <v>10</v>
      </c>
      <c r="I138" s="3" t="str">
        <f t="shared" si="39"/>
        <v>22 Bramhall St.; Portland, ME 04107</v>
      </c>
      <c r="K138" s="3" t="str">
        <f t="shared" si="28"/>
        <v/>
      </c>
      <c r="M138" s="3" t="str">
        <f t="shared" si="29"/>
        <v/>
      </c>
      <c r="O138" s="3" t="str">
        <f t="shared" si="30"/>
        <v/>
      </c>
      <c r="P138" s="6">
        <v>92334</v>
      </c>
      <c r="Q138" s="6">
        <v>2320902113</v>
      </c>
      <c r="R138" t="s">
        <v>282</v>
      </c>
      <c r="S138" t="s">
        <v>741</v>
      </c>
      <c r="T138" s="3" t="str">
        <f t="shared" si="40"/>
        <v>76-6633</v>
      </c>
      <c r="W138" s="5">
        <v>45471</v>
      </c>
      <c r="Z138">
        <v>12</v>
      </c>
      <c r="AC138" s="5"/>
      <c r="AD138" s="5">
        <f t="shared" si="32"/>
        <v>49121</v>
      </c>
      <c r="AF138" t="b">
        <v>0</v>
      </c>
      <c r="AH138">
        <v>0</v>
      </c>
      <c r="AI138" s="3" cm="1">
        <f t="array" ref="AI138">IFERROR(IF(--AH138=1,INDEX(cls_capcat,_xlfn.XMATCH(C138,cls_subtype,0)),IF((--AH138=0)*(AH138&lt;&gt;""),0,"")),"")</f>
        <v>0</v>
      </c>
      <c r="AJ138" s="3">
        <f t="shared" si="33"/>
        <v>1800</v>
      </c>
      <c r="AK138" s="3">
        <f t="shared" si="34"/>
        <v>4</v>
      </c>
      <c r="AL138" s="3">
        <f t="shared" si="35"/>
        <v>11</v>
      </c>
      <c r="AM138" s="3">
        <f t="shared" si="36"/>
        <v>15</v>
      </c>
      <c r="AN138" s="3">
        <f t="shared" si="37"/>
        <v>1</v>
      </c>
      <c r="AO138" s="3">
        <f t="shared" si="38"/>
        <v>11</v>
      </c>
    </row>
    <row r="139" spans="1:41" hidden="1" x14ac:dyDescent="0.25">
      <c r="A139">
        <v>138</v>
      </c>
      <c r="B139" t="s">
        <v>211</v>
      </c>
      <c r="C139" t="s">
        <v>210</v>
      </c>
      <c r="D139" t="s">
        <v>111</v>
      </c>
      <c r="E139" t="s">
        <v>734</v>
      </c>
      <c r="F139" t="s">
        <v>226</v>
      </c>
      <c r="G139" t="s">
        <v>735</v>
      </c>
      <c r="H139" t="s">
        <v>10</v>
      </c>
      <c r="I139" s="3" t="str">
        <f t="shared" si="39"/>
        <v>22 Bramhall St.; Portland, ME 04107</v>
      </c>
      <c r="K139" s="3" t="str">
        <f t="shared" si="28"/>
        <v/>
      </c>
      <c r="L139" t="s">
        <v>680</v>
      </c>
      <c r="M139" s="3" t="str">
        <f t="shared" si="29"/>
        <v>jason.gaudet@mainehealth.org; 207-662-2421</v>
      </c>
      <c r="O139" s="3" t="str">
        <f t="shared" si="30"/>
        <v/>
      </c>
      <c r="P139" s="6">
        <v>91008</v>
      </c>
      <c r="Q139" s="6" t="s">
        <v>737</v>
      </c>
      <c r="R139" t="s">
        <v>282</v>
      </c>
      <c r="S139" t="s">
        <v>739</v>
      </c>
      <c r="T139" s="3" t="str">
        <f t="shared" si="40"/>
        <v>76-6573</v>
      </c>
      <c r="W139" s="5">
        <v>45447</v>
      </c>
      <c r="Z139">
        <v>12</v>
      </c>
      <c r="AC139" s="5"/>
      <c r="AD139" s="5">
        <f t="shared" si="32"/>
        <v>52017</v>
      </c>
      <c r="AF139" t="b">
        <v>0</v>
      </c>
      <c r="AH139">
        <v>1</v>
      </c>
      <c r="AI139" s="3" cm="1">
        <f t="array" ref="AI139">IFERROR(IF(--AH139=1,INDEX(cls_capcat,_xlfn.XMATCH(C139,cls_subtype,0)),IF((--AH139=0)*(AH139&lt;&gt;""),0,"")),"")</f>
        <v>1</v>
      </c>
      <c r="AJ139" s="3">
        <f t="shared" si="33"/>
        <v>180</v>
      </c>
      <c r="AK139" s="3">
        <f t="shared" si="34"/>
        <v>14</v>
      </c>
      <c r="AL139" s="3">
        <f t="shared" si="35"/>
        <v>2</v>
      </c>
      <c r="AM139" s="3">
        <f t="shared" si="36"/>
        <v>6</v>
      </c>
      <c r="AN139" s="3">
        <f t="shared" si="37"/>
        <v>1</v>
      </c>
      <c r="AO139" s="3">
        <f t="shared" si="38"/>
        <v>16</v>
      </c>
    </row>
    <row r="140" spans="1:41" hidden="1" x14ac:dyDescent="0.25">
      <c r="A140">
        <v>139</v>
      </c>
      <c r="B140" t="s">
        <v>211</v>
      </c>
      <c r="C140" t="s">
        <v>210</v>
      </c>
      <c r="D140" t="s">
        <v>111</v>
      </c>
      <c r="E140" t="s">
        <v>734</v>
      </c>
      <c r="F140" t="s">
        <v>226</v>
      </c>
      <c r="G140" t="s">
        <v>736</v>
      </c>
      <c r="H140" t="s">
        <v>10</v>
      </c>
      <c r="I140" s="3" t="str">
        <f t="shared" si="39"/>
        <v>22 Bramhall St.; Portland, ME 04107</v>
      </c>
      <c r="K140" s="3" t="str">
        <f t="shared" si="28"/>
        <v/>
      </c>
      <c r="L140" t="s">
        <v>680</v>
      </c>
      <c r="M140" s="3" t="str">
        <f t="shared" si="29"/>
        <v>jason.gaudet@mainehealth.org; 207-662-2421</v>
      </c>
      <c r="O140" s="3" t="str">
        <f t="shared" si="30"/>
        <v/>
      </c>
      <c r="P140" s="6">
        <v>92610</v>
      </c>
      <c r="Q140" s="6" t="s">
        <v>738</v>
      </c>
      <c r="R140" t="s">
        <v>282</v>
      </c>
      <c r="S140" t="s">
        <v>740</v>
      </c>
      <c r="T140" s="3" t="str">
        <f t="shared" si="40"/>
        <v>76-6574</v>
      </c>
      <c r="W140" s="5">
        <v>45461</v>
      </c>
      <c r="Z140">
        <v>12</v>
      </c>
      <c r="AC140" s="5"/>
      <c r="AD140" s="5">
        <f t="shared" si="32"/>
        <v>52031</v>
      </c>
      <c r="AF140" t="b">
        <v>0</v>
      </c>
      <c r="AH140">
        <v>1</v>
      </c>
      <c r="AI140" s="3" cm="1">
        <f t="array" ref="AI140">IFERROR(IF(--AH140=1,INDEX(cls_capcat,_xlfn.XMATCH(C140,cls_subtype,0)),IF((--AH140=0)*(AH140&lt;&gt;""),0,"")),"")</f>
        <v>1</v>
      </c>
      <c r="AJ140" s="3">
        <f t="shared" si="33"/>
        <v>180</v>
      </c>
      <c r="AK140" s="3">
        <f t="shared" si="34"/>
        <v>14</v>
      </c>
      <c r="AL140" s="3">
        <f t="shared" si="35"/>
        <v>2</v>
      </c>
      <c r="AM140" s="3">
        <f t="shared" si="36"/>
        <v>6</v>
      </c>
      <c r="AN140" s="3">
        <f t="shared" si="37"/>
        <v>1</v>
      </c>
      <c r="AO140" s="3">
        <f t="shared" si="38"/>
        <v>16</v>
      </c>
    </row>
    <row r="141" spans="1:41" hidden="1" x14ac:dyDescent="0.25">
      <c r="A141">
        <v>140</v>
      </c>
      <c r="B141" t="s">
        <v>211</v>
      </c>
      <c r="C141" t="s">
        <v>209</v>
      </c>
      <c r="D141" t="s">
        <v>108</v>
      </c>
      <c r="E141" t="s">
        <v>744</v>
      </c>
      <c r="F141" t="s">
        <v>226</v>
      </c>
      <c r="G141" t="s">
        <v>532</v>
      </c>
      <c r="H141" t="s">
        <v>31</v>
      </c>
      <c r="I141" s="3" t="str">
        <f t="shared" si="39"/>
        <v>335 Brighton Ave.; Portland, ME 04102</v>
      </c>
      <c r="K141" s="3" t="str">
        <f t="shared" si="28"/>
        <v/>
      </c>
      <c r="M141" s="3" t="str">
        <f t="shared" si="29"/>
        <v/>
      </c>
      <c r="O141" s="3" t="str">
        <f t="shared" si="30"/>
        <v/>
      </c>
      <c r="P141" s="6">
        <v>85965</v>
      </c>
      <c r="Q141" s="6">
        <v>24861083</v>
      </c>
      <c r="R141" t="s">
        <v>290</v>
      </c>
      <c r="S141" t="s">
        <v>745</v>
      </c>
      <c r="T141" s="3" t="str">
        <f t="shared" si="40"/>
        <v>17-6755</v>
      </c>
      <c r="W141" s="5">
        <v>45597</v>
      </c>
      <c r="Z141">
        <v>12</v>
      </c>
      <c r="AC141" s="5"/>
      <c r="AD141" s="5">
        <f t="shared" si="32"/>
        <v>52167</v>
      </c>
      <c r="AF141" t="b">
        <v>0</v>
      </c>
      <c r="AH141">
        <v>1</v>
      </c>
      <c r="AI141" s="3" cm="1">
        <f t="array" ref="AI141">IFERROR(IF(--AH141=1,INDEX(cls_capcat,_xlfn.XMATCH(C141,cls_subtype,0)),IF((--AH141=0)*(AH141&lt;&gt;""),0,"")),"")</f>
        <v>2</v>
      </c>
      <c r="AJ141" s="3">
        <f t="shared" si="33"/>
        <v>550</v>
      </c>
      <c r="AK141" s="3">
        <f t="shared" si="34"/>
        <v>14</v>
      </c>
      <c r="AL141" s="3">
        <f t="shared" si="35"/>
        <v>1</v>
      </c>
      <c r="AM141" s="3">
        <f t="shared" si="36"/>
        <v>11</v>
      </c>
      <c r="AN141" s="3">
        <f t="shared" si="37"/>
        <v>7</v>
      </c>
      <c r="AO141" s="3">
        <f t="shared" si="38"/>
        <v>16</v>
      </c>
    </row>
    <row r="142" spans="1:41" hidden="1" x14ac:dyDescent="0.25">
      <c r="A142">
        <v>141</v>
      </c>
      <c r="B142" t="s">
        <v>97</v>
      </c>
      <c r="C142" t="s">
        <v>121</v>
      </c>
      <c r="D142" t="s">
        <v>110</v>
      </c>
      <c r="E142" t="s">
        <v>747</v>
      </c>
      <c r="F142" t="s">
        <v>226</v>
      </c>
      <c r="G142" t="s">
        <v>362</v>
      </c>
      <c r="H142" t="s">
        <v>10</v>
      </c>
      <c r="I142" s="3" t="str">
        <f>INDEX(fac_addr1,AN142)&amp;"; "&amp;IF(ISBLANK(INDEX(fac_addr2,AN142)),"",INDEX(fac_addr2,AN142)&amp;"; ")&amp;INDEX(fac_city,AN142)&amp;", "&amp;INDEX(fac_state,AN142)&amp;" "&amp;TEXT(INDEX(fac_zip,AN142),"00000")</f>
        <v>22 Bramhall St.; Portland, ME 04107</v>
      </c>
      <c r="J142" t="s">
        <v>664</v>
      </c>
      <c r="K142" s="3" t="str">
        <f t="shared" si="28"/>
        <v>kelly.haar@mainehealth.org; 207-662-4665</v>
      </c>
      <c r="L142" t="s">
        <v>664</v>
      </c>
      <c r="M142" s="3" t="str">
        <f t="shared" si="29"/>
        <v>kelly.haar@mainehealth.org; 207-662-4665</v>
      </c>
      <c r="O142" s="3" t="str">
        <f t="shared" si="30"/>
        <v/>
      </c>
      <c r="P142" s="6" t="s">
        <v>819</v>
      </c>
      <c r="Q142" s="8">
        <v>100422</v>
      </c>
      <c r="R142" t="s">
        <v>282</v>
      </c>
      <c r="S142" t="s">
        <v>748</v>
      </c>
      <c r="T142" s="3" t="str">
        <f t="shared" si="40"/>
        <v>76-6886</v>
      </c>
      <c r="V142" s="5">
        <v>45627</v>
      </c>
      <c r="W142" s="5">
        <v>45731</v>
      </c>
      <c r="Z142">
        <v>12</v>
      </c>
      <c r="AC142" s="5"/>
      <c r="AD142" s="5">
        <f t="shared" si="32"/>
        <v>51206</v>
      </c>
      <c r="AF142" t="b">
        <v>0</v>
      </c>
      <c r="AH142">
        <v>1</v>
      </c>
      <c r="AI142" s="3" cm="1">
        <f t="array" ref="AI142">IFERROR(IF(--AH142=1,INDEX(cls_capcat,_xlfn.XMATCH(C142,cls_subtype,0)),IF((--AH142=0)*(AH142&lt;&gt;""),0,"")),"")</f>
        <v>2</v>
      </c>
      <c r="AJ142" s="3">
        <f t="shared" si="33"/>
        <v>1100</v>
      </c>
      <c r="AK142" s="3">
        <f t="shared" si="34"/>
        <v>7</v>
      </c>
      <c r="AL142" s="3">
        <f t="shared" si="35"/>
        <v>22</v>
      </c>
      <c r="AM142" s="3">
        <f t="shared" si="36"/>
        <v>14</v>
      </c>
      <c r="AN142" s="3">
        <f t="shared" si="37"/>
        <v>1</v>
      </c>
      <c r="AO142" s="3">
        <f t="shared" si="38"/>
        <v>16</v>
      </c>
    </row>
    <row r="143" spans="1:41" hidden="1" x14ac:dyDescent="0.25">
      <c r="A143">
        <v>142</v>
      </c>
      <c r="B143" t="s">
        <v>94</v>
      </c>
      <c r="C143" t="s">
        <v>208</v>
      </c>
      <c r="D143" t="s">
        <v>109</v>
      </c>
      <c r="E143" t="s">
        <v>749</v>
      </c>
      <c r="F143" t="s">
        <v>230</v>
      </c>
      <c r="G143" t="s">
        <v>447</v>
      </c>
      <c r="H143" t="s">
        <v>752</v>
      </c>
      <c r="I143" s="3" t="str">
        <f>INDEX(fac_addr1,AN143)&amp;"; "&amp;IF(ISBLANK(INDEX(fac_addr2,AN143)),"",INDEX(fac_addr2,AN143)&amp;"; ")&amp;INDEX(fac_city,AN143)&amp;", "&amp;INDEX(fac_state,AN143)&amp;" "&amp;TEXT(INDEX(fac_zip,AN143),"00000")</f>
        <v>100 Campus Dr.; Scarborough, ME 04074</v>
      </c>
      <c r="K143" s="3" t="str">
        <f t="shared" si="28"/>
        <v/>
      </c>
      <c r="M143" s="3" t="str">
        <f t="shared" si="29"/>
        <v/>
      </c>
      <c r="O143" s="3" t="str">
        <f t="shared" si="30"/>
        <v/>
      </c>
      <c r="P143" s="6">
        <v>94112</v>
      </c>
      <c r="R143" t="s">
        <v>311</v>
      </c>
      <c r="S143" t="s">
        <v>751</v>
      </c>
      <c r="T143" s="3" t="str">
        <f t="shared" si="40"/>
        <v>1389-6911</v>
      </c>
      <c r="U143" t="s">
        <v>750</v>
      </c>
      <c r="W143" s="5">
        <v>45737</v>
      </c>
      <c r="Z143">
        <v>12</v>
      </c>
      <c r="AC143" s="5"/>
      <c r="AD143" s="5">
        <f t="shared" si="32"/>
        <v>49387</v>
      </c>
      <c r="AF143" t="b">
        <v>0</v>
      </c>
      <c r="AH143">
        <v>0</v>
      </c>
      <c r="AI143" s="3" cm="1">
        <f t="array" ref="AI143">IFERROR(IF(--AH143=1,INDEX(cls_capcat,_xlfn.XMATCH(C143,cls_subtype,0)),IF((--AH143=0)*(AH143&lt;&gt;""),0,"")),"")</f>
        <v>0</v>
      </c>
      <c r="AJ143" s="3">
        <f t="shared" si="33"/>
        <v>1800</v>
      </c>
      <c r="AK143" s="3">
        <f t="shared" si="34"/>
        <v>4</v>
      </c>
      <c r="AL143" s="3">
        <f t="shared" si="35"/>
        <v>12</v>
      </c>
      <c r="AM143" s="3">
        <f t="shared" si="36"/>
        <v>7</v>
      </c>
      <c r="AN143" s="3">
        <f t="shared" si="37"/>
        <v>2</v>
      </c>
      <c r="AO143" s="3">
        <f t="shared" si="38"/>
        <v>15</v>
      </c>
    </row>
    <row r="144" spans="1:41" hidden="1" x14ac:dyDescent="0.25">
      <c r="A144">
        <v>143</v>
      </c>
      <c r="B144" t="s">
        <v>94</v>
      </c>
      <c r="C144" t="s">
        <v>436</v>
      </c>
      <c r="D144" t="s">
        <v>753</v>
      </c>
      <c r="E144" t="s">
        <v>754</v>
      </c>
      <c r="F144" t="s">
        <v>233</v>
      </c>
      <c r="G144" t="s">
        <v>755</v>
      </c>
      <c r="H144" t="s">
        <v>41</v>
      </c>
      <c r="I144" s="3" t="str">
        <f t="shared" ref="I144:I175" si="41">IFERROR(INDEX(fac_addr1,AN144)&amp;"; "&amp;IF(ISBLANK(INDEX(fac_addr2,AN144)),"",INDEX(fac_addr2,AN144)&amp;"; ")&amp;INDEX(fac_city,AN144)&amp;", "&amp;INDEX(fac_state,AN144)&amp;" "&amp;TEXT(INDEX(fac_zip,AN144),"00000"),"")</f>
        <v>82 Campus Dr.; Scarborough, ME 04074</v>
      </c>
      <c r="K144" s="3" t="str">
        <f t="shared" si="28"/>
        <v/>
      </c>
      <c r="M144" s="3" t="str">
        <f t="shared" si="29"/>
        <v/>
      </c>
      <c r="O144" s="3" t="str">
        <f t="shared" si="30"/>
        <v/>
      </c>
      <c r="Q144" s="6" t="s">
        <v>756</v>
      </c>
      <c r="R144" t="s">
        <v>308</v>
      </c>
      <c r="S144" t="s">
        <v>757</v>
      </c>
      <c r="T144" s="3" t="str">
        <f t="shared" si="40"/>
        <v>1881-6852</v>
      </c>
      <c r="W144" s="5">
        <v>45681</v>
      </c>
      <c r="Z144">
        <v>12</v>
      </c>
      <c r="AC144" s="5"/>
      <c r="AD144" s="5">
        <f t="shared" si="32"/>
        <v>50061</v>
      </c>
      <c r="AF144" t="b">
        <v>0</v>
      </c>
      <c r="AH144">
        <v>0</v>
      </c>
      <c r="AI144" s="3" cm="1">
        <f t="array" ref="AI144">IFERROR(IF(--AH144=1,INDEX(cls_capcat,_xlfn.XMATCH(C144,cls_subtype,0)),IF((--AH144=0)*(AH144&lt;&gt;""),0,"")),"")</f>
        <v>0</v>
      </c>
      <c r="AJ144" s="3">
        <f t="shared" si="33"/>
        <v>200</v>
      </c>
      <c r="AK144" s="3">
        <f t="shared" si="34"/>
        <v>4</v>
      </c>
      <c r="AL144" s="3">
        <f t="shared" si="35"/>
        <v>13</v>
      </c>
      <c r="AM144" s="3">
        <f t="shared" si="36"/>
        <v>17</v>
      </c>
      <c r="AN144" s="3">
        <f t="shared" si="37"/>
        <v>6</v>
      </c>
      <c r="AO144" s="3">
        <f t="shared" si="38"/>
        <v>17</v>
      </c>
    </row>
    <row r="145" spans="1:41" hidden="1" x14ac:dyDescent="0.25">
      <c r="A145">
        <v>144</v>
      </c>
      <c r="B145" t="s">
        <v>212</v>
      </c>
      <c r="C145" t="s">
        <v>215</v>
      </c>
      <c r="D145" t="s">
        <v>112</v>
      </c>
      <c r="E145" t="s">
        <v>769</v>
      </c>
      <c r="F145" t="s">
        <v>228</v>
      </c>
      <c r="G145" t="s">
        <v>759</v>
      </c>
      <c r="H145" t="s">
        <v>10</v>
      </c>
      <c r="I145" s="3" t="str">
        <f t="shared" si="41"/>
        <v>22 Bramhall St.; Portland, ME 04107</v>
      </c>
      <c r="K145" s="3" t="str">
        <f t="shared" si="28"/>
        <v/>
      </c>
      <c r="L145" t="s">
        <v>680</v>
      </c>
      <c r="M145" s="3" t="str">
        <f t="shared" si="29"/>
        <v>jason.gaudet@mainehealth.org; 207-662-2421</v>
      </c>
      <c r="O145" s="3" t="str">
        <f t="shared" si="30"/>
        <v/>
      </c>
      <c r="P145" s="6">
        <v>93789</v>
      </c>
      <c r="Q145" s="6" t="s">
        <v>763</v>
      </c>
      <c r="R145" t="s">
        <v>282</v>
      </c>
      <c r="S145" t="s">
        <v>794</v>
      </c>
      <c r="T145" s="3" t="str">
        <f t="shared" si="40"/>
        <v>76-6876</v>
      </c>
      <c r="U145" s="6" t="s">
        <v>763</v>
      </c>
      <c r="W145" s="5">
        <v>45709</v>
      </c>
      <c r="Z145">
        <v>12</v>
      </c>
      <c r="AC145" s="5"/>
      <c r="AD145" s="5">
        <f t="shared" si="32"/>
        <v>50819</v>
      </c>
      <c r="AF145" t="b">
        <v>0</v>
      </c>
      <c r="AH145">
        <v>1</v>
      </c>
      <c r="AI145" s="3" cm="1">
        <f t="array" ref="AI145">IFERROR(IF(--AH145=1,INDEX(cls_capcat,_xlfn.XMATCH(C145,cls_subtype,0)),IF((--AH145=0)*(AH145&lt;&gt;""),0,"")),"")</f>
        <v>1</v>
      </c>
      <c r="AJ145" s="3">
        <f t="shared" si="33"/>
        <v>200</v>
      </c>
      <c r="AK145" s="3">
        <f t="shared" si="34"/>
        <v>3</v>
      </c>
      <c r="AL145" s="3">
        <f t="shared" si="35"/>
        <v>5</v>
      </c>
      <c r="AM145" s="3">
        <f t="shared" si="36"/>
        <v>8</v>
      </c>
      <c r="AN145" s="3">
        <f t="shared" si="37"/>
        <v>1</v>
      </c>
      <c r="AO145" s="3">
        <f t="shared" si="38"/>
        <v>11</v>
      </c>
    </row>
    <row r="146" spans="1:41" hidden="1" x14ac:dyDescent="0.25">
      <c r="A146">
        <v>145</v>
      </c>
      <c r="B146" t="s">
        <v>212</v>
      </c>
      <c r="C146" t="s">
        <v>215</v>
      </c>
      <c r="D146" t="s">
        <v>112</v>
      </c>
      <c r="E146" t="s">
        <v>769</v>
      </c>
      <c r="F146" t="s">
        <v>228</v>
      </c>
      <c r="G146" t="s">
        <v>760</v>
      </c>
      <c r="H146" t="s">
        <v>10</v>
      </c>
      <c r="I146" s="3" t="str">
        <f t="shared" si="41"/>
        <v>22 Bramhall St.; Portland, ME 04107</v>
      </c>
      <c r="K146" s="3" t="str">
        <f t="shared" si="28"/>
        <v/>
      </c>
      <c r="L146" t="s">
        <v>680</v>
      </c>
      <c r="M146" s="3" t="str">
        <f t="shared" si="29"/>
        <v>jason.gaudet@mainehealth.org; 207-662-2421</v>
      </c>
      <c r="O146" s="3" t="str">
        <f t="shared" si="30"/>
        <v/>
      </c>
      <c r="P146" s="6">
        <v>93790</v>
      </c>
      <c r="Q146" s="6" t="s">
        <v>762</v>
      </c>
      <c r="R146" t="s">
        <v>282</v>
      </c>
      <c r="S146" t="s">
        <v>795</v>
      </c>
      <c r="T146" s="3" t="str">
        <f t="shared" si="40"/>
        <v>76-6877</v>
      </c>
      <c r="U146" s="6" t="s">
        <v>762</v>
      </c>
      <c r="W146" s="5">
        <v>45709</v>
      </c>
      <c r="Z146">
        <v>12</v>
      </c>
      <c r="AC146" s="5"/>
      <c r="AD146" s="5">
        <f t="shared" si="32"/>
        <v>50819</v>
      </c>
      <c r="AF146" t="b">
        <v>0</v>
      </c>
      <c r="AH146">
        <v>1</v>
      </c>
      <c r="AI146" s="3" cm="1">
        <f t="array" ref="AI146">IFERROR(IF(--AH146=1,INDEX(cls_capcat,_xlfn.XMATCH(C146,cls_subtype,0)),IF((--AH146=0)*(AH146&lt;&gt;""),0,"")),"")</f>
        <v>1</v>
      </c>
      <c r="AJ146" s="3">
        <f t="shared" si="33"/>
        <v>200</v>
      </c>
      <c r="AK146" s="3">
        <f t="shared" si="34"/>
        <v>3</v>
      </c>
      <c r="AL146" s="3">
        <f t="shared" si="35"/>
        <v>5</v>
      </c>
      <c r="AM146" s="3">
        <f t="shared" si="36"/>
        <v>8</v>
      </c>
      <c r="AN146" s="3">
        <f t="shared" si="37"/>
        <v>1</v>
      </c>
      <c r="AO146" s="3">
        <f t="shared" si="38"/>
        <v>11</v>
      </c>
    </row>
    <row r="147" spans="1:41" hidden="1" x14ac:dyDescent="0.25">
      <c r="A147">
        <v>146</v>
      </c>
      <c r="B147" t="s">
        <v>212</v>
      </c>
      <c r="C147" t="s">
        <v>215</v>
      </c>
      <c r="D147" t="s">
        <v>112</v>
      </c>
      <c r="E147" t="s">
        <v>770</v>
      </c>
      <c r="F147" t="s">
        <v>228</v>
      </c>
      <c r="G147" t="s">
        <v>761</v>
      </c>
      <c r="H147" t="s">
        <v>10</v>
      </c>
      <c r="I147" s="3" t="str">
        <f t="shared" si="41"/>
        <v>22 Bramhall St.; Portland, ME 04107</v>
      </c>
      <c r="K147" s="3" t="str">
        <f t="shared" si="28"/>
        <v/>
      </c>
      <c r="L147" t="s">
        <v>680</v>
      </c>
      <c r="M147" s="3" t="str">
        <f t="shared" si="29"/>
        <v>jason.gaudet@mainehealth.org; 207-662-2421</v>
      </c>
      <c r="O147" s="3" t="str">
        <f t="shared" si="30"/>
        <v/>
      </c>
      <c r="P147" s="6">
        <v>93788</v>
      </c>
      <c r="Q147" s="6" t="s">
        <v>764</v>
      </c>
      <c r="R147" t="s">
        <v>282</v>
      </c>
      <c r="S147" t="s">
        <v>796</v>
      </c>
      <c r="T147" s="3" t="str">
        <f t="shared" si="40"/>
        <v>76-6875</v>
      </c>
      <c r="U147" s="6" t="s">
        <v>764</v>
      </c>
      <c r="W147" s="5">
        <v>45709</v>
      </c>
      <c r="Z147">
        <v>12</v>
      </c>
      <c r="AC147" s="5"/>
      <c r="AD147" s="5">
        <f t="shared" si="32"/>
        <v>50819</v>
      </c>
      <c r="AF147" t="b">
        <v>0</v>
      </c>
      <c r="AH147">
        <v>1</v>
      </c>
      <c r="AI147" s="3" cm="1">
        <f t="array" ref="AI147">IFERROR(IF(--AH147=1,INDEX(cls_capcat,_xlfn.XMATCH(C147,cls_subtype,0)),IF((--AH147=0)*(AH147&lt;&gt;""),0,"")),"")</f>
        <v>1</v>
      </c>
      <c r="AJ147" s="3">
        <f t="shared" si="33"/>
        <v>200</v>
      </c>
      <c r="AK147" s="3">
        <f t="shared" si="34"/>
        <v>3</v>
      </c>
      <c r="AL147" s="3">
        <f t="shared" si="35"/>
        <v>5</v>
      </c>
      <c r="AM147" s="3">
        <f t="shared" si="36"/>
        <v>8</v>
      </c>
      <c r="AN147" s="3">
        <f t="shared" si="37"/>
        <v>1</v>
      </c>
      <c r="AO147" s="3">
        <f t="shared" si="38"/>
        <v>11</v>
      </c>
    </row>
    <row r="148" spans="1:41" hidden="1" x14ac:dyDescent="0.25">
      <c r="A148">
        <v>147</v>
      </c>
      <c r="B148" t="s">
        <v>211</v>
      </c>
      <c r="C148" t="s">
        <v>210</v>
      </c>
      <c r="D148" t="s">
        <v>111</v>
      </c>
      <c r="E148" t="s">
        <v>734</v>
      </c>
      <c r="F148" t="s">
        <v>226</v>
      </c>
      <c r="G148" t="s">
        <v>799</v>
      </c>
      <c r="H148" t="s">
        <v>10</v>
      </c>
      <c r="I148" s="3" t="str">
        <f t="shared" si="41"/>
        <v>22 Bramhall St.; Portland, ME 04107</v>
      </c>
      <c r="K148" s="3" t="str">
        <f t="shared" si="28"/>
        <v/>
      </c>
      <c r="L148" t="s">
        <v>680</v>
      </c>
      <c r="M148" s="3" t="str">
        <f t="shared" si="29"/>
        <v>jason.gaudet@mainehealth.org; 207-662-2421</v>
      </c>
      <c r="O148" s="3" t="str">
        <f t="shared" si="30"/>
        <v/>
      </c>
      <c r="P148" s="6">
        <v>93858</v>
      </c>
      <c r="Q148" s="6" t="s">
        <v>801</v>
      </c>
      <c r="R148" t="s">
        <v>282</v>
      </c>
      <c r="S148" t="s">
        <v>804</v>
      </c>
      <c r="T148" s="3" t="str">
        <f t="shared" si="40"/>
        <v>76-6916</v>
      </c>
      <c r="V148" s="5">
        <v>45435</v>
      </c>
      <c r="W148" s="5">
        <v>45744</v>
      </c>
      <c r="Z148">
        <v>12</v>
      </c>
      <c r="AC148" s="5"/>
      <c r="AD148" s="5">
        <f t="shared" si="32"/>
        <v>52314</v>
      </c>
      <c r="AF148" t="b">
        <v>0</v>
      </c>
      <c r="AH148">
        <v>1</v>
      </c>
      <c r="AI148" s="3" cm="1">
        <f t="array" ref="AI148">IFERROR(IF(--AH148=1,INDEX(cls_capcat,_xlfn.XMATCH(C148,cls_subtype,0)),IF((--AH148=0)*(AH148&lt;&gt;""),0,"")),"")</f>
        <v>1</v>
      </c>
      <c r="AJ148" s="3">
        <f t="shared" si="33"/>
        <v>180</v>
      </c>
      <c r="AK148" s="3">
        <f t="shared" si="34"/>
        <v>14</v>
      </c>
      <c r="AL148" s="3">
        <f t="shared" si="35"/>
        <v>2</v>
      </c>
      <c r="AM148" s="3">
        <f t="shared" si="36"/>
        <v>6</v>
      </c>
      <c r="AN148" s="3">
        <f t="shared" si="37"/>
        <v>1</v>
      </c>
      <c r="AO148" s="3">
        <f t="shared" si="38"/>
        <v>16</v>
      </c>
    </row>
    <row r="149" spans="1:41" hidden="1" x14ac:dyDescent="0.25">
      <c r="A149">
        <v>148</v>
      </c>
      <c r="B149" t="s">
        <v>211</v>
      </c>
      <c r="C149" t="s">
        <v>210</v>
      </c>
      <c r="D149" t="s">
        <v>111</v>
      </c>
      <c r="E149" t="s">
        <v>734</v>
      </c>
      <c r="F149" t="s">
        <v>226</v>
      </c>
      <c r="G149" t="s">
        <v>798</v>
      </c>
      <c r="H149" t="s">
        <v>10</v>
      </c>
      <c r="I149" s="3" t="str">
        <f t="shared" si="41"/>
        <v>22 Bramhall St.; Portland, ME 04107</v>
      </c>
      <c r="K149" s="3" t="str">
        <f t="shared" si="28"/>
        <v/>
      </c>
      <c r="L149" t="s">
        <v>680</v>
      </c>
      <c r="M149" s="3" t="str">
        <f t="shared" si="29"/>
        <v>jason.gaudet@mainehealth.org; 207-662-2421</v>
      </c>
      <c r="O149" s="3" t="str">
        <f t="shared" si="30"/>
        <v/>
      </c>
      <c r="P149" s="6">
        <v>93859</v>
      </c>
      <c r="Q149" s="6" t="s">
        <v>802</v>
      </c>
      <c r="R149" t="s">
        <v>282</v>
      </c>
      <c r="S149" t="s">
        <v>805</v>
      </c>
      <c r="T149" s="3" t="str">
        <f t="shared" si="40"/>
        <v>76-6915</v>
      </c>
      <c r="V149" s="5">
        <v>45446</v>
      </c>
      <c r="W149" s="5">
        <v>45744</v>
      </c>
      <c r="Z149">
        <v>12</v>
      </c>
      <c r="AC149" s="5"/>
      <c r="AD149" s="5">
        <f t="shared" si="32"/>
        <v>52314</v>
      </c>
      <c r="AF149" t="b">
        <v>0</v>
      </c>
      <c r="AH149">
        <v>1</v>
      </c>
      <c r="AI149" s="3" cm="1">
        <f t="array" ref="AI149">IFERROR(IF(--AH149=1,INDEX(cls_capcat,_xlfn.XMATCH(C149,cls_subtype,0)),IF((--AH149=0)*(AH149&lt;&gt;""),0,"")),"")</f>
        <v>1</v>
      </c>
      <c r="AJ149" s="3">
        <f t="shared" si="33"/>
        <v>180</v>
      </c>
      <c r="AK149" s="3">
        <f t="shared" si="34"/>
        <v>14</v>
      </c>
      <c r="AL149" s="3">
        <f t="shared" si="35"/>
        <v>2</v>
      </c>
      <c r="AM149" s="3">
        <f t="shared" si="36"/>
        <v>6</v>
      </c>
      <c r="AN149" s="3">
        <f t="shared" si="37"/>
        <v>1</v>
      </c>
      <c r="AO149" s="3">
        <f t="shared" si="38"/>
        <v>16</v>
      </c>
    </row>
    <row r="150" spans="1:41" hidden="1" x14ac:dyDescent="0.25">
      <c r="A150">
        <v>149</v>
      </c>
      <c r="B150" t="s">
        <v>211</v>
      </c>
      <c r="C150" t="s">
        <v>210</v>
      </c>
      <c r="D150" t="s">
        <v>111</v>
      </c>
      <c r="E150" t="s">
        <v>734</v>
      </c>
      <c r="F150" t="s">
        <v>226</v>
      </c>
      <c r="G150" t="s">
        <v>800</v>
      </c>
      <c r="H150" t="s">
        <v>10</v>
      </c>
      <c r="I150" s="3" t="str">
        <f t="shared" si="41"/>
        <v>22 Bramhall St.; Portland, ME 04107</v>
      </c>
      <c r="K150" s="3" t="str">
        <f t="shared" si="28"/>
        <v/>
      </c>
      <c r="L150" t="s">
        <v>680</v>
      </c>
      <c r="M150" s="3" t="str">
        <f t="shared" si="29"/>
        <v>jason.gaudet@mainehealth.org; 207-662-2421</v>
      </c>
      <c r="O150" s="3" t="str">
        <f t="shared" si="30"/>
        <v/>
      </c>
      <c r="P150" s="6">
        <v>93857</v>
      </c>
      <c r="Q150" s="6" t="s">
        <v>803</v>
      </c>
      <c r="R150" t="s">
        <v>282</v>
      </c>
      <c r="S150" t="s">
        <v>806</v>
      </c>
      <c r="T150" s="3" t="str">
        <f t="shared" si="40"/>
        <v>76-6917</v>
      </c>
      <c r="V150" s="5">
        <v>45446</v>
      </c>
      <c r="W150" s="5">
        <v>45744</v>
      </c>
      <c r="Z150">
        <v>12</v>
      </c>
      <c r="AC150" s="5"/>
      <c r="AD150" s="5">
        <f t="shared" si="32"/>
        <v>52314</v>
      </c>
      <c r="AF150" t="b">
        <v>0</v>
      </c>
      <c r="AH150">
        <v>1</v>
      </c>
      <c r="AI150" s="3" cm="1">
        <f t="array" ref="AI150">IFERROR(IF(--AH150=1,INDEX(cls_capcat,_xlfn.XMATCH(C150,cls_subtype,0)),IF((--AH150=0)*(AH150&lt;&gt;""),0,"")),"")</f>
        <v>1</v>
      </c>
      <c r="AJ150" s="3">
        <f t="shared" si="33"/>
        <v>180</v>
      </c>
      <c r="AK150" s="3">
        <f t="shared" si="34"/>
        <v>14</v>
      </c>
      <c r="AL150" s="3">
        <f t="shared" si="35"/>
        <v>2</v>
      </c>
      <c r="AM150" s="3">
        <f t="shared" si="36"/>
        <v>6</v>
      </c>
      <c r="AN150" s="3">
        <f t="shared" si="37"/>
        <v>1</v>
      </c>
      <c r="AO150" s="3">
        <f t="shared" si="38"/>
        <v>16</v>
      </c>
    </row>
    <row r="151" spans="1:41" hidden="1" x14ac:dyDescent="0.25">
      <c r="A151">
        <v>150</v>
      </c>
      <c r="B151" t="s">
        <v>96</v>
      </c>
      <c r="C151" t="s">
        <v>666</v>
      </c>
      <c r="D151" t="s">
        <v>108</v>
      </c>
      <c r="E151" t="s">
        <v>771</v>
      </c>
      <c r="F151" t="s">
        <v>226</v>
      </c>
      <c r="G151" t="s">
        <v>773</v>
      </c>
      <c r="H151" t="s">
        <v>752</v>
      </c>
      <c r="I151" s="3" t="str">
        <f t="shared" si="41"/>
        <v>100 Campus Dr.; Scarborough, ME 04074</v>
      </c>
      <c r="K151" s="3" t="str">
        <f t="shared" si="28"/>
        <v/>
      </c>
      <c r="L151" t="s">
        <v>502</v>
      </c>
      <c r="M151" s="3" t="str">
        <f t="shared" si="29"/>
        <v>kathleen.lalouche@mainehealth.org; 207-662-2954</v>
      </c>
      <c r="O151" s="3" t="str">
        <f t="shared" si="30"/>
        <v/>
      </c>
      <c r="P151" s="6">
        <v>87297</v>
      </c>
      <c r="Q151" s="6" t="s">
        <v>772</v>
      </c>
      <c r="T151" s="3" t="str">
        <f t="shared" si="40"/>
        <v>-</v>
      </c>
      <c r="V151" s="5">
        <v>45466</v>
      </c>
      <c r="W151" s="5">
        <v>45468</v>
      </c>
      <c r="Z151">
        <v>12</v>
      </c>
      <c r="AC151" s="5"/>
      <c r="AD151" s="5">
        <f t="shared" si="32"/>
        <v>49848</v>
      </c>
      <c r="AF151" t="b">
        <v>0</v>
      </c>
      <c r="AH151">
        <v>1</v>
      </c>
      <c r="AI151" s="3" cm="1">
        <f t="array" ref="AI151">IFERROR(IF(--AH151=1,INDEX(cls_capcat,_xlfn.XMATCH(C151,cls_subtype,0)),IF((--AH151=0)*(AH151&lt;&gt;""),0,"")),"")</f>
        <v>1</v>
      </c>
      <c r="AJ151" s="3">
        <f t="shared" si="33"/>
        <v>190</v>
      </c>
      <c r="AK151" s="3">
        <f t="shared" si="34"/>
        <v>13</v>
      </c>
      <c r="AL151" s="3">
        <f t="shared" si="35"/>
        <v>16</v>
      </c>
      <c r="AM151" s="3">
        <f t="shared" si="36"/>
        <v>11</v>
      </c>
      <c r="AN151" s="3">
        <f t="shared" si="37"/>
        <v>2</v>
      </c>
      <c r="AO151" s="3">
        <f t="shared" si="38"/>
        <v>16</v>
      </c>
    </row>
    <row r="152" spans="1:41" hidden="1" x14ac:dyDescent="0.25">
      <c r="A152">
        <v>151</v>
      </c>
      <c r="B152" t="s">
        <v>212</v>
      </c>
      <c r="C152" t="s">
        <v>213</v>
      </c>
      <c r="D152" t="s">
        <v>108</v>
      </c>
      <c r="E152" t="s">
        <v>781</v>
      </c>
      <c r="F152" t="s">
        <v>44</v>
      </c>
      <c r="G152" t="s">
        <v>774</v>
      </c>
      <c r="H152" t="s">
        <v>10</v>
      </c>
      <c r="I152" s="3" t="str">
        <f t="shared" si="41"/>
        <v>22 Bramhall St.; Portland, ME 04107</v>
      </c>
      <c r="K152" s="3" t="str">
        <f t="shared" si="28"/>
        <v/>
      </c>
      <c r="M152" s="3" t="str">
        <f t="shared" si="29"/>
        <v/>
      </c>
      <c r="O152" s="3" t="str">
        <f t="shared" si="30"/>
        <v/>
      </c>
      <c r="P152" s="6">
        <v>91907</v>
      </c>
      <c r="Q152" s="6">
        <v>944</v>
      </c>
      <c r="R152" t="s">
        <v>282</v>
      </c>
      <c r="S152" t="s">
        <v>783</v>
      </c>
      <c r="T152" s="3" t="str">
        <f t="shared" si="40"/>
        <v>76-6602</v>
      </c>
      <c r="W152" s="5">
        <v>45427</v>
      </c>
      <c r="Z152">
        <v>12</v>
      </c>
      <c r="AC152" s="5">
        <v>50404</v>
      </c>
      <c r="AD152" s="5">
        <f t="shared" si="32"/>
        <v>49807</v>
      </c>
      <c r="AF152" t="b">
        <v>0</v>
      </c>
      <c r="AH152">
        <v>0</v>
      </c>
      <c r="AI152" s="3" cm="1">
        <f t="array" ref="AI152">IFERROR(IF(--AH152=1,INDEX(cls_capcat,_xlfn.XMATCH(C152,cls_subtype,0)),IF((--AH152=0)*(AH152&lt;&gt;""),0,"")),"")</f>
        <v>0</v>
      </c>
      <c r="AJ152" s="3">
        <f t="shared" si="33"/>
        <v>2300</v>
      </c>
      <c r="AK152" s="3">
        <f t="shared" si="34"/>
        <v>3</v>
      </c>
      <c r="AL152" s="3">
        <f t="shared" si="35"/>
        <v>3</v>
      </c>
      <c r="AM152" s="3">
        <f t="shared" si="36"/>
        <v>11</v>
      </c>
      <c r="AN152" s="3">
        <f t="shared" si="37"/>
        <v>1</v>
      </c>
      <c r="AO152" s="3">
        <f t="shared" si="38"/>
        <v>1</v>
      </c>
    </row>
    <row r="153" spans="1:41" hidden="1" x14ac:dyDescent="0.25">
      <c r="A153">
        <v>152</v>
      </c>
      <c r="B153" t="s">
        <v>212</v>
      </c>
      <c r="C153" t="s">
        <v>213</v>
      </c>
      <c r="D153" t="s">
        <v>108</v>
      </c>
      <c r="E153" t="s">
        <v>781</v>
      </c>
      <c r="F153" t="s">
        <v>44</v>
      </c>
      <c r="G153" t="s">
        <v>775</v>
      </c>
      <c r="H153" t="s">
        <v>10</v>
      </c>
      <c r="I153" s="3" t="str">
        <f t="shared" si="41"/>
        <v>22 Bramhall St.; Portland, ME 04107</v>
      </c>
      <c r="K153" s="3" t="str">
        <f t="shared" si="28"/>
        <v/>
      </c>
      <c r="M153" s="3" t="str">
        <f t="shared" si="29"/>
        <v/>
      </c>
      <c r="O153" s="3" t="str">
        <f t="shared" si="30"/>
        <v/>
      </c>
      <c r="P153" s="6">
        <v>91897</v>
      </c>
      <c r="R153" t="s">
        <v>282</v>
      </c>
      <c r="S153" t="s">
        <v>784</v>
      </c>
      <c r="T153" s="3" t="str">
        <f t="shared" si="40"/>
        <v>76-6603</v>
      </c>
      <c r="W153" s="5">
        <v>45427</v>
      </c>
      <c r="Z153">
        <v>12</v>
      </c>
      <c r="AC153" s="5">
        <v>50404</v>
      </c>
      <c r="AD153" s="5">
        <f t="shared" si="32"/>
        <v>49807</v>
      </c>
      <c r="AF153" t="b">
        <v>0</v>
      </c>
      <c r="AH153">
        <v>0</v>
      </c>
      <c r="AI153" s="3" cm="1">
        <f t="array" ref="AI153">IFERROR(IF(--AH153=1,INDEX(cls_capcat,_xlfn.XMATCH(C153,cls_subtype,0)),IF((--AH153=0)*(AH153&lt;&gt;""),0,"")),"")</f>
        <v>0</v>
      </c>
      <c r="AJ153" s="3">
        <f t="shared" si="33"/>
        <v>2300</v>
      </c>
      <c r="AK153" s="3">
        <f t="shared" si="34"/>
        <v>3</v>
      </c>
      <c r="AL153" s="3">
        <f t="shared" si="35"/>
        <v>3</v>
      </c>
      <c r="AM153" s="3">
        <f t="shared" si="36"/>
        <v>11</v>
      </c>
      <c r="AN153" s="3">
        <f t="shared" si="37"/>
        <v>1</v>
      </c>
      <c r="AO153" s="3">
        <f t="shared" si="38"/>
        <v>1</v>
      </c>
    </row>
    <row r="154" spans="1:41" hidden="1" x14ac:dyDescent="0.25">
      <c r="A154">
        <v>153</v>
      </c>
      <c r="B154" t="s">
        <v>212</v>
      </c>
      <c r="C154" t="s">
        <v>213</v>
      </c>
      <c r="D154" t="s">
        <v>108</v>
      </c>
      <c r="E154" t="s">
        <v>781</v>
      </c>
      <c r="F154" t="s">
        <v>44</v>
      </c>
      <c r="G154" t="s">
        <v>776</v>
      </c>
      <c r="H154" t="s">
        <v>10</v>
      </c>
      <c r="I154" s="3" t="str">
        <f t="shared" si="41"/>
        <v>22 Bramhall St.; Portland, ME 04107</v>
      </c>
      <c r="K154" s="3" t="str">
        <f t="shared" si="28"/>
        <v/>
      </c>
      <c r="M154" s="3" t="str">
        <f t="shared" si="29"/>
        <v/>
      </c>
      <c r="O154" s="3" t="str">
        <f t="shared" si="30"/>
        <v/>
      </c>
      <c r="P154" s="6">
        <v>91899</v>
      </c>
      <c r="Q154" s="6">
        <v>937</v>
      </c>
      <c r="R154" t="s">
        <v>282</v>
      </c>
      <c r="S154" t="s">
        <v>785</v>
      </c>
      <c r="T154" s="3" t="str">
        <f t="shared" si="40"/>
        <v>76-6604</v>
      </c>
      <c r="W154" s="5">
        <v>45427</v>
      </c>
      <c r="Z154">
        <v>12</v>
      </c>
      <c r="AC154" s="5">
        <v>50404</v>
      </c>
      <c r="AD154" s="5">
        <f t="shared" si="32"/>
        <v>49807</v>
      </c>
      <c r="AF154" t="b">
        <v>0</v>
      </c>
      <c r="AH154">
        <v>0</v>
      </c>
      <c r="AI154" s="3" cm="1">
        <f t="array" ref="AI154">IFERROR(IF(--AH154=1,INDEX(cls_capcat,_xlfn.XMATCH(C154,cls_subtype,0)),IF((--AH154=0)*(AH154&lt;&gt;""),0,"")),"")</f>
        <v>0</v>
      </c>
      <c r="AJ154" s="3">
        <f t="shared" si="33"/>
        <v>2300</v>
      </c>
      <c r="AK154" s="3">
        <f t="shared" si="34"/>
        <v>3</v>
      </c>
      <c r="AL154" s="3">
        <f t="shared" si="35"/>
        <v>3</v>
      </c>
      <c r="AM154" s="3">
        <f t="shared" si="36"/>
        <v>11</v>
      </c>
      <c r="AN154" s="3">
        <f t="shared" si="37"/>
        <v>1</v>
      </c>
      <c r="AO154" s="3">
        <f t="shared" si="38"/>
        <v>1</v>
      </c>
    </row>
    <row r="155" spans="1:41" hidden="1" x14ac:dyDescent="0.25">
      <c r="A155">
        <v>154</v>
      </c>
      <c r="B155" t="s">
        <v>212</v>
      </c>
      <c r="C155" t="s">
        <v>213</v>
      </c>
      <c r="D155" t="s">
        <v>108</v>
      </c>
      <c r="E155" t="s">
        <v>570</v>
      </c>
      <c r="F155" t="s">
        <v>44</v>
      </c>
      <c r="G155" t="s">
        <v>777</v>
      </c>
      <c r="H155" t="s">
        <v>10</v>
      </c>
      <c r="I155" s="3" t="str">
        <f t="shared" si="41"/>
        <v>22 Bramhall St.; Portland, ME 04107</v>
      </c>
      <c r="K155" s="3" t="str">
        <f t="shared" si="28"/>
        <v/>
      </c>
      <c r="M155" s="3" t="str">
        <f t="shared" si="29"/>
        <v/>
      </c>
      <c r="O155" s="3" t="str">
        <f t="shared" si="30"/>
        <v/>
      </c>
      <c r="P155" s="6">
        <v>91909</v>
      </c>
      <c r="Q155" s="6">
        <v>2247</v>
      </c>
      <c r="R155" t="s">
        <v>282</v>
      </c>
      <c r="S155" t="s">
        <v>786</v>
      </c>
      <c r="T155" s="3" t="str">
        <f t="shared" si="40"/>
        <v>76-6605</v>
      </c>
      <c r="W155" s="5">
        <v>45427</v>
      </c>
      <c r="Z155">
        <v>12</v>
      </c>
      <c r="AC155" s="5">
        <v>50404</v>
      </c>
      <c r="AD155" s="5">
        <f t="shared" si="32"/>
        <v>49807</v>
      </c>
      <c r="AF155" t="b">
        <v>0</v>
      </c>
      <c r="AH155">
        <v>0</v>
      </c>
      <c r="AI155" s="3" cm="1">
        <f t="array" ref="AI155">IFERROR(IF(--AH155=1,INDEX(cls_capcat,_xlfn.XMATCH(C155,cls_subtype,0)),IF((--AH155=0)*(AH155&lt;&gt;""),0,"")),"")</f>
        <v>0</v>
      </c>
      <c r="AJ155" s="3">
        <f t="shared" si="33"/>
        <v>2300</v>
      </c>
      <c r="AK155" s="3">
        <f t="shared" si="34"/>
        <v>3</v>
      </c>
      <c r="AL155" s="3">
        <f t="shared" si="35"/>
        <v>3</v>
      </c>
      <c r="AM155" s="3">
        <f t="shared" si="36"/>
        <v>11</v>
      </c>
      <c r="AN155" s="3">
        <f t="shared" si="37"/>
        <v>1</v>
      </c>
      <c r="AO155" s="3">
        <f t="shared" si="38"/>
        <v>1</v>
      </c>
    </row>
    <row r="156" spans="1:41" hidden="1" x14ac:dyDescent="0.25">
      <c r="A156">
        <v>155</v>
      </c>
      <c r="B156" t="s">
        <v>212</v>
      </c>
      <c r="C156" t="s">
        <v>213</v>
      </c>
      <c r="D156" t="s">
        <v>108</v>
      </c>
      <c r="E156" t="s">
        <v>570</v>
      </c>
      <c r="F156" t="s">
        <v>44</v>
      </c>
      <c r="G156" t="s">
        <v>778</v>
      </c>
      <c r="H156" t="s">
        <v>10</v>
      </c>
      <c r="I156" s="3" t="str">
        <f t="shared" si="41"/>
        <v>22 Bramhall St.; Portland, ME 04107</v>
      </c>
      <c r="K156" s="3" t="str">
        <f t="shared" si="28"/>
        <v/>
      </c>
      <c r="M156" s="3" t="str">
        <f t="shared" si="29"/>
        <v/>
      </c>
      <c r="O156" s="3" t="str">
        <f t="shared" si="30"/>
        <v/>
      </c>
      <c r="P156" s="6">
        <v>91908</v>
      </c>
      <c r="Q156" s="6">
        <v>2246</v>
      </c>
      <c r="R156" t="s">
        <v>282</v>
      </c>
      <c r="S156" t="s">
        <v>787</v>
      </c>
      <c r="T156" s="3" t="str">
        <f t="shared" si="40"/>
        <v>76-6606</v>
      </c>
      <c r="W156" s="5">
        <v>45427</v>
      </c>
      <c r="Z156">
        <v>12</v>
      </c>
      <c r="AC156" s="5">
        <v>50404</v>
      </c>
      <c r="AD156" s="5">
        <f t="shared" si="32"/>
        <v>49807</v>
      </c>
      <c r="AF156" t="b">
        <v>0</v>
      </c>
      <c r="AH156">
        <v>0</v>
      </c>
      <c r="AI156" s="3" cm="1">
        <f t="array" ref="AI156">IFERROR(IF(--AH156=1,INDEX(cls_capcat,_xlfn.XMATCH(C156,cls_subtype,0)),IF((--AH156=0)*(AH156&lt;&gt;""),0,"")),"")</f>
        <v>0</v>
      </c>
      <c r="AJ156" s="3">
        <f t="shared" si="33"/>
        <v>2300</v>
      </c>
      <c r="AK156" s="3">
        <f t="shared" si="34"/>
        <v>3</v>
      </c>
      <c r="AL156" s="3">
        <f t="shared" si="35"/>
        <v>3</v>
      </c>
      <c r="AM156" s="3">
        <f t="shared" si="36"/>
        <v>11</v>
      </c>
      <c r="AN156" s="3">
        <f t="shared" si="37"/>
        <v>1</v>
      </c>
      <c r="AO156" s="3">
        <f t="shared" si="38"/>
        <v>1</v>
      </c>
    </row>
    <row r="157" spans="1:41" hidden="1" x14ac:dyDescent="0.25">
      <c r="A157">
        <v>156</v>
      </c>
      <c r="B157" t="s">
        <v>212</v>
      </c>
      <c r="C157" t="s">
        <v>213</v>
      </c>
      <c r="D157" t="s">
        <v>108</v>
      </c>
      <c r="E157" t="s">
        <v>781</v>
      </c>
      <c r="F157" t="s">
        <v>44</v>
      </c>
      <c r="G157" t="s">
        <v>813</v>
      </c>
      <c r="H157" t="s">
        <v>10</v>
      </c>
      <c r="I157" s="3" t="str">
        <f t="shared" si="41"/>
        <v>22 Bramhall St.; Portland, ME 04107</v>
      </c>
      <c r="K157" s="3" t="str">
        <f t="shared" si="28"/>
        <v/>
      </c>
      <c r="M157" s="3" t="str">
        <f t="shared" si="29"/>
        <v/>
      </c>
      <c r="O157" s="3" t="str">
        <f t="shared" si="30"/>
        <v/>
      </c>
      <c r="P157" s="6">
        <v>91905</v>
      </c>
      <c r="Q157" s="6">
        <v>945</v>
      </c>
      <c r="R157" t="s">
        <v>282</v>
      </c>
      <c r="S157" t="s">
        <v>788</v>
      </c>
      <c r="T157" s="3" t="str">
        <f t="shared" si="40"/>
        <v>76-6600</v>
      </c>
      <c r="W157" s="5">
        <v>45427</v>
      </c>
      <c r="Z157">
        <v>12</v>
      </c>
      <c r="AC157" s="5">
        <v>50404</v>
      </c>
      <c r="AD157" s="5">
        <f t="shared" si="32"/>
        <v>49807</v>
      </c>
      <c r="AF157" t="b">
        <v>0</v>
      </c>
      <c r="AH157">
        <v>0</v>
      </c>
      <c r="AI157" s="3" cm="1">
        <f t="array" ref="AI157">IFERROR(IF(--AH157=1,INDEX(cls_capcat,_xlfn.XMATCH(C157,cls_subtype,0)),IF((--AH157=0)*(AH157&lt;&gt;""),0,"")),"")</f>
        <v>0</v>
      </c>
      <c r="AJ157" s="3">
        <f t="shared" si="33"/>
        <v>2300</v>
      </c>
      <c r="AK157" s="3">
        <f t="shared" si="34"/>
        <v>3</v>
      </c>
      <c r="AL157" s="3">
        <f t="shared" si="35"/>
        <v>3</v>
      </c>
      <c r="AM157" s="3">
        <f t="shared" si="36"/>
        <v>11</v>
      </c>
      <c r="AN157" s="3">
        <f t="shared" si="37"/>
        <v>1</v>
      </c>
      <c r="AO157" s="3">
        <f t="shared" si="38"/>
        <v>1</v>
      </c>
    </row>
    <row r="158" spans="1:41" hidden="1" x14ac:dyDescent="0.25">
      <c r="A158">
        <v>157</v>
      </c>
      <c r="B158" t="s">
        <v>212</v>
      </c>
      <c r="C158" t="s">
        <v>213</v>
      </c>
      <c r="D158" t="s">
        <v>108</v>
      </c>
      <c r="E158" t="s">
        <v>781</v>
      </c>
      <c r="F158" t="s">
        <v>44</v>
      </c>
      <c r="G158" t="s">
        <v>814</v>
      </c>
      <c r="H158" t="s">
        <v>10</v>
      </c>
      <c r="I158" s="3" t="str">
        <f t="shared" si="41"/>
        <v>22 Bramhall St.; Portland, ME 04107</v>
      </c>
      <c r="K158" s="3" t="str">
        <f t="shared" si="28"/>
        <v/>
      </c>
      <c r="M158" s="3" t="str">
        <f t="shared" si="29"/>
        <v/>
      </c>
      <c r="O158" s="3" t="str">
        <f t="shared" si="30"/>
        <v/>
      </c>
      <c r="P158" s="6">
        <v>91906</v>
      </c>
      <c r="Q158" s="6">
        <v>951</v>
      </c>
      <c r="R158" t="s">
        <v>282</v>
      </c>
      <c r="S158" t="s">
        <v>789</v>
      </c>
      <c r="T158" s="3" t="str">
        <f t="shared" si="40"/>
        <v>76-6601</v>
      </c>
      <c r="W158" s="5">
        <v>45427</v>
      </c>
      <c r="Z158">
        <v>12</v>
      </c>
      <c r="AC158" s="5">
        <v>50404</v>
      </c>
      <c r="AD158" s="5">
        <f t="shared" si="32"/>
        <v>49807</v>
      </c>
      <c r="AF158" t="b">
        <v>0</v>
      </c>
      <c r="AH158">
        <v>0</v>
      </c>
      <c r="AI158" s="3" cm="1">
        <f t="array" ref="AI158">IFERROR(IF(--AH158=1,INDEX(cls_capcat,_xlfn.XMATCH(C158,cls_subtype,0)),IF((--AH158=0)*(AH158&lt;&gt;""),0,"")),"")</f>
        <v>0</v>
      </c>
      <c r="AJ158" s="3">
        <f t="shared" si="33"/>
        <v>2300</v>
      </c>
      <c r="AK158" s="3">
        <f t="shared" si="34"/>
        <v>3</v>
      </c>
      <c r="AL158" s="3">
        <f t="shared" si="35"/>
        <v>3</v>
      </c>
      <c r="AM158" s="3">
        <f t="shared" si="36"/>
        <v>11</v>
      </c>
      <c r="AN158" s="3">
        <f t="shared" si="37"/>
        <v>1</v>
      </c>
      <c r="AO158" s="3">
        <f t="shared" si="38"/>
        <v>1</v>
      </c>
    </row>
    <row r="159" spans="1:41" hidden="1" x14ac:dyDescent="0.25">
      <c r="A159">
        <v>158</v>
      </c>
      <c r="B159" t="s">
        <v>212</v>
      </c>
      <c r="C159" t="s">
        <v>214</v>
      </c>
      <c r="D159" t="s">
        <v>108</v>
      </c>
      <c r="E159" t="s">
        <v>782</v>
      </c>
      <c r="F159" t="s">
        <v>44</v>
      </c>
      <c r="G159" t="s">
        <v>815</v>
      </c>
      <c r="H159" t="s">
        <v>10</v>
      </c>
      <c r="I159" s="3" t="str">
        <f t="shared" si="41"/>
        <v>22 Bramhall St.; Portland, ME 04107</v>
      </c>
      <c r="K159" s="3" t="str">
        <f t="shared" si="28"/>
        <v/>
      </c>
      <c r="M159" s="3" t="str">
        <f t="shared" si="29"/>
        <v/>
      </c>
      <c r="O159" s="3" t="str">
        <f t="shared" si="30"/>
        <v/>
      </c>
      <c r="P159" s="6">
        <v>91903</v>
      </c>
      <c r="Q159" s="6">
        <v>291</v>
      </c>
      <c r="R159" t="s">
        <v>282</v>
      </c>
      <c r="S159" t="s">
        <v>790</v>
      </c>
      <c r="T159" s="3" t="str">
        <f t="shared" si="40"/>
        <v>76-6621</v>
      </c>
      <c r="W159" s="5">
        <v>45427</v>
      </c>
      <c r="Z159">
        <v>12</v>
      </c>
      <c r="AC159" s="5">
        <v>50404</v>
      </c>
      <c r="AD159" s="5">
        <f t="shared" si="32"/>
        <v>49807</v>
      </c>
      <c r="AF159" t="b">
        <v>0</v>
      </c>
      <c r="AH159">
        <v>0</v>
      </c>
      <c r="AI159" s="3" cm="1">
        <f t="array" ref="AI159">IFERROR(IF(--AH159=1,INDEX(cls_capcat,_xlfn.XMATCH(C159,cls_subtype,0)),IF((--AH159=0)*(AH159&lt;&gt;""),0,"")),"")</f>
        <v>0</v>
      </c>
      <c r="AJ159" s="3">
        <f t="shared" si="33"/>
        <v>2800</v>
      </c>
      <c r="AK159" s="3">
        <f t="shared" si="34"/>
        <v>3</v>
      </c>
      <c r="AL159" s="3">
        <f t="shared" si="35"/>
        <v>4</v>
      </c>
      <c r="AM159" s="3">
        <f t="shared" si="36"/>
        <v>11</v>
      </c>
      <c r="AN159" s="3">
        <f t="shared" si="37"/>
        <v>1</v>
      </c>
      <c r="AO159" s="3">
        <f t="shared" si="38"/>
        <v>1</v>
      </c>
    </row>
    <row r="160" spans="1:41" hidden="1" x14ac:dyDescent="0.25">
      <c r="A160">
        <v>159</v>
      </c>
      <c r="B160" t="s">
        <v>212</v>
      </c>
      <c r="C160" t="s">
        <v>214</v>
      </c>
      <c r="D160" t="s">
        <v>108</v>
      </c>
      <c r="E160" t="s">
        <v>782</v>
      </c>
      <c r="F160" t="s">
        <v>44</v>
      </c>
      <c r="G160" t="s">
        <v>816</v>
      </c>
      <c r="H160" t="s">
        <v>10</v>
      </c>
      <c r="I160" s="3" t="str">
        <f t="shared" si="41"/>
        <v>22 Bramhall St.; Portland, ME 04107</v>
      </c>
      <c r="K160" s="3" t="str">
        <f t="shared" si="28"/>
        <v/>
      </c>
      <c r="M160" s="3" t="str">
        <f t="shared" si="29"/>
        <v/>
      </c>
      <c r="O160" s="3" t="str">
        <f t="shared" si="30"/>
        <v/>
      </c>
      <c r="P160" s="6">
        <v>91904</v>
      </c>
      <c r="Q160" s="6">
        <v>299</v>
      </c>
      <c r="R160" t="s">
        <v>282</v>
      </c>
      <c r="S160" t="s">
        <v>791</v>
      </c>
      <c r="T160" s="3" t="str">
        <f t="shared" si="40"/>
        <v>76-6608</v>
      </c>
      <c r="W160" s="5">
        <v>45427</v>
      </c>
      <c r="Z160">
        <v>12</v>
      </c>
      <c r="AC160" s="5">
        <v>50404</v>
      </c>
      <c r="AD160" s="5">
        <f t="shared" si="32"/>
        <v>49807</v>
      </c>
      <c r="AF160" t="b">
        <v>0</v>
      </c>
      <c r="AH160">
        <v>0</v>
      </c>
      <c r="AI160" s="3" cm="1">
        <f t="array" ref="AI160">IFERROR(IF(--AH160=1,INDEX(cls_capcat,_xlfn.XMATCH(C160,cls_subtype,0)),IF((--AH160=0)*(AH160&lt;&gt;""),0,"")),"")</f>
        <v>0</v>
      </c>
      <c r="AJ160" s="3">
        <f t="shared" si="33"/>
        <v>2800</v>
      </c>
      <c r="AK160" s="3">
        <f t="shared" si="34"/>
        <v>3</v>
      </c>
      <c r="AL160" s="3">
        <f t="shared" si="35"/>
        <v>4</v>
      </c>
      <c r="AM160" s="3">
        <f t="shared" si="36"/>
        <v>11</v>
      </c>
      <c r="AN160" s="3">
        <f t="shared" si="37"/>
        <v>1</v>
      </c>
      <c r="AO160" s="3">
        <f t="shared" si="38"/>
        <v>1</v>
      </c>
    </row>
    <row r="161" spans="1:41" hidden="1" x14ac:dyDescent="0.25">
      <c r="A161">
        <v>160</v>
      </c>
      <c r="B161" t="s">
        <v>212</v>
      </c>
      <c r="C161" t="s">
        <v>213</v>
      </c>
      <c r="D161" t="s">
        <v>108</v>
      </c>
      <c r="E161" t="s">
        <v>570</v>
      </c>
      <c r="F161" t="s">
        <v>228</v>
      </c>
      <c r="G161" t="s">
        <v>779</v>
      </c>
      <c r="H161" t="s">
        <v>10</v>
      </c>
      <c r="I161" s="3" t="str">
        <f t="shared" si="41"/>
        <v>22 Bramhall St.; Portland, ME 04107</v>
      </c>
      <c r="K161" s="3" t="str">
        <f t="shared" si="28"/>
        <v/>
      </c>
      <c r="M161" s="3" t="str">
        <f t="shared" si="29"/>
        <v/>
      </c>
      <c r="O161" s="3" t="str">
        <f t="shared" si="30"/>
        <v/>
      </c>
      <c r="P161" s="6">
        <v>91895</v>
      </c>
      <c r="Q161" s="6">
        <v>2229</v>
      </c>
      <c r="R161" t="s">
        <v>282</v>
      </c>
      <c r="S161" t="s">
        <v>792</v>
      </c>
      <c r="T161" s="3" t="str">
        <f t="shared" si="40"/>
        <v>76-6622</v>
      </c>
      <c r="W161" s="5">
        <v>45427</v>
      </c>
      <c r="Z161">
        <v>12</v>
      </c>
      <c r="AC161" s="5">
        <v>50404</v>
      </c>
      <c r="AD161" s="5">
        <f t="shared" si="32"/>
        <v>49807</v>
      </c>
      <c r="AF161" t="b">
        <v>0</v>
      </c>
      <c r="AH161">
        <v>0</v>
      </c>
      <c r="AI161" s="3" cm="1">
        <f t="array" ref="AI161">IFERROR(IF(--AH161=1,INDEX(cls_capcat,_xlfn.XMATCH(C161,cls_subtype,0)),IF((--AH161=0)*(AH161&lt;&gt;""),0,"")),"")</f>
        <v>0</v>
      </c>
      <c r="AJ161" s="3">
        <f t="shared" si="33"/>
        <v>2300</v>
      </c>
      <c r="AK161" s="3">
        <f t="shared" si="34"/>
        <v>3</v>
      </c>
      <c r="AL161" s="3">
        <f t="shared" si="35"/>
        <v>3</v>
      </c>
      <c r="AM161" s="3">
        <f t="shared" si="36"/>
        <v>11</v>
      </c>
      <c r="AN161" s="3">
        <f t="shared" si="37"/>
        <v>1</v>
      </c>
      <c r="AO161" s="3">
        <f t="shared" si="38"/>
        <v>11</v>
      </c>
    </row>
    <row r="162" spans="1:41" hidden="1" x14ac:dyDescent="0.25">
      <c r="A162">
        <v>161</v>
      </c>
      <c r="B162" t="s">
        <v>212</v>
      </c>
      <c r="C162" t="s">
        <v>213</v>
      </c>
      <c r="D162" t="s">
        <v>108</v>
      </c>
      <c r="E162" t="s">
        <v>570</v>
      </c>
      <c r="F162" t="s">
        <v>232</v>
      </c>
      <c r="G162" t="s">
        <v>780</v>
      </c>
      <c r="H162" t="s">
        <v>10</v>
      </c>
      <c r="I162" s="3" t="str">
        <f t="shared" si="41"/>
        <v>22 Bramhall St.; Portland, ME 04107</v>
      </c>
      <c r="K162" s="3" t="str">
        <f t="shared" si="28"/>
        <v/>
      </c>
      <c r="M162" s="3" t="str">
        <f t="shared" si="29"/>
        <v/>
      </c>
      <c r="O162" s="3" t="str">
        <f t="shared" si="30"/>
        <v/>
      </c>
      <c r="P162" s="6">
        <v>91894</v>
      </c>
      <c r="Q162" s="6">
        <v>2248</v>
      </c>
      <c r="R162" t="s">
        <v>282</v>
      </c>
      <c r="S162" t="s">
        <v>793</v>
      </c>
      <c r="T162" s="3" t="str">
        <f t="shared" si="40"/>
        <v>76-6607</v>
      </c>
      <c r="W162" s="5">
        <v>45427</v>
      </c>
      <c r="Z162">
        <v>12</v>
      </c>
      <c r="AC162" s="5">
        <v>50404</v>
      </c>
      <c r="AD162" s="5">
        <f t="shared" si="32"/>
        <v>49807</v>
      </c>
      <c r="AF162" t="b">
        <v>0</v>
      </c>
      <c r="AH162">
        <v>0</v>
      </c>
      <c r="AI162" s="3" cm="1">
        <f t="array" ref="AI162">IFERROR(IF(--AH162=1,INDEX(cls_capcat,_xlfn.XMATCH(C162,cls_subtype,0)),IF((--AH162=0)*(AH162&lt;&gt;""),0,"")),"")</f>
        <v>0</v>
      </c>
      <c r="AJ162" s="3">
        <f t="shared" si="33"/>
        <v>2300</v>
      </c>
      <c r="AK162" s="3">
        <f t="shared" si="34"/>
        <v>3</v>
      </c>
      <c r="AL162" s="3">
        <f t="shared" si="35"/>
        <v>3</v>
      </c>
      <c r="AM162" s="3">
        <f t="shared" si="36"/>
        <v>11</v>
      </c>
      <c r="AN162" s="3">
        <f t="shared" si="37"/>
        <v>1</v>
      </c>
      <c r="AO162" s="3">
        <f t="shared" si="38"/>
        <v>20</v>
      </c>
    </row>
    <row r="163" spans="1:41" hidden="1" x14ac:dyDescent="0.25">
      <c r="A163">
        <v>162</v>
      </c>
      <c r="B163" t="s">
        <v>96</v>
      </c>
      <c r="C163" t="s">
        <v>666</v>
      </c>
      <c r="D163" t="s">
        <v>108</v>
      </c>
      <c r="E163" t="s">
        <v>771</v>
      </c>
      <c r="F163" t="s">
        <v>226</v>
      </c>
      <c r="G163" t="s">
        <v>653</v>
      </c>
      <c r="H163" t="s">
        <v>10</v>
      </c>
      <c r="I163" s="3" t="str">
        <f t="shared" si="41"/>
        <v>22 Bramhall St.; Portland, ME 04107</v>
      </c>
      <c r="J163" t="s">
        <v>502</v>
      </c>
      <c r="K163" s="3" t="str">
        <f t="shared" si="28"/>
        <v>kathleen.lalouche@mainehealth.org; 207-662-2954</v>
      </c>
      <c r="L163" t="s">
        <v>502</v>
      </c>
      <c r="M163" s="3" t="str">
        <f t="shared" si="29"/>
        <v>kathleen.lalouche@mainehealth.org; 207-662-2954</v>
      </c>
      <c r="O163" s="3" t="str">
        <f t="shared" si="30"/>
        <v/>
      </c>
      <c r="P163" s="6">
        <v>89243</v>
      </c>
      <c r="Q163" s="6" t="s">
        <v>807</v>
      </c>
      <c r="T163" s="3" t="str">
        <f t="shared" si="40"/>
        <v>-</v>
      </c>
      <c r="U163" s="6" t="s">
        <v>807</v>
      </c>
      <c r="V163" s="5">
        <v>45363</v>
      </c>
      <c r="W163" s="5">
        <v>45366</v>
      </c>
      <c r="Z163">
        <v>12</v>
      </c>
      <c r="AC163" s="5"/>
      <c r="AD163" s="5">
        <f t="shared" si="32"/>
        <v>49746</v>
      </c>
      <c r="AF163" t="b">
        <v>0</v>
      </c>
      <c r="AH163">
        <v>1</v>
      </c>
      <c r="AI163" s="3" cm="1">
        <f t="array" ref="AI163">IFERROR(IF(--AH163=1,INDEX(cls_capcat,_xlfn.XMATCH(C163,cls_subtype,0)),IF((--AH163=0)*(AH163&lt;&gt;""),0,"")),"")</f>
        <v>1</v>
      </c>
      <c r="AJ163" s="3">
        <f t="shared" si="33"/>
        <v>190</v>
      </c>
      <c r="AK163" s="3">
        <f t="shared" si="34"/>
        <v>13</v>
      </c>
      <c r="AL163" s="3">
        <f t="shared" si="35"/>
        <v>16</v>
      </c>
      <c r="AM163" s="3">
        <f t="shared" si="36"/>
        <v>11</v>
      </c>
      <c r="AN163" s="3">
        <f t="shared" si="37"/>
        <v>1</v>
      </c>
      <c r="AO163" s="3">
        <f t="shared" si="38"/>
        <v>16</v>
      </c>
    </row>
    <row r="164" spans="1:41" hidden="1" x14ac:dyDescent="0.25">
      <c r="I164" s="3" t="str">
        <f t="shared" si="41"/>
        <v/>
      </c>
      <c r="K164" s="3" t="str">
        <f t="shared" si="28"/>
        <v/>
      </c>
      <c r="M164" s="3" t="str">
        <f t="shared" si="29"/>
        <v/>
      </c>
      <c r="O164" s="3" t="str">
        <f t="shared" si="30"/>
        <v/>
      </c>
      <c r="T164" s="3" t="str">
        <f t="shared" ref="T164:T195" si="42">MID(R164,4,4)&amp;"-"&amp;MID(S164,4,4)</f>
        <v>-</v>
      </c>
      <c r="AC164" s="5"/>
      <c r="AD164" s="5" t="str">
        <f t="shared" si="32"/>
        <v/>
      </c>
      <c r="AI164" s="3" t="str" cm="1">
        <f t="array" ref="AI164">IFERROR(IF(--AH164=1,INDEX(cls_capcat,_xlfn.XMATCH(C164,cls_subtype,0)),IF((--AH164=0)*(AH164&lt;&gt;""),0,"")),"")</f>
        <v/>
      </c>
      <c r="AJ164" s="3" t="str">
        <f t="shared" si="33"/>
        <v/>
      </c>
      <c r="AK164" s="3" t="str">
        <f t="shared" si="34"/>
        <v/>
      </c>
      <c r="AL164" s="3" t="str">
        <f t="shared" si="35"/>
        <v/>
      </c>
      <c r="AM164" s="3" t="str">
        <f t="shared" si="36"/>
        <v/>
      </c>
      <c r="AN164" s="3" t="str">
        <f t="shared" si="37"/>
        <v/>
      </c>
      <c r="AO164" s="3" t="str">
        <f t="shared" si="38"/>
        <v/>
      </c>
    </row>
    <row r="165" spans="1:41" hidden="1" x14ac:dyDescent="0.25">
      <c r="I165" s="3" t="str">
        <f t="shared" si="41"/>
        <v/>
      </c>
      <c r="K165" s="3" t="str">
        <f t="shared" si="28"/>
        <v/>
      </c>
      <c r="M165" s="3" t="str">
        <f t="shared" si="29"/>
        <v/>
      </c>
      <c r="O165" s="3" t="str">
        <f t="shared" si="30"/>
        <v/>
      </c>
      <c r="T165" s="3" t="str">
        <f t="shared" si="42"/>
        <v>-</v>
      </c>
      <c r="AC165" s="5"/>
      <c r="AD165" s="5" t="str">
        <f t="shared" si="32"/>
        <v/>
      </c>
      <c r="AI165" s="3" t="str" cm="1">
        <f t="array" ref="AI165">IFERROR(IF(--AH165=1,INDEX(cls_capcat,_xlfn.XMATCH(C165,cls_subtype,0)),IF((--AH165=0)*(AH165&lt;&gt;""),0,"")),"")</f>
        <v/>
      </c>
      <c r="AJ165" s="3" t="str">
        <f t="shared" si="33"/>
        <v/>
      </c>
      <c r="AK165" s="3" t="str">
        <f t="shared" si="34"/>
        <v/>
      </c>
      <c r="AL165" s="3" t="str">
        <f t="shared" si="35"/>
        <v/>
      </c>
      <c r="AM165" s="3" t="str">
        <f t="shared" si="36"/>
        <v/>
      </c>
      <c r="AN165" s="3" t="str">
        <f t="shared" si="37"/>
        <v/>
      </c>
      <c r="AO165" s="3" t="str">
        <f t="shared" si="38"/>
        <v/>
      </c>
    </row>
    <row r="166" spans="1:41" hidden="1" x14ac:dyDescent="0.25">
      <c r="I166" s="3" t="str">
        <f t="shared" si="41"/>
        <v/>
      </c>
      <c r="K166" s="3" t="str">
        <f t="shared" si="28"/>
        <v/>
      </c>
      <c r="M166" s="3" t="str">
        <f t="shared" si="29"/>
        <v/>
      </c>
      <c r="O166" s="3" t="str">
        <f t="shared" si="30"/>
        <v/>
      </c>
      <c r="T166" s="3" t="str">
        <f t="shared" si="42"/>
        <v>-</v>
      </c>
      <c r="AC166" s="5"/>
      <c r="AD166" s="5" t="str">
        <f t="shared" si="32"/>
        <v/>
      </c>
      <c r="AI166" s="3" t="str" cm="1">
        <f t="array" ref="AI166">IFERROR(IF(--AH166=1,INDEX(cls_capcat,_xlfn.XMATCH(C166,cls_subtype,0)),IF((--AH166=0)*(AH166&lt;&gt;""),0,"")),"")</f>
        <v/>
      </c>
      <c r="AJ166" s="3" t="str">
        <f t="shared" si="33"/>
        <v/>
      </c>
      <c r="AK166" s="3" t="str">
        <f t="shared" si="34"/>
        <v/>
      </c>
      <c r="AL166" s="3" t="str">
        <f t="shared" si="35"/>
        <v/>
      </c>
      <c r="AM166" s="3" t="str">
        <f t="shared" si="36"/>
        <v/>
      </c>
      <c r="AN166" s="3" t="str">
        <f t="shared" si="37"/>
        <v/>
      </c>
      <c r="AO166" s="3" t="str">
        <f t="shared" si="38"/>
        <v/>
      </c>
    </row>
    <row r="167" spans="1:41" hidden="1" x14ac:dyDescent="0.25">
      <c r="I167" s="3" t="str">
        <f t="shared" si="41"/>
        <v/>
      </c>
      <c r="K167" s="3" t="str">
        <f t="shared" si="28"/>
        <v/>
      </c>
      <c r="M167" s="3" t="str">
        <f t="shared" si="29"/>
        <v/>
      </c>
      <c r="O167" s="3" t="str">
        <f t="shared" si="30"/>
        <v/>
      </c>
      <c r="T167" s="3" t="str">
        <f t="shared" si="42"/>
        <v>-</v>
      </c>
      <c r="AC167" s="5"/>
      <c r="AD167" s="5" t="str">
        <f t="shared" si="32"/>
        <v/>
      </c>
      <c r="AI167" s="3" t="str" cm="1">
        <f t="array" ref="AI167">IFERROR(IF(--AH167=1,INDEX(cls_capcat,_xlfn.XMATCH(C167,cls_subtype,0)),IF((--AH167=0)*(AH167&lt;&gt;""),0,"")),"")</f>
        <v/>
      </c>
      <c r="AJ167" s="3" t="str">
        <f t="shared" si="33"/>
        <v/>
      </c>
      <c r="AK167" s="3" t="str">
        <f t="shared" si="34"/>
        <v/>
      </c>
      <c r="AL167" s="3" t="str">
        <f t="shared" si="35"/>
        <v/>
      </c>
      <c r="AM167" s="3" t="str">
        <f t="shared" si="36"/>
        <v/>
      </c>
      <c r="AN167" s="3" t="str">
        <f t="shared" si="37"/>
        <v/>
      </c>
      <c r="AO167" s="3" t="str">
        <f t="shared" si="38"/>
        <v/>
      </c>
    </row>
    <row r="168" spans="1:41" hidden="1" x14ac:dyDescent="0.25">
      <c r="I168" s="3" t="str">
        <f t="shared" si="41"/>
        <v/>
      </c>
      <c r="K168" s="3" t="str">
        <f t="shared" si="28"/>
        <v/>
      </c>
      <c r="M168" s="3" t="str">
        <f t="shared" si="29"/>
        <v/>
      </c>
      <c r="O168" s="3" t="str">
        <f t="shared" si="30"/>
        <v/>
      </c>
      <c r="T168" s="3" t="str">
        <f t="shared" si="42"/>
        <v>-</v>
      </c>
      <c r="AC168" s="5"/>
      <c r="AD168" s="5" t="str">
        <f t="shared" si="32"/>
        <v/>
      </c>
      <c r="AI168" s="3" t="str" cm="1">
        <f t="array" ref="AI168">IFERROR(IF(--AH168=1,INDEX(cls_capcat,_xlfn.XMATCH(C168,cls_subtype,0)),IF((--AH168=0)*(AH168&lt;&gt;""),0,"")),"")</f>
        <v/>
      </c>
      <c r="AJ168" s="3" t="str">
        <f t="shared" si="33"/>
        <v/>
      </c>
      <c r="AK168" s="3" t="str">
        <f t="shared" si="34"/>
        <v/>
      </c>
      <c r="AL168" s="3" t="str">
        <f t="shared" si="35"/>
        <v/>
      </c>
      <c r="AM168" s="3" t="str">
        <f t="shared" si="36"/>
        <v/>
      </c>
      <c r="AN168" s="3" t="str">
        <f t="shared" si="37"/>
        <v/>
      </c>
      <c r="AO168" s="3" t="str">
        <f t="shared" si="38"/>
        <v/>
      </c>
    </row>
    <row r="169" spans="1:41" hidden="1" x14ac:dyDescent="0.25">
      <c r="I169" s="3" t="str">
        <f t="shared" si="41"/>
        <v/>
      </c>
      <c r="K169" s="3" t="str">
        <f t="shared" si="28"/>
        <v/>
      </c>
      <c r="M169" s="3" t="str">
        <f t="shared" si="29"/>
        <v/>
      </c>
      <c r="O169" s="3" t="str">
        <f t="shared" si="30"/>
        <v/>
      </c>
      <c r="T169" s="3" t="str">
        <f t="shared" si="42"/>
        <v>-</v>
      </c>
      <c r="AC169" s="5"/>
      <c r="AD169" s="5" t="str">
        <f t="shared" si="32"/>
        <v/>
      </c>
      <c r="AI169" s="3" t="str" cm="1">
        <f t="array" ref="AI169">IFERROR(IF(--AH169=1,INDEX(cls_capcat,_xlfn.XMATCH(C169,cls_subtype,0)),IF((--AH169=0)*(AH169&lt;&gt;""),0,"")),"")</f>
        <v/>
      </c>
      <c r="AJ169" s="3" t="str">
        <f t="shared" si="33"/>
        <v/>
      </c>
      <c r="AK169" s="3" t="str">
        <f t="shared" si="34"/>
        <v/>
      </c>
      <c r="AL169" s="3" t="str">
        <f t="shared" si="35"/>
        <v/>
      </c>
      <c r="AM169" s="3" t="str">
        <f t="shared" si="36"/>
        <v/>
      </c>
      <c r="AN169" s="3" t="str">
        <f t="shared" si="37"/>
        <v/>
      </c>
      <c r="AO169" s="3" t="str">
        <f t="shared" si="38"/>
        <v/>
      </c>
    </row>
    <row r="170" spans="1:41" hidden="1" x14ac:dyDescent="0.25">
      <c r="I170" s="3" t="str">
        <f t="shared" si="41"/>
        <v/>
      </c>
      <c r="K170" s="3" t="str">
        <f t="shared" si="28"/>
        <v/>
      </c>
      <c r="M170" s="3" t="str">
        <f t="shared" si="29"/>
        <v/>
      </c>
      <c r="O170" s="3" t="str">
        <f t="shared" si="30"/>
        <v/>
      </c>
      <c r="T170" s="3" t="str">
        <f t="shared" si="42"/>
        <v>-</v>
      </c>
      <c r="AC170" s="5"/>
      <c r="AD170" s="5" t="str">
        <f t="shared" si="32"/>
        <v/>
      </c>
      <c r="AI170" s="3" t="str" cm="1">
        <f t="array" ref="AI170">IFERROR(IF(--AH170=1,INDEX(cls_capcat,_xlfn.XMATCH(C170,cls_subtype,0)),IF((--AH170=0)*(AH170&lt;&gt;""),0,"")),"")</f>
        <v/>
      </c>
      <c r="AJ170" s="3" t="str">
        <f t="shared" si="33"/>
        <v/>
      </c>
      <c r="AK170" s="3" t="str">
        <f t="shared" si="34"/>
        <v/>
      </c>
      <c r="AL170" s="3" t="str">
        <f t="shared" si="35"/>
        <v/>
      </c>
      <c r="AM170" s="3" t="str">
        <f t="shared" si="36"/>
        <v/>
      </c>
      <c r="AN170" s="3" t="str">
        <f t="shared" si="37"/>
        <v/>
      </c>
      <c r="AO170" s="3" t="str">
        <f t="shared" si="38"/>
        <v/>
      </c>
    </row>
    <row r="171" spans="1:41" hidden="1" x14ac:dyDescent="0.25">
      <c r="I171" s="3" t="str">
        <f t="shared" si="41"/>
        <v/>
      </c>
      <c r="K171" s="3" t="str">
        <f t="shared" si="28"/>
        <v/>
      </c>
      <c r="M171" s="3" t="str">
        <f t="shared" si="29"/>
        <v/>
      </c>
      <c r="O171" s="3" t="str">
        <f t="shared" si="30"/>
        <v/>
      </c>
      <c r="T171" s="3" t="str">
        <f t="shared" si="42"/>
        <v>-</v>
      </c>
      <c r="AC171" s="5"/>
      <c r="AD171" s="5" t="str">
        <f t="shared" si="32"/>
        <v/>
      </c>
      <c r="AI171" s="3" t="str" cm="1">
        <f t="array" ref="AI171">IFERROR(IF(--AH171=1,INDEX(cls_capcat,_xlfn.XMATCH(C171,cls_subtype,0)),IF((--AH171=0)*(AH171&lt;&gt;""),0,"")),"")</f>
        <v/>
      </c>
      <c r="AJ171" s="3" t="str">
        <f t="shared" si="33"/>
        <v/>
      </c>
      <c r="AK171" s="3" t="str">
        <f t="shared" si="34"/>
        <v/>
      </c>
      <c r="AL171" s="3" t="str">
        <f t="shared" si="35"/>
        <v/>
      </c>
      <c r="AM171" s="3" t="str">
        <f t="shared" si="36"/>
        <v/>
      </c>
      <c r="AN171" s="3" t="str">
        <f t="shared" si="37"/>
        <v/>
      </c>
      <c r="AO171" s="3" t="str">
        <f t="shared" si="38"/>
        <v/>
      </c>
    </row>
    <row r="172" spans="1:41" hidden="1" x14ac:dyDescent="0.25">
      <c r="I172" s="3" t="str">
        <f t="shared" si="41"/>
        <v/>
      </c>
      <c r="K172" s="3" t="str">
        <f t="shared" si="28"/>
        <v/>
      </c>
      <c r="M172" s="3" t="str">
        <f t="shared" si="29"/>
        <v/>
      </c>
      <c r="O172" s="3" t="str">
        <f t="shared" si="30"/>
        <v/>
      </c>
      <c r="T172" s="3" t="str">
        <f t="shared" si="42"/>
        <v>-</v>
      </c>
      <c r="AC172" s="5"/>
      <c r="AD172" s="5" t="str">
        <f t="shared" si="32"/>
        <v/>
      </c>
      <c r="AI172" s="3" t="str" cm="1">
        <f t="array" ref="AI172">IFERROR(IF(--AH172=1,INDEX(cls_capcat,_xlfn.XMATCH(C172,cls_subtype,0)),IF((--AH172=0)*(AH172&lt;&gt;""),0,"")),"")</f>
        <v/>
      </c>
      <c r="AJ172" s="3" t="str">
        <f t="shared" si="33"/>
        <v/>
      </c>
      <c r="AK172" s="3" t="str">
        <f t="shared" si="34"/>
        <v/>
      </c>
      <c r="AL172" s="3" t="str">
        <f t="shared" si="35"/>
        <v/>
      </c>
      <c r="AM172" s="3" t="str">
        <f t="shared" si="36"/>
        <v/>
      </c>
      <c r="AN172" s="3" t="str">
        <f t="shared" si="37"/>
        <v/>
      </c>
      <c r="AO172" s="3" t="str">
        <f t="shared" si="38"/>
        <v/>
      </c>
    </row>
    <row r="173" spans="1:41" hidden="1" x14ac:dyDescent="0.25">
      <c r="I173" s="3" t="str">
        <f t="shared" si="41"/>
        <v/>
      </c>
      <c r="K173" s="3" t="str">
        <f t="shared" si="28"/>
        <v/>
      </c>
      <c r="M173" s="3" t="str">
        <f t="shared" si="29"/>
        <v/>
      </c>
      <c r="O173" s="3" t="str">
        <f t="shared" si="30"/>
        <v/>
      </c>
      <c r="T173" s="3" t="str">
        <f t="shared" si="42"/>
        <v>-</v>
      </c>
      <c r="AC173" s="5"/>
      <c r="AD173" s="5" t="str">
        <f t="shared" si="32"/>
        <v/>
      </c>
      <c r="AI173" s="3" t="str" cm="1">
        <f t="array" ref="AI173">IFERROR(IF(--AH173=1,INDEX(cls_capcat,_xlfn.XMATCH(C173,cls_subtype,0)),IF((--AH173=0)*(AH173&lt;&gt;""),0,"")),"")</f>
        <v/>
      </c>
      <c r="AJ173" s="3" t="str">
        <f t="shared" si="33"/>
        <v/>
      </c>
      <c r="AK173" s="3" t="str">
        <f t="shared" si="34"/>
        <v/>
      </c>
      <c r="AL173" s="3" t="str">
        <f t="shared" si="35"/>
        <v/>
      </c>
      <c r="AM173" s="3" t="str">
        <f t="shared" si="36"/>
        <v/>
      </c>
      <c r="AN173" s="3" t="str">
        <f t="shared" si="37"/>
        <v/>
      </c>
      <c r="AO173" s="3" t="str">
        <f t="shared" si="38"/>
        <v/>
      </c>
    </row>
    <row r="174" spans="1:41" hidden="1" x14ac:dyDescent="0.25">
      <c r="I174" s="3" t="str">
        <f t="shared" si="41"/>
        <v/>
      </c>
      <c r="K174" s="3" t="str">
        <f t="shared" si="28"/>
        <v/>
      </c>
      <c r="M174" s="3" t="str">
        <f t="shared" si="29"/>
        <v/>
      </c>
      <c r="O174" s="3" t="str">
        <f t="shared" si="30"/>
        <v/>
      </c>
      <c r="T174" s="3" t="str">
        <f t="shared" si="42"/>
        <v>-</v>
      </c>
      <c r="AC174" s="5"/>
      <c r="AD174" s="5" t="str">
        <f t="shared" si="32"/>
        <v/>
      </c>
      <c r="AI174" s="3" t="str" cm="1">
        <f t="array" ref="AI174">IFERROR(IF(--AH174=1,INDEX(cls_capcat,_xlfn.XMATCH(C174,cls_subtype,0)),IF((--AH174=0)*(AH174&lt;&gt;""),0,"")),"")</f>
        <v/>
      </c>
      <c r="AJ174" s="3" t="str">
        <f t="shared" si="33"/>
        <v/>
      </c>
      <c r="AK174" s="3" t="str">
        <f t="shared" si="34"/>
        <v/>
      </c>
      <c r="AL174" s="3" t="str">
        <f t="shared" si="35"/>
        <v/>
      </c>
      <c r="AM174" s="3" t="str">
        <f t="shared" si="36"/>
        <v/>
      </c>
      <c r="AN174" s="3" t="str">
        <f t="shared" si="37"/>
        <v/>
      </c>
      <c r="AO174" s="3" t="str">
        <f t="shared" si="38"/>
        <v/>
      </c>
    </row>
    <row r="175" spans="1:41" hidden="1" x14ac:dyDescent="0.25">
      <c r="I175" s="3" t="str">
        <f t="shared" si="41"/>
        <v/>
      </c>
      <c r="K175" s="3" t="str">
        <f t="shared" si="28"/>
        <v/>
      </c>
      <c r="M175" s="3" t="str">
        <f t="shared" si="29"/>
        <v/>
      </c>
      <c r="O175" s="3" t="str">
        <f t="shared" si="30"/>
        <v/>
      </c>
      <c r="T175" s="3" t="str">
        <f t="shared" si="42"/>
        <v>-</v>
      </c>
      <c r="AC175" s="5"/>
      <c r="AD175" s="5" t="str">
        <f t="shared" si="32"/>
        <v/>
      </c>
      <c r="AI175" s="3" t="str" cm="1">
        <f t="array" ref="AI175">IFERROR(IF(--AH175=1,INDEX(cls_capcat,_xlfn.XMATCH(C175,cls_subtype,0)),IF((--AH175=0)*(AH175&lt;&gt;""),0,"")),"")</f>
        <v/>
      </c>
      <c r="AJ175" s="3" t="str">
        <f t="shared" si="33"/>
        <v/>
      </c>
      <c r="AK175" s="3" t="str">
        <f t="shared" si="34"/>
        <v/>
      </c>
      <c r="AL175" s="3" t="str">
        <f t="shared" si="35"/>
        <v/>
      </c>
      <c r="AM175" s="3" t="str">
        <f t="shared" si="36"/>
        <v/>
      </c>
      <c r="AN175" s="3" t="str">
        <f t="shared" si="37"/>
        <v/>
      </c>
      <c r="AO175" s="3" t="str">
        <f t="shared" si="38"/>
        <v/>
      </c>
    </row>
    <row r="176" spans="1:41" hidden="1" x14ac:dyDescent="0.25">
      <c r="I176" s="3" t="str">
        <f t="shared" ref="I176:I207" si="43">IFERROR(INDEX(fac_addr1,AN176)&amp;"; "&amp;IF(ISBLANK(INDEX(fac_addr2,AN176)),"",INDEX(fac_addr2,AN176)&amp;"; ")&amp;INDEX(fac_city,AN176)&amp;", "&amp;INDEX(fac_state,AN176)&amp;" "&amp;TEXT(INDEX(fac_zip,AN176),"00000"),"")</f>
        <v/>
      </c>
      <c r="K176" s="3" t="str">
        <f t="shared" si="28"/>
        <v/>
      </c>
      <c r="M176" s="3" t="str">
        <f t="shared" si="29"/>
        <v/>
      </c>
      <c r="O176" s="3" t="str">
        <f t="shared" si="30"/>
        <v/>
      </c>
      <c r="T176" s="3" t="str">
        <f t="shared" si="42"/>
        <v>-</v>
      </c>
      <c r="AC176" s="5"/>
      <c r="AD176" s="5" t="str">
        <f t="shared" si="32"/>
        <v/>
      </c>
      <c r="AI176" s="3" t="str" cm="1">
        <f t="array" ref="AI176">IFERROR(IF(--AH176=1,INDEX(cls_capcat,_xlfn.XMATCH(C176,cls_subtype,0)),IF((--AH176=0)*(AH176&lt;&gt;""),0,"")),"")</f>
        <v/>
      </c>
      <c r="AJ176" s="3" t="str">
        <f t="shared" si="33"/>
        <v/>
      </c>
      <c r="AK176" s="3" t="str">
        <f t="shared" si="34"/>
        <v/>
      </c>
      <c r="AL176" s="3" t="str">
        <f t="shared" si="35"/>
        <v/>
      </c>
      <c r="AM176" s="3" t="str">
        <f t="shared" si="36"/>
        <v/>
      </c>
      <c r="AN176" s="3" t="str">
        <f t="shared" si="37"/>
        <v/>
      </c>
      <c r="AO176" s="3" t="str">
        <f t="shared" si="38"/>
        <v/>
      </c>
    </row>
    <row r="177" spans="9:41" hidden="1" x14ac:dyDescent="0.25">
      <c r="I177" s="3" t="str">
        <f t="shared" si="43"/>
        <v/>
      </c>
      <c r="K177" s="3" t="str">
        <f t="shared" si="28"/>
        <v/>
      </c>
      <c r="M177" s="3" t="str">
        <f t="shared" si="29"/>
        <v/>
      </c>
      <c r="O177" s="3" t="str">
        <f t="shared" si="30"/>
        <v/>
      </c>
      <c r="T177" s="3" t="str">
        <f t="shared" si="42"/>
        <v>-</v>
      </c>
      <c r="AC177" s="5"/>
      <c r="AD177" s="5" t="str">
        <f t="shared" si="32"/>
        <v/>
      </c>
      <c r="AI177" s="3" t="str" cm="1">
        <f t="array" ref="AI177">IFERROR(IF(--AH177=1,INDEX(cls_capcat,_xlfn.XMATCH(C177,cls_subtype,0)),IF((--AH177=0)*(AH177&lt;&gt;""),0,"")),"")</f>
        <v/>
      </c>
      <c r="AJ177" s="3" t="str">
        <f t="shared" si="33"/>
        <v/>
      </c>
      <c r="AK177" s="3" t="str">
        <f t="shared" si="34"/>
        <v/>
      </c>
      <c r="AL177" s="3" t="str">
        <f t="shared" si="35"/>
        <v/>
      </c>
      <c r="AM177" s="3" t="str">
        <f t="shared" si="36"/>
        <v/>
      </c>
      <c r="AN177" s="3" t="str">
        <f t="shared" si="37"/>
        <v/>
      </c>
      <c r="AO177" s="3" t="str">
        <f t="shared" si="38"/>
        <v/>
      </c>
    </row>
    <row r="178" spans="9:41" hidden="1" x14ac:dyDescent="0.25">
      <c r="I178" s="3" t="str">
        <f t="shared" si="43"/>
        <v/>
      </c>
      <c r="K178" s="3" t="str">
        <f t="shared" si="28"/>
        <v/>
      </c>
      <c r="M178" s="3" t="str">
        <f t="shared" si="29"/>
        <v/>
      </c>
      <c r="O178" s="3" t="str">
        <f t="shared" si="30"/>
        <v/>
      </c>
      <c r="T178" s="3" t="str">
        <f t="shared" si="42"/>
        <v>-</v>
      </c>
      <c r="AC178" s="5"/>
      <c r="AD178" s="5" t="str">
        <f t="shared" si="32"/>
        <v/>
      </c>
      <c r="AI178" s="3" t="str" cm="1">
        <f t="array" ref="AI178">IFERROR(IF(--AH178=1,INDEX(cls_capcat,_xlfn.XMATCH(C178,cls_subtype,0)),IF((--AH178=0)*(AH178&lt;&gt;""),0,"")),"")</f>
        <v/>
      </c>
      <c r="AJ178" s="3" t="str">
        <f t="shared" si="33"/>
        <v/>
      </c>
      <c r="AK178" s="3" t="str">
        <f t="shared" si="34"/>
        <v/>
      </c>
      <c r="AL178" s="3" t="str">
        <f t="shared" si="35"/>
        <v/>
      </c>
      <c r="AM178" s="3" t="str">
        <f t="shared" si="36"/>
        <v/>
      </c>
      <c r="AN178" s="3" t="str">
        <f t="shared" si="37"/>
        <v/>
      </c>
      <c r="AO178" s="3" t="str">
        <f t="shared" si="38"/>
        <v/>
      </c>
    </row>
    <row r="179" spans="9:41" hidden="1" x14ac:dyDescent="0.25">
      <c r="I179" s="3" t="str">
        <f t="shared" si="43"/>
        <v/>
      </c>
      <c r="K179" s="3" t="str">
        <f t="shared" si="28"/>
        <v/>
      </c>
      <c r="M179" s="3" t="str">
        <f t="shared" si="29"/>
        <v/>
      </c>
      <c r="O179" s="3" t="str">
        <f t="shared" si="30"/>
        <v/>
      </c>
      <c r="T179" s="3" t="str">
        <f t="shared" si="42"/>
        <v>-</v>
      </c>
      <c r="AC179" s="5"/>
      <c r="AD179" s="5" t="str">
        <f t="shared" si="32"/>
        <v/>
      </c>
      <c r="AI179" s="3" t="str" cm="1">
        <f t="array" ref="AI179">IFERROR(IF(--AH179=1,INDEX(cls_capcat,_xlfn.XMATCH(C179,cls_subtype,0)),IF((--AH179=0)*(AH179&lt;&gt;""),0,"")),"")</f>
        <v/>
      </c>
      <c r="AJ179" s="3" t="str">
        <f t="shared" si="33"/>
        <v/>
      </c>
      <c r="AK179" s="3" t="str">
        <f t="shared" si="34"/>
        <v/>
      </c>
      <c r="AL179" s="3" t="str">
        <f t="shared" si="35"/>
        <v/>
      </c>
      <c r="AM179" s="3" t="str">
        <f t="shared" si="36"/>
        <v/>
      </c>
      <c r="AN179" s="3" t="str">
        <f t="shared" si="37"/>
        <v/>
      </c>
      <c r="AO179" s="3" t="str">
        <f t="shared" si="38"/>
        <v/>
      </c>
    </row>
    <row r="180" spans="9:41" hidden="1" x14ac:dyDescent="0.25">
      <c r="I180" s="3" t="str">
        <f t="shared" si="43"/>
        <v/>
      </c>
      <c r="K180" s="3" t="str">
        <f t="shared" si="28"/>
        <v/>
      </c>
      <c r="M180" s="3" t="str">
        <f t="shared" si="29"/>
        <v/>
      </c>
      <c r="O180" s="3" t="str">
        <f t="shared" si="30"/>
        <v/>
      </c>
      <c r="T180" s="3" t="str">
        <f t="shared" si="42"/>
        <v>-</v>
      </c>
      <c r="AC180" s="5"/>
      <c r="AD180" s="5" t="str">
        <f t="shared" si="32"/>
        <v/>
      </c>
      <c r="AI180" s="3" t="str" cm="1">
        <f t="array" ref="AI180">IFERROR(IF(--AH180=1,INDEX(cls_capcat,_xlfn.XMATCH(C180,cls_subtype,0)),IF((--AH180=0)*(AH180&lt;&gt;""),0,"")),"")</f>
        <v/>
      </c>
      <c r="AJ180" s="3" t="str">
        <f t="shared" si="33"/>
        <v/>
      </c>
      <c r="AK180" s="3" t="str">
        <f t="shared" si="34"/>
        <v/>
      </c>
      <c r="AL180" s="3" t="str">
        <f t="shared" si="35"/>
        <v/>
      </c>
      <c r="AM180" s="3" t="str">
        <f t="shared" si="36"/>
        <v/>
      </c>
      <c r="AN180" s="3" t="str">
        <f t="shared" si="37"/>
        <v/>
      </c>
      <c r="AO180" s="3" t="str">
        <f t="shared" si="38"/>
        <v/>
      </c>
    </row>
    <row r="181" spans="9:41" hidden="1" x14ac:dyDescent="0.25">
      <c r="I181" s="3" t="str">
        <f t="shared" si="43"/>
        <v/>
      </c>
      <c r="K181" s="3" t="str">
        <f t="shared" si="28"/>
        <v/>
      </c>
      <c r="M181" s="3" t="str">
        <f t="shared" si="29"/>
        <v/>
      </c>
      <c r="O181" s="3" t="str">
        <f t="shared" si="30"/>
        <v/>
      </c>
      <c r="T181" s="3" t="str">
        <f t="shared" si="42"/>
        <v>-</v>
      </c>
      <c r="AC181" s="5"/>
      <c r="AD181" s="5" t="str">
        <f t="shared" si="32"/>
        <v/>
      </c>
      <c r="AI181" s="3" t="str" cm="1">
        <f t="array" ref="AI181">IFERROR(IF(--AH181=1,INDEX(cls_capcat,_xlfn.XMATCH(C181,cls_subtype,0)),IF((--AH181=0)*(AH181&lt;&gt;""),0,"")),"")</f>
        <v/>
      </c>
      <c r="AJ181" s="3" t="str">
        <f t="shared" si="33"/>
        <v/>
      </c>
      <c r="AK181" s="3" t="str">
        <f t="shared" si="34"/>
        <v/>
      </c>
      <c r="AL181" s="3" t="str">
        <f t="shared" si="35"/>
        <v/>
      </c>
      <c r="AM181" s="3" t="str">
        <f t="shared" si="36"/>
        <v/>
      </c>
      <c r="AN181" s="3" t="str">
        <f t="shared" si="37"/>
        <v/>
      </c>
      <c r="AO181" s="3" t="str">
        <f t="shared" si="38"/>
        <v/>
      </c>
    </row>
    <row r="182" spans="9:41" hidden="1" x14ac:dyDescent="0.25">
      <c r="I182" s="3" t="str">
        <f t="shared" si="43"/>
        <v/>
      </c>
      <c r="K182" s="3" t="str">
        <f t="shared" si="28"/>
        <v/>
      </c>
      <c r="M182" s="3" t="str">
        <f t="shared" si="29"/>
        <v/>
      </c>
      <c r="O182" s="3" t="str">
        <f t="shared" si="30"/>
        <v/>
      </c>
      <c r="T182" s="3" t="str">
        <f t="shared" si="42"/>
        <v>-</v>
      </c>
      <c r="AC182" s="5"/>
      <c r="AD182" s="5" t="str">
        <f t="shared" si="32"/>
        <v/>
      </c>
      <c r="AI182" s="3" t="str" cm="1">
        <f t="array" ref="AI182">IFERROR(IF(--AH182=1,INDEX(cls_capcat,_xlfn.XMATCH(C182,cls_subtype,0)),IF((--AH182=0)*(AH182&lt;&gt;""),0,"")),"")</f>
        <v/>
      </c>
      <c r="AJ182" s="3" t="str">
        <f t="shared" si="33"/>
        <v/>
      </c>
      <c r="AK182" s="3" t="str">
        <f t="shared" si="34"/>
        <v/>
      </c>
      <c r="AL182" s="3" t="str">
        <f t="shared" si="35"/>
        <v/>
      </c>
      <c r="AM182" s="3" t="str">
        <f t="shared" si="36"/>
        <v/>
      </c>
      <c r="AN182" s="3" t="str">
        <f t="shared" si="37"/>
        <v/>
      </c>
      <c r="AO182" s="3" t="str">
        <f t="shared" si="38"/>
        <v/>
      </c>
    </row>
    <row r="183" spans="9:41" hidden="1" x14ac:dyDescent="0.25">
      <c r="I183" s="3" t="str">
        <f t="shared" si="43"/>
        <v/>
      </c>
      <c r="K183" s="3" t="str">
        <f t="shared" si="28"/>
        <v/>
      </c>
      <c r="M183" s="3" t="str">
        <f t="shared" si="29"/>
        <v/>
      </c>
      <c r="O183" s="3" t="str">
        <f t="shared" si="30"/>
        <v/>
      </c>
      <c r="T183" s="3" t="str">
        <f t="shared" si="42"/>
        <v>-</v>
      </c>
      <c r="AC183" s="5"/>
      <c r="AD183" s="5" t="str">
        <f t="shared" si="32"/>
        <v/>
      </c>
      <c r="AI183" s="3" t="str" cm="1">
        <f t="array" ref="AI183">IFERROR(IF(--AH183=1,INDEX(cls_capcat,_xlfn.XMATCH(C183,cls_subtype,0)),IF((--AH183=0)*(AH183&lt;&gt;""),0,"")),"")</f>
        <v/>
      </c>
      <c r="AJ183" s="3" t="str">
        <f t="shared" si="33"/>
        <v/>
      </c>
      <c r="AK183" s="3" t="str">
        <f t="shared" si="34"/>
        <v/>
      </c>
      <c r="AL183" s="3" t="str">
        <f t="shared" si="35"/>
        <v/>
      </c>
      <c r="AM183" s="3" t="str">
        <f t="shared" si="36"/>
        <v/>
      </c>
      <c r="AN183" s="3" t="str">
        <f t="shared" si="37"/>
        <v/>
      </c>
      <c r="AO183" s="3" t="str">
        <f t="shared" si="38"/>
        <v/>
      </c>
    </row>
    <row r="184" spans="9:41" hidden="1" x14ac:dyDescent="0.25">
      <c r="I184" s="3" t="str">
        <f t="shared" si="43"/>
        <v/>
      </c>
      <c r="K184" s="3" t="str">
        <f t="shared" si="28"/>
        <v/>
      </c>
      <c r="M184" s="3" t="str">
        <f t="shared" si="29"/>
        <v/>
      </c>
      <c r="O184" s="3" t="str">
        <f t="shared" si="30"/>
        <v/>
      </c>
      <c r="T184" s="3" t="str">
        <f t="shared" si="42"/>
        <v>-</v>
      </c>
      <c r="AC184" s="5"/>
      <c r="AD184" s="5" t="str">
        <f t="shared" si="32"/>
        <v/>
      </c>
      <c r="AI184" s="3" t="str" cm="1">
        <f t="array" ref="AI184">IFERROR(IF(--AH184=1,INDEX(cls_capcat,_xlfn.XMATCH(C184,cls_subtype,0)),IF((--AH184=0)*(AH184&lt;&gt;""),0,"")),"")</f>
        <v/>
      </c>
      <c r="AJ184" s="3" t="str">
        <f t="shared" si="33"/>
        <v/>
      </c>
      <c r="AK184" s="3" t="str">
        <f t="shared" si="34"/>
        <v/>
      </c>
      <c r="AL184" s="3" t="str">
        <f t="shared" si="35"/>
        <v/>
      </c>
      <c r="AM184" s="3" t="str">
        <f t="shared" si="36"/>
        <v/>
      </c>
      <c r="AN184" s="3" t="str">
        <f t="shared" si="37"/>
        <v/>
      </c>
      <c r="AO184" s="3" t="str">
        <f t="shared" si="38"/>
        <v/>
      </c>
    </row>
    <row r="185" spans="9:41" hidden="1" x14ac:dyDescent="0.25">
      <c r="I185" s="3" t="str">
        <f t="shared" si="43"/>
        <v/>
      </c>
      <c r="K185" s="3" t="str">
        <f t="shared" si="28"/>
        <v/>
      </c>
      <c r="M185" s="3" t="str">
        <f t="shared" si="29"/>
        <v/>
      </c>
      <c r="O185" s="3" t="str">
        <f t="shared" si="30"/>
        <v/>
      </c>
      <c r="T185" s="3" t="str">
        <f t="shared" si="42"/>
        <v>-</v>
      </c>
      <c r="AC185" s="5"/>
      <c r="AD185" s="5" t="str">
        <f t="shared" si="32"/>
        <v/>
      </c>
      <c r="AI185" s="3" t="str" cm="1">
        <f t="array" ref="AI185">IFERROR(IF(--AH185=1,INDEX(cls_capcat,_xlfn.XMATCH(C185,cls_subtype,0)),IF((--AH185=0)*(AH185&lt;&gt;""),0,"")),"")</f>
        <v/>
      </c>
      <c r="AJ185" s="3" t="str">
        <f t="shared" si="33"/>
        <v/>
      </c>
      <c r="AK185" s="3" t="str">
        <f t="shared" si="34"/>
        <v/>
      </c>
      <c r="AL185" s="3" t="str">
        <f t="shared" si="35"/>
        <v/>
      </c>
      <c r="AM185" s="3" t="str">
        <f t="shared" si="36"/>
        <v/>
      </c>
      <c r="AN185" s="3" t="str">
        <f t="shared" si="37"/>
        <v/>
      </c>
      <c r="AO185" s="3" t="str">
        <f t="shared" si="38"/>
        <v/>
      </c>
    </row>
    <row r="186" spans="9:41" hidden="1" x14ac:dyDescent="0.25">
      <c r="I186" s="3" t="str">
        <f t="shared" si="43"/>
        <v/>
      </c>
      <c r="K186" s="3" t="str">
        <f t="shared" si="28"/>
        <v/>
      </c>
      <c r="M186" s="3" t="str">
        <f t="shared" si="29"/>
        <v/>
      </c>
      <c r="O186" s="3" t="str">
        <f t="shared" si="30"/>
        <v/>
      </c>
      <c r="T186" s="3" t="str">
        <f t="shared" si="42"/>
        <v>-</v>
      </c>
      <c r="AC186" s="5"/>
      <c r="AD186" s="5" t="str">
        <f t="shared" si="32"/>
        <v/>
      </c>
      <c r="AI186" s="3" t="str" cm="1">
        <f t="array" ref="AI186">IFERROR(IF(--AH186=1,INDEX(cls_capcat,_xlfn.XMATCH(C186,cls_subtype,0)),IF((--AH186=0)*(AH186&lt;&gt;""),0,"")),"")</f>
        <v/>
      </c>
      <c r="AJ186" s="3" t="str">
        <f t="shared" si="33"/>
        <v/>
      </c>
      <c r="AK186" s="3" t="str">
        <f t="shared" si="34"/>
        <v/>
      </c>
      <c r="AL186" s="3" t="str">
        <f t="shared" si="35"/>
        <v/>
      </c>
      <c r="AM186" s="3" t="str">
        <f t="shared" si="36"/>
        <v/>
      </c>
      <c r="AN186" s="3" t="str">
        <f t="shared" si="37"/>
        <v/>
      </c>
      <c r="AO186" s="3" t="str">
        <f t="shared" si="38"/>
        <v/>
      </c>
    </row>
    <row r="187" spans="9:41" hidden="1" x14ac:dyDescent="0.25">
      <c r="I187" s="3" t="str">
        <f t="shared" si="43"/>
        <v/>
      </c>
      <c r="K187" s="3" t="str">
        <f t="shared" si="28"/>
        <v/>
      </c>
      <c r="M187" s="3" t="str">
        <f t="shared" si="29"/>
        <v/>
      </c>
      <c r="O187" s="3" t="str">
        <f t="shared" si="30"/>
        <v/>
      </c>
      <c r="T187" s="3" t="str">
        <f t="shared" si="42"/>
        <v>-</v>
      </c>
      <c r="AC187" s="5"/>
      <c r="AD187" s="5" t="str">
        <f t="shared" si="32"/>
        <v/>
      </c>
      <c r="AI187" s="3" t="str" cm="1">
        <f t="array" ref="AI187">IFERROR(IF(--AH187=1,INDEX(cls_capcat,_xlfn.XMATCH(C187,cls_subtype,0)),IF((--AH187=0)*(AH187&lt;&gt;""),0,"")),"")</f>
        <v/>
      </c>
      <c r="AJ187" s="3" t="str">
        <f t="shared" si="33"/>
        <v/>
      </c>
      <c r="AK187" s="3" t="str">
        <f t="shared" si="34"/>
        <v/>
      </c>
      <c r="AL187" s="3" t="str">
        <f t="shared" si="35"/>
        <v/>
      </c>
      <c r="AM187" s="3" t="str">
        <f t="shared" si="36"/>
        <v/>
      </c>
      <c r="AN187" s="3" t="str">
        <f t="shared" si="37"/>
        <v/>
      </c>
      <c r="AO187" s="3" t="str">
        <f t="shared" si="38"/>
        <v/>
      </c>
    </row>
    <row r="188" spans="9:41" hidden="1" x14ac:dyDescent="0.25">
      <c r="I188" s="3" t="str">
        <f t="shared" si="43"/>
        <v/>
      </c>
      <c r="K188" s="3" t="str">
        <f t="shared" si="28"/>
        <v/>
      </c>
      <c r="M188" s="3" t="str">
        <f t="shared" si="29"/>
        <v/>
      </c>
      <c r="O188" s="3" t="str">
        <f t="shared" si="30"/>
        <v/>
      </c>
      <c r="T188" s="3" t="str">
        <f t="shared" si="42"/>
        <v>-</v>
      </c>
      <c r="AC188" s="5"/>
      <c r="AD188" s="5" t="str">
        <f t="shared" si="32"/>
        <v/>
      </c>
      <c r="AI188" s="3" t="str" cm="1">
        <f t="array" ref="AI188">IFERROR(IF(--AH188=1,INDEX(cls_capcat,_xlfn.XMATCH(C188,cls_subtype,0)),IF((--AH188=0)*(AH188&lt;&gt;""),0,"")),"")</f>
        <v/>
      </c>
      <c r="AJ188" s="3" t="str">
        <f t="shared" si="33"/>
        <v/>
      </c>
      <c r="AK188" s="3" t="str">
        <f t="shared" si="34"/>
        <v/>
      </c>
      <c r="AL188" s="3" t="str">
        <f t="shared" si="35"/>
        <v/>
      </c>
      <c r="AM188" s="3" t="str">
        <f t="shared" si="36"/>
        <v/>
      </c>
      <c r="AN188" s="3" t="str">
        <f t="shared" si="37"/>
        <v/>
      </c>
      <c r="AO188" s="3" t="str">
        <f t="shared" si="38"/>
        <v/>
      </c>
    </row>
    <row r="189" spans="9:41" hidden="1" x14ac:dyDescent="0.25">
      <c r="I189" s="3" t="str">
        <f t="shared" si="43"/>
        <v/>
      </c>
      <c r="K189" s="3" t="str">
        <f t="shared" si="28"/>
        <v/>
      </c>
      <c r="M189" s="3" t="str">
        <f t="shared" si="29"/>
        <v/>
      </c>
      <c r="O189" s="3" t="str">
        <f t="shared" si="30"/>
        <v/>
      </c>
      <c r="T189" s="3" t="str">
        <f t="shared" si="42"/>
        <v>-</v>
      </c>
      <c r="AC189" s="5"/>
      <c r="AD189" s="5" t="str">
        <f t="shared" si="32"/>
        <v/>
      </c>
      <c r="AI189" s="3" t="str" cm="1">
        <f t="array" ref="AI189">IFERROR(IF(--AH189=1,INDEX(cls_capcat,_xlfn.XMATCH(C189,cls_subtype,0)),IF((--AH189=0)*(AH189&lt;&gt;""),0,"")),"")</f>
        <v/>
      </c>
      <c r="AJ189" s="3" t="str">
        <f t="shared" si="33"/>
        <v/>
      </c>
      <c r="AK189" s="3" t="str">
        <f t="shared" si="34"/>
        <v/>
      </c>
      <c r="AL189" s="3" t="str">
        <f t="shared" si="35"/>
        <v/>
      </c>
      <c r="AM189" s="3" t="str">
        <f t="shared" si="36"/>
        <v/>
      </c>
      <c r="AN189" s="3" t="str">
        <f t="shared" si="37"/>
        <v/>
      </c>
      <c r="AO189" s="3" t="str">
        <f t="shared" si="38"/>
        <v/>
      </c>
    </row>
    <row r="190" spans="9:41" hidden="1" x14ac:dyDescent="0.25">
      <c r="I190" s="3" t="str">
        <f t="shared" si="43"/>
        <v/>
      </c>
      <c r="K190" s="3" t="str">
        <f t="shared" si="28"/>
        <v/>
      </c>
      <c r="M190" s="3" t="str">
        <f t="shared" si="29"/>
        <v/>
      </c>
      <c r="O190" s="3" t="str">
        <f t="shared" si="30"/>
        <v/>
      </c>
      <c r="T190" s="3" t="str">
        <f t="shared" si="42"/>
        <v>-</v>
      </c>
      <c r="AC190" s="5"/>
      <c r="AD190" s="5" t="str">
        <f t="shared" si="32"/>
        <v/>
      </c>
      <c r="AI190" s="3" t="str" cm="1">
        <f t="array" ref="AI190">IFERROR(IF(--AH190=1,INDEX(cls_capcat,_xlfn.XMATCH(C190,cls_subtype,0)),IF((--AH190=0)*(AH190&lt;&gt;""),0,"")),"")</f>
        <v/>
      </c>
      <c r="AJ190" s="3" t="str">
        <f t="shared" si="33"/>
        <v/>
      </c>
      <c r="AK190" s="3" t="str">
        <f t="shared" si="34"/>
        <v/>
      </c>
      <c r="AL190" s="3" t="str">
        <f t="shared" si="35"/>
        <v/>
      </c>
      <c r="AM190" s="3" t="str">
        <f t="shared" si="36"/>
        <v/>
      </c>
      <c r="AN190" s="3" t="str">
        <f t="shared" si="37"/>
        <v/>
      </c>
      <c r="AO190" s="3" t="str">
        <f t="shared" si="38"/>
        <v/>
      </c>
    </row>
    <row r="191" spans="9:41" hidden="1" x14ac:dyDescent="0.25">
      <c r="I191" s="3" t="str">
        <f t="shared" si="43"/>
        <v/>
      </c>
      <c r="K191" s="3" t="str">
        <f t="shared" si="28"/>
        <v/>
      </c>
      <c r="M191" s="3" t="str">
        <f t="shared" si="29"/>
        <v/>
      </c>
      <c r="O191" s="3" t="str">
        <f t="shared" si="30"/>
        <v/>
      </c>
      <c r="T191" s="3" t="str">
        <f t="shared" si="42"/>
        <v>-</v>
      </c>
      <c r="AC191" s="5"/>
      <c r="AD191" s="5" t="str">
        <f t="shared" si="32"/>
        <v/>
      </c>
      <c r="AI191" s="3" t="str" cm="1">
        <f t="array" ref="AI191">IFERROR(IF(--AH191=1,INDEX(cls_capcat,_xlfn.XMATCH(C191,cls_subtype,0)),IF((--AH191=0)*(AH191&lt;&gt;""),0,"")),"")</f>
        <v/>
      </c>
      <c r="AJ191" s="3" t="str">
        <f t="shared" si="33"/>
        <v/>
      </c>
      <c r="AK191" s="3" t="str">
        <f t="shared" si="34"/>
        <v/>
      </c>
      <c r="AL191" s="3" t="str">
        <f t="shared" si="35"/>
        <v/>
      </c>
      <c r="AM191" s="3" t="str">
        <f t="shared" si="36"/>
        <v/>
      </c>
      <c r="AN191" s="3" t="str">
        <f t="shared" si="37"/>
        <v/>
      </c>
      <c r="AO191" s="3" t="str">
        <f t="shared" si="38"/>
        <v/>
      </c>
    </row>
    <row r="192" spans="9:41" hidden="1" x14ac:dyDescent="0.25">
      <c r="I192" s="3" t="str">
        <f t="shared" si="43"/>
        <v/>
      </c>
      <c r="K192" s="3" t="str">
        <f t="shared" si="28"/>
        <v/>
      </c>
      <c r="M192" s="3" t="str">
        <f t="shared" si="29"/>
        <v/>
      </c>
      <c r="O192" s="3" t="str">
        <f t="shared" si="30"/>
        <v/>
      </c>
      <c r="T192" s="3" t="str">
        <f t="shared" si="42"/>
        <v>-</v>
      </c>
      <c r="AC192" s="5"/>
      <c r="AD192" s="5" t="str">
        <f t="shared" si="32"/>
        <v/>
      </c>
      <c r="AI192" s="3" t="str" cm="1">
        <f t="array" ref="AI192">IFERROR(IF(--AH192=1,INDEX(cls_capcat,_xlfn.XMATCH(C192,cls_subtype,0)),IF((--AH192=0)*(AH192&lt;&gt;""),0,"")),"")</f>
        <v/>
      </c>
      <c r="AJ192" s="3" t="str">
        <f t="shared" si="33"/>
        <v/>
      </c>
      <c r="AK192" s="3" t="str">
        <f t="shared" si="34"/>
        <v/>
      </c>
      <c r="AL192" s="3" t="str">
        <f t="shared" si="35"/>
        <v/>
      </c>
      <c r="AM192" s="3" t="str">
        <f t="shared" si="36"/>
        <v/>
      </c>
      <c r="AN192" s="3" t="str">
        <f t="shared" si="37"/>
        <v/>
      </c>
      <c r="AO192" s="3" t="str">
        <f t="shared" si="38"/>
        <v/>
      </c>
    </row>
    <row r="193" spans="9:41" hidden="1" x14ac:dyDescent="0.25">
      <c r="I193" s="3" t="str">
        <f t="shared" si="43"/>
        <v/>
      </c>
      <c r="K193" s="3" t="str">
        <f t="shared" si="28"/>
        <v/>
      </c>
      <c r="M193" s="3" t="str">
        <f t="shared" si="29"/>
        <v/>
      </c>
      <c r="O193" s="3" t="str">
        <f t="shared" si="30"/>
        <v/>
      </c>
      <c r="T193" s="3" t="str">
        <f t="shared" si="42"/>
        <v>-</v>
      </c>
      <c r="AC193" s="5"/>
      <c r="AD193" s="5" t="str">
        <f t="shared" si="32"/>
        <v/>
      </c>
      <c r="AI193" s="3" t="str" cm="1">
        <f t="array" ref="AI193">IFERROR(IF(--AH193=1,INDEX(cls_capcat,_xlfn.XMATCH(C193,cls_subtype,0)),IF((--AH193=0)*(AH193&lt;&gt;""),0,"")),"")</f>
        <v/>
      </c>
      <c r="AJ193" s="3" t="str">
        <f t="shared" si="33"/>
        <v/>
      </c>
      <c r="AK193" s="3" t="str">
        <f t="shared" si="34"/>
        <v/>
      </c>
      <c r="AL193" s="3" t="str">
        <f t="shared" si="35"/>
        <v/>
      </c>
      <c r="AM193" s="3" t="str">
        <f t="shared" si="36"/>
        <v/>
      </c>
      <c r="AN193" s="3" t="str">
        <f t="shared" si="37"/>
        <v/>
      </c>
      <c r="AO193" s="3" t="str">
        <f t="shared" si="38"/>
        <v/>
      </c>
    </row>
    <row r="194" spans="9:41" hidden="1" x14ac:dyDescent="0.25">
      <c r="I194" s="3" t="str">
        <f t="shared" si="43"/>
        <v/>
      </c>
      <c r="K194" s="3" t="str">
        <f t="shared" ref="K194:K257" si="44">_xlfn.IFNA(INDEX(stf_catcon,MATCH(J194,stf_catnm,0)),"")</f>
        <v/>
      </c>
      <c r="M194" s="3" t="str">
        <f t="shared" ref="M194:M257" si="45">_xlfn.IFNA(INDEX(stf_catcon,MATCH(L194,stf_catnm,0)),"")</f>
        <v/>
      </c>
      <c r="O194" s="3" t="str">
        <f t="shared" ref="O194:O257" si="46">_xlfn.IFNA(INDEX(stf_catcon,MATCH(N194,stf_catnm,0)),"")</f>
        <v/>
      </c>
      <c r="T194" s="3" t="str">
        <f t="shared" si="42"/>
        <v>-</v>
      </c>
      <c r="AC194" s="5"/>
      <c r="AD194" s="5" t="str">
        <f t="shared" ref="AD194:AD257" si="47">IFERROR(W194+365*INDEX(cls_eeol,MATCH(C194,cls_subtype,0)),"")</f>
        <v/>
      </c>
      <c r="AI194" s="3" t="str" cm="1">
        <f t="array" ref="AI194">IFERROR(IF(--AH194=1,INDEX(cls_capcat,_xlfn.XMATCH(C194,cls_subtype,0)),IF((--AH194=0)*(AH194&lt;&gt;""),0,"")),"")</f>
        <v/>
      </c>
      <c r="AJ194" s="3" t="str">
        <f t="shared" ref="AJ194:AJ257" si="48">IFERROR(INDEX(cls_capcst,MATCH(C194,cls_subtype,0)),"")</f>
        <v/>
      </c>
      <c r="AK194" s="3" t="str">
        <f t="shared" ref="AK194:AK257" si="49">IFERROR(INDEX(cls_id,MATCH(B194,cls_type,0)),"")</f>
        <v/>
      </c>
      <c r="AL194" s="3" t="str">
        <f t="shared" ref="AL194:AL257" si="50">IFERROR(INDEX(cls_subid,MATCH(C194,cls_subtype,0)),"")</f>
        <v/>
      </c>
      <c r="AM194" s="3" t="str">
        <f t="shared" ref="AM194:AM257" si="51">IFERROR(INDEX(manu_id,MATCH(D194,manu_name,0)),"")</f>
        <v/>
      </c>
      <c r="AN194" s="3" t="str">
        <f t="shared" ref="AN194:AN257" si="52">_xlfn.IFNA(INDEX(fac_id,MATCH($H194,fac_name,0)),"")</f>
        <v/>
      </c>
      <c r="AO194" s="3" t="str">
        <f t="shared" ref="AO194:AO257" si="53">_xlfn.IFNA(INDEX(dept_id,MATCH($F194,dept_name,0)),"")</f>
        <v/>
      </c>
    </row>
    <row r="195" spans="9:41" hidden="1" x14ac:dyDescent="0.25">
      <c r="I195" s="3" t="str">
        <f t="shared" si="43"/>
        <v/>
      </c>
      <c r="K195" s="3" t="str">
        <f t="shared" si="44"/>
        <v/>
      </c>
      <c r="M195" s="3" t="str">
        <f t="shared" si="45"/>
        <v/>
      </c>
      <c r="O195" s="3" t="str">
        <f t="shared" si="46"/>
        <v/>
      </c>
      <c r="T195" s="3" t="str">
        <f t="shared" si="42"/>
        <v>-</v>
      </c>
      <c r="AC195" s="5"/>
      <c r="AD195" s="5" t="str">
        <f t="shared" si="47"/>
        <v/>
      </c>
      <c r="AI195" s="3" t="str" cm="1">
        <f t="array" ref="AI195">IFERROR(IF(--AH195=1,INDEX(cls_capcat,_xlfn.XMATCH(C195,cls_subtype,0)),IF((--AH195=0)*(AH195&lt;&gt;""),0,"")),"")</f>
        <v/>
      </c>
      <c r="AJ195" s="3" t="str">
        <f t="shared" si="48"/>
        <v/>
      </c>
      <c r="AK195" s="3" t="str">
        <f t="shared" si="49"/>
        <v/>
      </c>
      <c r="AL195" s="3" t="str">
        <f t="shared" si="50"/>
        <v/>
      </c>
      <c r="AM195" s="3" t="str">
        <f t="shared" si="51"/>
        <v/>
      </c>
      <c r="AN195" s="3" t="str">
        <f t="shared" si="52"/>
        <v/>
      </c>
      <c r="AO195" s="3" t="str">
        <f t="shared" si="53"/>
        <v/>
      </c>
    </row>
    <row r="196" spans="9:41" hidden="1" x14ac:dyDescent="0.25">
      <c r="I196" s="3" t="str">
        <f t="shared" si="43"/>
        <v/>
      </c>
      <c r="K196" s="3" t="str">
        <f t="shared" si="44"/>
        <v/>
      </c>
      <c r="M196" s="3" t="str">
        <f t="shared" si="45"/>
        <v/>
      </c>
      <c r="O196" s="3" t="str">
        <f t="shared" si="46"/>
        <v/>
      </c>
      <c r="T196" s="3" t="str">
        <f t="shared" ref="T196:T227" si="54">MID(R196,4,4)&amp;"-"&amp;MID(S196,4,4)</f>
        <v>-</v>
      </c>
      <c r="AC196" s="5"/>
      <c r="AD196" s="5" t="str">
        <f t="shared" si="47"/>
        <v/>
      </c>
      <c r="AI196" s="3" t="str" cm="1">
        <f t="array" ref="AI196">IFERROR(IF(--AH196=1,INDEX(cls_capcat,_xlfn.XMATCH(C196,cls_subtype,0)),IF((--AH196=0)*(AH196&lt;&gt;""),0,"")),"")</f>
        <v/>
      </c>
      <c r="AJ196" s="3" t="str">
        <f t="shared" si="48"/>
        <v/>
      </c>
      <c r="AK196" s="3" t="str">
        <f t="shared" si="49"/>
        <v/>
      </c>
      <c r="AL196" s="3" t="str">
        <f t="shared" si="50"/>
        <v/>
      </c>
      <c r="AM196" s="3" t="str">
        <f t="shared" si="51"/>
        <v/>
      </c>
      <c r="AN196" s="3" t="str">
        <f t="shared" si="52"/>
        <v/>
      </c>
      <c r="AO196" s="3" t="str">
        <f t="shared" si="53"/>
        <v/>
      </c>
    </row>
    <row r="197" spans="9:41" hidden="1" x14ac:dyDescent="0.25">
      <c r="I197" s="3" t="str">
        <f t="shared" si="43"/>
        <v/>
      </c>
      <c r="K197" s="3" t="str">
        <f t="shared" si="44"/>
        <v/>
      </c>
      <c r="M197" s="3" t="str">
        <f t="shared" si="45"/>
        <v/>
      </c>
      <c r="O197" s="3" t="str">
        <f t="shared" si="46"/>
        <v/>
      </c>
      <c r="T197" s="3" t="str">
        <f t="shared" si="54"/>
        <v>-</v>
      </c>
      <c r="AC197" s="5"/>
      <c r="AD197" s="5" t="str">
        <f t="shared" si="47"/>
        <v/>
      </c>
      <c r="AI197" s="3" t="str" cm="1">
        <f t="array" ref="AI197">IFERROR(IF(--AH197=1,INDEX(cls_capcat,_xlfn.XMATCH(C197,cls_subtype,0)),IF((--AH197=0)*(AH197&lt;&gt;""),0,"")),"")</f>
        <v/>
      </c>
      <c r="AJ197" s="3" t="str">
        <f t="shared" si="48"/>
        <v/>
      </c>
      <c r="AK197" s="3" t="str">
        <f t="shared" si="49"/>
        <v/>
      </c>
      <c r="AL197" s="3" t="str">
        <f t="shared" si="50"/>
        <v/>
      </c>
      <c r="AM197" s="3" t="str">
        <f t="shared" si="51"/>
        <v/>
      </c>
      <c r="AN197" s="3" t="str">
        <f t="shared" si="52"/>
        <v/>
      </c>
      <c r="AO197" s="3" t="str">
        <f t="shared" si="53"/>
        <v/>
      </c>
    </row>
    <row r="198" spans="9:41" hidden="1" x14ac:dyDescent="0.25">
      <c r="I198" s="3" t="str">
        <f t="shared" si="43"/>
        <v/>
      </c>
      <c r="K198" s="3" t="str">
        <f t="shared" si="44"/>
        <v/>
      </c>
      <c r="M198" s="3" t="str">
        <f t="shared" si="45"/>
        <v/>
      </c>
      <c r="O198" s="3" t="str">
        <f t="shared" si="46"/>
        <v/>
      </c>
      <c r="T198" s="3" t="str">
        <f t="shared" si="54"/>
        <v>-</v>
      </c>
      <c r="AC198" s="5"/>
      <c r="AD198" s="5" t="str">
        <f t="shared" si="47"/>
        <v/>
      </c>
      <c r="AI198" s="3" t="str" cm="1">
        <f t="array" ref="AI198">IFERROR(IF(--AH198=1,INDEX(cls_capcat,_xlfn.XMATCH(C198,cls_subtype,0)),IF((--AH198=0)*(AH198&lt;&gt;""),0,"")),"")</f>
        <v/>
      </c>
      <c r="AJ198" s="3" t="str">
        <f t="shared" si="48"/>
        <v/>
      </c>
      <c r="AK198" s="3" t="str">
        <f t="shared" si="49"/>
        <v/>
      </c>
      <c r="AL198" s="3" t="str">
        <f t="shared" si="50"/>
        <v/>
      </c>
      <c r="AM198" s="3" t="str">
        <f t="shared" si="51"/>
        <v/>
      </c>
      <c r="AN198" s="3" t="str">
        <f t="shared" si="52"/>
        <v/>
      </c>
      <c r="AO198" s="3" t="str">
        <f t="shared" si="53"/>
        <v/>
      </c>
    </row>
    <row r="199" spans="9:41" hidden="1" x14ac:dyDescent="0.25">
      <c r="I199" s="3" t="str">
        <f t="shared" si="43"/>
        <v/>
      </c>
      <c r="K199" s="3" t="str">
        <f t="shared" si="44"/>
        <v/>
      </c>
      <c r="M199" s="3" t="str">
        <f t="shared" si="45"/>
        <v/>
      </c>
      <c r="O199" s="3" t="str">
        <f t="shared" si="46"/>
        <v/>
      </c>
      <c r="T199" s="3" t="str">
        <f t="shared" si="54"/>
        <v>-</v>
      </c>
      <c r="AC199" s="5"/>
      <c r="AD199" s="5" t="str">
        <f t="shared" si="47"/>
        <v/>
      </c>
      <c r="AI199" s="3" t="str" cm="1">
        <f t="array" ref="AI199">IFERROR(IF(--AH199=1,INDEX(cls_capcat,_xlfn.XMATCH(C199,cls_subtype,0)),IF((--AH199=0)*(AH199&lt;&gt;""),0,"")),"")</f>
        <v/>
      </c>
      <c r="AJ199" s="3" t="str">
        <f t="shared" si="48"/>
        <v/>
      </c>
      <c r="AK199" s="3" t="str">
        <f t="shared" si="49"/>
        <v/>
      </c>
      <c r="AL199" s="3" t="str">
        <f t="shared" si="50"/>
        <v/>
      </c>
      <c r="AM199" s="3" t="str">
        <f t="shared" si="51"/>
        <v/>
      </c>
      <c r="AN199" s="3" t="str">
        <f t="shared" si="52"/>
        <v/>
      </c>
      <c r="AO199" s="3" t="str">
        <f t="shared" si="53"/>
        <v/>
      </c>
    </row>
    <row r="200" spans="9:41" hidden="1" x14ac:dyDescent="0.25">
      <c r="I200" s="3" t="str">
        <f t="shared" si="43"/>
        <v/>
      </c>
      <c r="K200" s="3" t="str">
        <f t="shared" si="44"/>
        <v/>
      </c>
      <c r="M200" s="3" t="str">
        <f t="shared" si="45"/>
        <v/>
      </c>
      <c r="O200" s="3" t="str">
        <f t="shared" si="46"/>
        <v/>
      </c>
      <c r="T200" s="3" t="str">
        <f t="shared" si="54"/>
        <v>-</v>
      </c>
      <c r="AC200" s="5"/>
      <c r="AD200" s="5" t="str">
        <f t="shared" si="47"/>
        <v/>
      </c>
      <c r="AI200" s="3" t="str" cm="1">
        <f t="array" ref="AI200">IFERROR(IF(--AH200=1,INDEX(cls_capcat,_xlfn.XMATCH(C200,cls_subtype,0)),IF((--AH200=0)*(AH200&lt;&gt;""),0,"")),"")</f>
        <v/>
      </c>
      <c r="AJ200" s="3" t="str">
        <f t="shared" si="48"/>
        <v/>
      </c>
      <c r="AK200" s="3" t="str">
        <f t="shared" si="49"/>
        <v/>
      </c>
      <c r="AL200" s="3" t="str">
        <f t="shared" si="50"/>
        <v/>
      </c>
      <c r="AM200" s="3" t="str">
        <f t="shared" si="51"/>
        <v/>
      </c>
      <c r="AN200" s="3" t="str">
        <f t="shared" si="52"/>
        <v/>
      </c>
      <c r="AO200" s="3" t="str">
        <f t="shared" si="53"/>
        <v/>
      </c>
    </row>
    <row r="201" spans="9:41" hidden="1" x14ac:dyDescent="0.25">
      <c r="I201" s="3" t="str">
        <f t="shared" si="43"/>
        <v/>
      </c>
      <c r="K201" s="3" t="str">
        <f t="shared" si="44"/>
        <v/>
      </c>
      <c r="M201" s="3" t="str">
        <f t="shared" si="45"/>
        <v/>
      </c>
      <c r="O201" s="3" t="str">
        <f t="shared" si="46"/>
        <v/>
      </c>
      <c r="T201" s="3" t="str">
        <f t="shared" si="54"/>
        <v>-</v>
      </c>
      <c r="AC201" s="5"/>
      <c r="AD201" s="5" t="str">
        <f t="shared" si="47"/>
        <v/>
      </c>
      <c r="AI201" s="3" t="str" cm="1">
        <f t="array" ref="AI201">IFERROR(IF(--AH201=1,INDEX(cls_capcat,_xlfn.XMATCH(C201,cls_subtype,0)),IF((--AH201=0)*(AH201&lt;&gt;""),0,"")),"")</f>
        <v/>
      </c>
      <c r="AJ201" s="3" t="str">
        <f t="shared" si="48"/>
        <v/>
      </c>
      <c r="AK201" s="3" t="str">
        <f t="shared" si="49"/>
        <v/>
      </c>
      <c r="AL201" s="3" t="str">
        <f t="shared" si="50"/>
        <v/>
      </c>
      <c r="AM201" s="3" t="str">
        <f t="shared" si="51"/>
        <v/>
      </c>
      <c r="AN201" s="3" t="str">
        <f t="shared" si="52"/>
        <v/>
      </c>
      <c r="AO201" s="3" t="str">
        <f t="shared" si="53"/>
        <v/>
      </c>
    </row>
    <row r="202" spans="9:41" hidden="1" x14ac:dyDescent="0.25">
      <c r="I202" s="3" t="str">
        <f t="shared" si="43"/>
        <v/>
      </c>
      <c r="K202" s="3" t="str">
        <f t="shared" si="44"/>
        <v/>
      </c>
      <c r="M202" s="3" t="str">
        <f t="shared" si="45"/>
        <v/>
      </c>
      <c r="O202" s="3" t="str">
        <f t="shared" si="46"/>
        <v/>
      </c>
      <c r="T202" s="3" t="str">
        <f t="shared" si="54"/>
        <v>-</v>
      </c>
      <c r="AC202" s="5"/>
      <c r="AD202" s="5" t="str">
        <f t="shared" si="47"/>
        <v/>
      </c>
      <c r="AI202" s="3" t="str" cm="1">
        <f t="array" ref="AI202">IFERROR(IF(--AH202=1,INDEX(cls_capcat,_xlfn.XMATCH(C202,cls_subtype,0)),IF((--AH202=0)*(AH202&lt;&gt;""),0,"")),"")</f>
        <v/>
      </c>
      <c r="AJ202" s="3" t="str">
        <f t="shared" si="48"/>
        <v/>
      </c>
      <c r="AK202" s="3" t="str">
        <f t="shared" si="49"/>
        <v/>
      </c>
      <c r="AL202" s="3" t="str">
        <f t="shared" si="50"/>
        <v/>
      </c>
      <c r="AM202" s="3" t="str">
        <f t="shared" si="51"/>
        <v/>
      </c>
      <c r="AN202" s="3" t="str">
        <f t="shared" si="52"/>
        <v/>
      </c>
      <c r="AO202" s="3" t="str">
        <f t="shared" si="53"/>
        <v/>
      </c>
    </row>
    <row r="203" spans="9:41" hidden="1" x14ac:dyDescent="0.25">
      <c r="I203" s="3" t="str">
        <f t="shared" si="43"/>
        <v/>
      </c>
      <c r="K203" s="3" t="str">
        <f t="shared" si="44"/>
        <v/>
      </c>
      <c r="M203" s="3" t="str">
        <f t="shared" si="45"/>
        <v/>
      </c>
      <c r="O203" s="3" t="str">
        <f t="shared" si="46"/>
        <v/>
      </c>
      <c r="T203" s="3" t="str">
        <f t="shared" si="54"/>
        <v>-</v>
      </c>
      <c r="AC203" s="5"/>
      <c r="AD203" s="5" t="str">
        <f t="shared" si="47"/>
        <v/>
      </c>
      <c r="AI203" s="3" t="str" cm="1">
        <f t="array" ref="AI203">IFERROR(IF(--AH203=1,INDEX(cls_capcat,_xlfn.XMATCH(C203,cls_subtype,0)),IF((--AH203=0)*(AH203&lt;&gt;""),0,"")),"")</f>
        <v/>
      </c>
      <c r="AJ203" s="3" t="str">
        <f t="shared" si="48"/>
        <v/>
      </c>
      <c r="AK203" s="3" t="str">
        <f t="shared" si="49"/>
        <v/>
      </c>
      <c r="AL203" s="3" t="str">
        <f t="shared" si="50"/>
        <v/>
      </c>
      <c r="AM203" s="3" t="str">
        <f t="shared" si="51"/>
        <v/>
      </c>
      <c r="AN203" s="3" t="str">
        <f t="shared" si="52"/>
        <v/>
      </c>
      <c r="AO203" s="3" t="str">
        <f t="shared" si="53"/>
        <v/>
      </c>
    </row>
    <row r="204" spans="9:41" hidden="1" x14ac:dyDescent="0.25">
      <c r="I204" s="3" t="str">
        <f t="shared" si="43"/>
        <v/>
      </c>
      <c r="K204" s="3" t="str">
        <f t="shared" si="44"/>
        <v/>
      </c>
      <c r="M204" s="3" t="str">
        <f t="shared" si="45"/>
        <v/>
      </c>
      <c r="O204" s="3" t="str">
        <f t="shared" si="46"/>
        <v/>
      </c>
      <c r="T204" s="3" t="str">
        <f t="shared" si="54"/>
        <v>-</v>
      </c>
      <c r="AC204" s="5"/>
      <c r="AD204" s="5" t="str">
        <f t="shared" si="47"/>
        <v/>
      </c>
      <c r="AI204" s="3" t="str" cm="1">
        <f t="array" ref="AI204">IFERROR(IF(--AH204=1,INDEX(cls_capcat,_xlfn.XMATCH(C204,cls_subtype,0)),IF((--AH204=0)*(AH204&lt;&gt;""),0,"")),"")</f>
        <v/>
      </c>
      <c r="AJ204" s="3" t="str">
        <f t="shared" si="48"/>
        <v/>
      </c>
      <c r="AK204" s="3" t="str">
        <f t="shared" si="49"/>
        <v/>
      </c>
      <c r="AL204" s="3" t="str">
        <f t="shared" si="50"/>
        <v/>
      </c>
      <c r="AM204" s="3" t="str">
        <f t="shared" si="51"/>
        <v/>
      </c>
      <c r="AN204" s="3" t="str">
        <f t="shared" si="52"/>
        <v/>
      </c>
      <c r="AO204" s="3" t="str">
        <f t="shared" si="53"/>
        <v/>
      </c>
    </row>
    <row r="205" spans="9:41" hidden="1" x14ac:dyDescent="0.25">
      <c r="I205" s="3" t="str">
        <f t="shared" si="43"/>
        <v/>
      </c>
      <c r="K205" s="3" t="str">
        <f t="shared" si="44"/>
        <v/>
      </c>
      <c r="M205" s="3" t="str">
        <f t="shared" si="45"/>
        <v/>
      </c>
      <c r="O205" s="3" t="str">
        <f t="shared" si="46"/>
        <v/>
      </c>
      <c r="T205" s="3" t="str">
        <f t="shared" si="54"/>
        <v>-</v>
      </c>
      <c r="AC205" s="5"/>
      <c r="AD205" s="5" t="str">
        <f t="shared" si="47"/>
        <v/>
      </c>
      <c r="AI205" s="3" t="str" cm="1">
        <f t="array" ref="AI205">IFERROR(IF(--AH205=1,INDEX(cls_capcat,_xlfn.XMATCH(C205,cls_subtype,0)),IF((--AH205=0)*(AH205&lt;&gt;""),0,"")),"")</f>
        <v/>
      </c>
      <c r="AJ205" s="3" t="str">
        <f t="shared" si="48"/>
        <v/>
      </c>
      <c r="AK205" s="3" t="str">
        <f t="shared" si="49"/>
        <v/>
      </c>
      <c r="AL205" s="3" t="str">
        <f t="shared" si="50"/>
        <v/>
      </c>
      <c r="AM205" s="3" t="str">
        <f t="shared" si="51"/>
        <v/>
      </c>
      <c r="AN205" s="3" t="str">
        <f t="shared" si="52"/>
        <v/>
      </c>
      <c r="AO205" s="3" t="str">
        <f t="shared" si="53"/>
        <v/>
      </c>
    </row>
    <row r="206" spans="9:41" hidden="1" x14ac:dyDescent="0.25">
      <c r="I206" s="3" t="str">
        <f t="shared" si="43"/>
        <v/>
      </c>
      <c r="K206" s="3" t="str">
        <f t="shared" si="44"/>
        <v/>
      </c>
      <c r="M206" s="3" t="str">
        <f t="shared" si="45"/>
        <v/>
      </c>
      <c r="O206" s="3" t="str">
        <f t="shared" si="46"/>
        <v/>
      </c>
      <c r="T206" s="3" t="str">
        <f t="shared" si="54"/>
        <v>-</v>
      </c>
      <c r="AC206" s="5"/>
      <c r="AD206" s="5" t="str">
        <f t="shared" si="47"/>
        <v/>
      </c>
      <c r="AI206" s="3" t="str" cm="1">
        <f t="array" ref="AI206">IFERROR(IF(--AH206=1,INDEX(cls_capcat,_xlfn.XMATCH(C206,cls_subtype,0)),IF((--AH206=0)*(AH206&lt;&gt;""),0,"")),"")</f>
        <v/>
      </c>
      <c r="AJ206" s="3" t="str">
        <f t="shared" si="48"/>
        <v/>
      </c>
      <c r="AK206" s="3" t="str">
        <f t="shared" si="49"/>
        <v/>
      </c>
      <c r="AL206" s="3" t="str">
        <f t="shared" si="50"/>
        <v/>
      </c>
      <c r="AM206" s="3" t="str">
        <f t="shared" si="51"/>
        <v/>
      </c>
      <c r="AN206" s="3" t="str">
        <f t="shared" si="52"/>
        <v/>
      </c>
      <c r="AO206" s="3" t="str">
        <f t="shared" si="53"/>
        <v/>
      </c>
    </row>
    <row r="207" spans="9:41" hidden="1" x14ac:dyDescent="0.25">
      <c r="I207" s="3" t="str">
        <f t="shared" si="43"/>
        <v/>
      </c>
      <c r="K207" s="3" t="str">
        <f t="shared" si="44"/>
        <v/>
      </c>
      <c r="M207" s="3" t="str">
        <f t="shared" si="45"/>
        <v/>
      </c>
      <c r="O207" s="3" t="str">
        <f t="shared" si="46"/>
        <v/>
      </c>
      <c r="T207" s="3" t="str">
        <f t="shared" si="54"/>
        <v>-</v>
      </c>
      <c r="AC207" s="5"/>
      <c r="AD207" s="5" t="str">
        <f t="shared" si="47"/>
        <v/>
      </c>
      <c r="AI207" s="3" t="str" cm="1">
        <f t="array" ref="AI207">IFERROR(IF(--AH207=1,INDEX(cls_capcat,_xlfn.XMATCH(C207,cls_subtype,0)),IF((--AH207=0)*(AH207&lt;&gt;""),0,"")),"")</f>
        <v/>
      </c>
      <c r="AJ207" s="3" t="str">
        <f t="shared" si="48"/>
        <v/>
      </c>
      <c r="AK207" s="3" t="str">
        <f t="shared" si="49"/>
        <v/>
      </c>
      <c r="AL207" s="3" t="str">
        <f t="shared" si="50"/>
        <v/>
      </c>
      <c r="AM207" s="3" t="str">
        <f t="shared" si="51"/>
        <v/>
      </c>
      <c r="AN207" s="3" t="str">
        <f t="shared" si="52"/>
        <v/>
      </c>
      <c r="AO207" s="3" t="str">
        <f t="shared" si="53"/>
        <v/>
      </c>
    </row>
    <row r="208" spans="9:41" hidden="1" x14ac:dyDescent="0.25">
      <c r="I208" s="3" t="str">
        <f t="shared" ref="I208:I239" si="55">IFERROR(INDEX(fac_addr1,AN208)&amp;"; "&amp;IF(ISBLANK(INDEX(fac_addr2,AN208)),"",INDEX(fac_addr2,AN208)&amp;"; ")&amp;INDEX(fac_city,AN208)&amp;", "&amp;INDEX(fac_state,AN208)&amp;" "&amp;TEXT(INDEX(fac_zip,AN208),"00000"),"")</f>
        <v/>
      </c>
      <c r="K208" s="3" t="str">
        <f t="shared" si="44"/>
        <v/>
      </c>
      <c r="M208" s="3" t="str">
        <f t="shared" si="45"/>
        <v/>
      </c>
      <c r="O208" s="3" t="str">
        <f t="shared" si="46"/>
        <v/>
      </c>
      <c r="T208" s="3" t="str">
        <f t="shared" si="54"/>
        <v>-</v>
      </c>
      <c r="AC208" s="5"/>
      <c r="AD208" s="5" t="str">
        <f t="shared" si="47"/>
        <v/>
      </c>
      <c r="AI208" s="3" t="str" cm="1">
        <f t="array" ref="AI208">IFERROR(IF(--AH208=1,INDEX(cls_capcat,_xlfn.XMATCH(C208,cls_subtype,0)),IF((--AH208=0)*(AH208&lt;&gt;""),0,"")),"")</f>
        <v/>
      </c>
      <c r="AJ208" s="3" t="str">
        <f t="shared" si="48"/>
        <v/>
      </c>
      <c r="AK208" s="3" t="str">
        <f t="shared" si="49"/>
        <v/>
      </c>
      <c r="AL208" s="3" t="str">
        <f t="shared" si="50"/>
        <v/>
      </c>
      <c r="AM208" s="3" t="str">
        <f t="shared" si="51"/>
        <v/>
      </c>
      <c r="AN208" s="3" t="str">
        <f t="shared" si="52"/>
        <v/>
      </c>
      <c r="AO208" s="3" t="str">
        <f t="shared" si="53"/>
        <v/>
      </c>
    </row>
    <row r="209" spans="9:41" hidden="1" x14ac:dyDescent="0.25">
      <c r="I209" s="3" t="str">
        <f t="shared" si="55"/>
        <v/>
      </c>
      <c r="K209" s="3" t="str">
        <f t="shared" si="44"/>
        <v/>
      </c>
      <c r="M209" s="3" t="str">
        <f t="shared" si="45"/>
        <v/>
      </c>
      <c r="O209" s="3" t="str">
        <f t="shared" si="46"/>
        <v/>
      </c>
      <c r="T209" s="3" t="str">
        <f t="shared" si="54"/>
        <v>-</v>
      </c>
      <c r="AC209" s="5"/>
      <c r="AD209" s="5" t="str">
        <f t="shared" si="47"/>
        <v/>
      </c>
      <c r="AI209" s="3" t="str" cm="1">
        <f t="array" ref="AI209">IFERROR(IF(--AH209=1,INDEX(cls_capcat,_xlfn.XMATCH(C209,cls_subtype,0)),IF((--AH209=0)*(AH209&lt;&gt;""),0,"")),"")</f>
        <v/>
      </c>
      <c r="AJ209" s="3" t="str">
        <f t="shared" si="48"/>
        <v/>
      </c>
      <c r="AK209" s="3" t="str">
        <f t="shared" si="49"/>
        <v/>
      </c>
      <c r="AL209" s="3" t="str">
        <f t="shared" si="50"/>
        <v/>
      </c>
      <c r="AM209" s="3" t="str">
        <f t="shared" si="51"/>
        <v/>
      </c>
      <c r="AN209" s="3" t="str">
        <f t="shared" si="52"/>
        <v/>
      </c>
      <c r="AO209" s="3" t="str">
        <f t="shared" si="53"/>
        <v/>
      </c>
    </row>
    <row r="210" spans="9:41" hidden="1" x14ac:dyDescent="0.25">
      <c r="I210" s="3" t="str">
        <f t="shared" si="55"/>
        <v/>
      </c>
      <c r="K210" s="3" t="str">
        <f t="shared" si="44"/>
        <v/>
      </c>
      <c r="M210" s="3" t="str">
        <f t="shared" si="45"/>
        <v/>
      </c>
      <c r="O210" s="3" t="str">
        <f t="shared" si="46"/>
        <v/>
      </c>
      <c r="T210" s="3" t="str">
        <f t="shared" si="54"/>
        <v>-</v>
      </c>
      <c r="AC210" s="5"/>
      <c r="AD210" s="5" t="str">
        <f t="shared" si="47"/>
        <v/>
      </c>
      <c r="AI210" s="3" t="str" cm="1">
        <f t="array" ref="AI210">IFERROR(IF(--AH210=1,INDEX(cls_capcat,_xlfn.XMATCH(C210,cls_subtype,0)),IF((--AH210=0)*(AH210&lt;&gt;""),0,"")),"")</f>
        <v/>
      </c>
      <c r="AJ210" s="3" t="str">
        <f t="shared" si="48"/>
        <v/>
      </c>
      <c r="AK210" s="3" t="str">
        <f t="shared" si="49"/>
        <v/>
      </c>
      <c r="AL210" s="3" t="str">
        <f t="shared" si="50"/>
        <v/>
      </c>
      <c r="AM210" s="3" t="str">
        <f t="shared" si="51"/>
        <v/>
      </c>
      <c r="AN210" s="3" t="str">
        <f t="shared" si="52"/>
        <v/>
      </c>
      <c r="AO210" s="3" t="str">
        <f t="shared" si="53"/>
        <v/>
      </c>
    </row>
    <row r="211" spans="9:41" hidden="1" x14ac:dyDescent="0.25">
      <c r="I211" s="3" t="str">
        <f t="shared" si="55"/>
        <v/>
      </c>
      <c r="K211" s="3" t="str">
        <f t="shared" si="44"/>
        <v/>
      </c>
      <c r="M211" s="3" t="str">
        <f t="shared" si="45"/>
        <v/>
      </c>
      <c r="O211" s="3" t="str">
        <f t="shared" si="46"/>
        <v/>
      </c>
      <c r="T211" s="3" t="str">
        <f t="shared" si="54"/>
        <v>-</v>
      </c>
      <c r="AC211" s="5"/>
      <c r="AD211" s="5" t="str">
        <f t="shared" si="47"/>
        <v/>
      </c>
      <c r="AI211" s="3" t="str" cm="1">
        <f t="array" ref="AI211">IFERROR(IF(--AH211=1,INDEX(cls_capcat,_xlfn.XMATCH(C211,cls_subtype,0)),IF((--AH211=0)*(AH211&lt;&gt;""),0,"")),"")</f>
        <v/>
      </c>
      <c r="AJ211" s="3" t="str">
        <f t="shared" si="48"/>
        <v/>
      </c>
      <c r="AK211" s="3" t="str">
        <f t="shared" si="49"/>
        <v/>
      </c>
      <c r="AL211" s="3" t="str">
        <f t="shared" si="50"/>
        <v/>
      </c>
      <c r="AM211" s="3" t="str">
        <f t="shared" si="51"/>
        <v/>
      </c>
      <c r="AN211" s="3" t="str">
        <f t="shared" si="52"/>
        <v/>
      </c>
      <c r="AO211" s="3" t="str">
        <f t="shared" si="53"/>
        <v/>
      </c>
    </row>
    <row r="212" spans="9:41" hidden="1" x14ac:dyDescent="0.25">
      <c r="I212" s="3" t="str">
        <f t="shared" si="55"/>
        <v/>
      </c>
      <c r="K212" s="3" t="str">
        <f t="shared" si="44"/>
        <v/>
      </c>
      <c r="M212" s="3" t="str">
        <f t="shared" si="45"/>
        <v/>
      </c>
      <c r="O212" s="3" t="str">
        <f t="shared" si="46"/>
        <v/>
      </c>
      <c r="T212" s="3" t="str">
        <f t="shared" si="54"/>
        <v>-</v>
      </c>
      <c r="AC212" s="5"/>
      <c r="AD212" s="5" t="str">
        <f t="shared" si="47"/>
        <v/>
      </c>
      <c r="AI212" s="3" t="str" cm="1">
        <f t="array" ref="AI212">IFERROR(IF(--AH212=1,INDEX(cls_capcat,_xlfn.XMATCH(C212,cls_subtype,0)),IF((--AH212=0)*(AH212&lt;&gt;""),0,"")),"")</f>
        <v/>
      </c>
      <c r="AJ212" s="3" t="str">
        <f t="shared" si="48"/>
        <v/>
      </c>
      <c r="AK212" s="3" t="str">
        <f t="shared" si="49"/>
        <v/>
      </c>
      <c r="AL212" s="3" t="str">
        <f t="shared" si="50"/>
        <v/>
      </c>
      <c r="AM212" s="3" t="str">
        <f t="shared" si="51"/>
        <v/>
      </c>
      <c r="AN212" s="3" t="str">
        <f t="shared" si="52"/>
        <v/>
      </c>
      <c r="AO212" s="3" t="str">
        <f t="shared" si="53"/>
        <v/>
      </c>
    </row>
    <row r="213" spans="9:41" hidden="1" x14ac:dyDescent="0.25">
      <c r="I213" s="3" t="str">
        <f t="shared" si="55"/>
        <v/>
      </c>
      <c r="K213" s="3" t="str">
        <f t="shared" si="44"/>
        <v/>
      </c>
      <c r="M213" s="3" t="str">
        <f t="shared" si="45"/>
        <v/>
      </c>
      <c r="O213" s="3" t="str">
        <f t="shared" si="46"/>
        <v/>
      </c>
      <c r="T213" s="3" t="str">
        <f t="shared" si="54"/>
        <v>-</v>
      </c>
      <c r="AC213" s="5"/>
      <c r="AD213" s="5" t="str">
        <f t="shared" si="47"/>
        <v/>
      </c>
      <c r="AI213" s="3" t="str" cm="1">
        <f t="array" ref="AI213">IFERROR(IF(--AH213=1,INDEX(cls_capcat,_xlfn.XMATCH(C213,cls_subtype,0)),IF((--AH213=0)*(AH213&lt;&gt;""),0,"")),"")</f>
        <v/>
      </c>
      <c r="AJ213" s="3" t="str">
        <f t="shared" si="48"/>
        <v/>
      </c>
      <c r="AK213" s="3" t="str">
        <f t="shared" si="49"/>
        <v/>
      </c>
      <c r="AL213" s="3" t="str">
        <f t="shared" si="50"/>
        <v/>
      </c>
      <c r="AM213" s="3" t="str">
        <f t="shared" si="51"/>
        <v/>
      </c>
      <c r="AN213" s="3" t="str">
        <f t="shared" si="52"/>
        <v/>
      </c>
      <c r="AO213" s="3" t="str">
        <f t="shared" si="53"/>
        <v/>
      </c>
    </row>
    <row r="214" spans="9:41" hidden="1" x14ac:dyDescent="0.25">
      <c r="I214" s="3" t="str">
        <f t="shared" si="55"/>
        <v/>
      </c>
      <c r="K214" s="3" t="str">
        <f t="shared" si="44"/>
        <v/>
      </c>
      <c r="M214" s="3" t="str">
        <f t="shared" si="45"/>
        <v/>
      </c>
      <c r="O214" s="3" t="str">
        <f t="shared" si="46"/>
        <v/>
      </c>
      <c r="T214" s="3" t="str">
        <f t="shared" si="54"/>
        <v>-</v>
      </c>
      <c r="AC214" s="5"/>
      <c r="AD214" s="5" t="str">
        <f t="shared" si="47"/>
        <v/>
      </c>
      <c r="AI214" s="3" t="str" cm="1">
        <f t="array" ref="AI214">IFERROR(IF(--AH214=1,INDEX(cls_capcat,_xlfn.XMATCH(C214,cls_subtype,0)),IF((--AH214=0)*(AH214&lt;&gt;""),0,"")),"")</f>
        <v/>
      </c>
      <c r="AJ214" s="3" t="str">
        <f t="shared" si="48"/>
        <v/>
      </c>
      <c r="AK214" s="3" t="str">
        <f t="shared" si="49"/>
        <v/>
      </c>
      <c r="AL214" s="3" t="str">
        <f t="shared" si="50"/>
        <v/>
      </c>
      <c r="AM214" s="3" t="str">
        <f t="shared" si="51"/>
        <v/>
      </c>
      <c r="AN214" s="3" t="str">
        <f t="shared" si="52"/>
        <v/>
      </c>
      <c r="AO214" s="3" t="str">
        <f t="shared" si="53"/>
        <v/>
      </c>
    </row>
    <row r="215" spans="9:41" hidden="1" x14ac:dyDescent="0.25">
      <c r="I215" s="3" t="str">
        <f t="shared" si="55"/>
        <v/>
      </c>
      <c r="K215" s="3" t="str">
        <f t="shared" si="44"/>
        <v/>
      </c>
      <c r="M215" s="3" t="str">
        <f t="shared" si="45"/>
        <v/>
      </c>
      <c r="O215" s="3" t="str">
        <f t="shared" si="46"/>
        <v/>
      </c>
      <c r="T215" s="3" t="str">
        <f t="shared" si="54"/>
        <v>-</v>
      </c>
      <c r="AC215" s="5"/>
      <c r="AD215" s="5" t="str">
        <f t="shared" si="47"/>
        <v/>
      </c>
      <c r="AI215" s="3" t="str" cm="1">
        <f t="array" ref="AI215">IFERROR(IF(--AH215=1,INDEX(cls_capcat,_xlfn.XMATCH(C215,cls_subtype,0)),IF((--AH215=0)*(AH215&lt;&gt;""),0,"")),"")</f>
        <v/>
      </c>
      <c r="AJ215" s="3" t="str">
        <f t="shared" si="48"/>
        <v/>
      </c>
      <c r="AK215" s="3" t="str">
        <f t="shared" si="49"/>
        <v/>
      </c>
      <c r="AL215" s="3" t="str">
        <f t="shared" si="50"/>
        <v/>
      </c>
      <c r="AM215" s="3" t="str">
        <f t="shared" si="51"/>
        <v/>
      </c>
      <c r="AN215" s="3" t="str">
        <f t="shared" si="52"/>
        <v/>
      </c>
      <c r="AO215" s="3" t="str">
        <f t="shared" si="53"/>
        <v/>
      </c>
    </row>
    <row r="216" spans="9:41" hidden="1" x14ac:dyDescent="0.25">
      <c r="I216" s="3" t="str">
        <f t="shared" si="55"/>
        <v/>
      </c>
      <c r="K216" s="3" t="str">
        <f t="shared" si="44"/>
        <v/>
      </c>
      <c r="M216" s="3" t="str">
        <f t="shared" si="45"/>
        <v/>
      </c>
      <c r="O216" s="3" t="str">
        <f t="shared" si="46"/>
        <v/>
      </c>
      <c r="T216" s="3" t="str">
        <f t="shared" si="54"/>
        <v>-</v>
      </c>
      <c r="AC216" s="5"/>
      <c r="AD216" s="5" t="str">
        <f t="shared" si="47"/>
        <v/>
      </c>
      <c r="AI216" s="3" t="str" cm="1">
        <f t="array" ref="AI216">IFERROR(IF(--AH216=1,INDEX(cls_capcat,_xlfn.XMATCH(C216,cls_subtype,0)),IF((--AH216=0)*(AH216&lt;&gt;""),0,"")),"")</f>
        <v/>
      </c>
      <c r="AJ216" s="3" t="str">
        <f t="shared" si="48"/>
        <v/>
      </c>
      <c r="AK216" s="3" t="str">
        <f t="shared" si="49"/>
        <v/>
      </c>
      <c r="AL216" s="3" t="str">
        <f t="shared" si="50"/>
        <v/>
      </c>
      <c r="AM216" s="3" t="str">
        <f t="shared" si="51"/>
        <v/>
      </c>
      <c r="AN216" s="3" t="str">
        <f t="shared" si="52"/>
        <v/>
      </c>
      <c r="AO216" s="3" t="str">
        <f t="shared" si="53"/>
        <v/>
      </c>
    </row>
    <row r="217" spans="9:41" hidden="1" x14ac:dyDescent="0.25">
      <c r="I217" s="3" t="str">
        <f t="shared" si="55"/>
        <v/>
      </c>
      <c r="K217" s="3" t="str">
        <f t="shared" si="44"/>
        <v/>
      </c>
      <c r="M217" s="3" t="str">
        <f t="shared" si="45"/>
        <v/>
      </c>
      <c r="O217" s="3" t="str">
        <f t="shared" si="46"/>
        <v/>
      </c>
      <c r="T217" s="3" t="str">
        <f t="shared" si="54"/>
        <v>-</v>
      </c>
      <c r="AC217" s="5"/>
      <c r="AD217" s="5" t="str">
        <f t="shared" si="47"/>
        <v/>
      </c>
      <c r="AI217" s="3" t="str" cm="1">
        <f t="array" ref="AI217">IFERROR(IF(--AH217=1,INDEX(cls_capcat,_xlfn.XMATCH(C217,cls_subtype,0)),IF((--AH217=0)*(AH217&lt;&gt;""),0,"")),"")</f>
        <v/>
      </c>
      <c r="AJ217" s="3" t="str">
        <f t="shared" si="48"/>
        <v/>
      </c>
      <c r="AK217" s="3" t="str">
        <f t="shared" si="49"/>
        <v/>
      </c>
      <c r="AL217" s="3" t="str">
        <f t="shared" si="50"/>
        <v/>
      </c>
      <c r="AM217" s="3" t="str">
        <f t="shared" si="51"/>
        <v/>
      </c>
      <c r="AN217" s="3" t="str">
        <f t="shared" si="52"/>
        <v/>
      </c>
      <c r="AO217" s="3" t="str">
        <f t="shared" si="53"/>
        <v/>
      </c>
    </row>
    <row r="218" spans="9:41" hidden="1" x14ac:dyDescent="0.25">
      <c r="I218" s="3" t="str">
        <f t="shared" si="55"/>
        <v/>
      </c>
      <c r="K218" s="3" t="str">
        <f t="shared" si="44"/>
        <v/>
      </c>
      <c r="M218" s="3" t="str">
        <f t="shared" si="45"/>
        <v/>
      </c>
      <c r="O218" s="3" t="str">
        <f t="shared" si="46"/>
        <v/>
      </c>
      <c r="T218" s="3" t="str">
        <f t="shared" si="54"/>
        <v>-</v>
      </c>
      <c r="AC218" s="5"/>
      <c r="AD218" s="5" t="str">
        <f t="shared" si="47"/>
        <v/>
      </c>
      <c r="AI218" s="3" t="str" cm="1">
        <f t="array" ref="AI218">IFERROR(IF(--AH218=1,INDEX(cls_capcat,_xlfn.XMATCH(C218,cls_subtype,0)),IF((--AH218=0)*(AH218&lt;&gt;""),0,"")),"")</f>
        <v/>
      </c>
      <c r="AJ218" s="3" t="str">
        <f t="shared" si="48"/>
        <v/>
      </c>
      <c r="AK218" s="3" t="str">
        <f t="shared" si="49"/>
        <v/>
      </c>
      <c r="AL218" s="3" t="str">
        <f t="shared" si="50"/>
        <v/>
      </c>
      <c r="AM218" s="3" t="str">
        <f t="shared" si="51"/>
        <v/>
      </c>
      <c r="AN218" s="3" t="str">
        <f t="shared" si="52"/>
        <v/>
      </c>
      <c r="AO218" s="3" t="str">
        <f t="shared" si="53"/>
        <v/>
      </c>
    </row>
    <row r="219" spans="9:41" hidden="1" x14ac:dyDescent="0.25">
      <c r="I219" s="3" t="str">
        <f t="shared" si="55"/>
        <v/>
      </c>
      <c r="K219" s="3" t="str">
        <f t="shared" si="44"/>
        <v/>
      </c>
      <c r="M219" s="3" t="str">
        <f t="shared" si="45"/>
        <v/>
      </c>
      <c r="O219" s="3" t="str">
        <f t="shared" si="46"/>
        <v/>
      </c>
      <c r="T219" s="3" t="str">
        <f t="shared" si="54"/>
        <v>-</v>
      </c>
      <c r="AC219" s="5"/>
      <c r="AD219" s="5" t="str">
        <f t="shared" si="47"/>
        <v/>
      </c>
      <c r="AI219" s="3" t="str" cm="1">
        <f t="array" ref="AI219">IFERROR(IF(--AH219=1,INDEX(cls_capcat,_xlfn.XMATCH(C219,cls_subtype,0)),IF((--AH219=0)*(AH219&lt;&gt;""),0,"")),"")</f>
        <v/>
      </c>
      <c r="AJ219" s="3" t="str">
        <f t="shared" si="48"/>
        <v/>
      </c>
      <c r="AK219" s="3" t="str">
        <f t="shared" si="49"/>
        <v/>
      </c>
      <c r="AL219" s="3" t="str">
        <f t="shared" si="50"/>
        <v/>
      </c>
      <c r="AM219" s="3" t="str">
        <f t="shared" si="51"/>
        <v/>
      </c>
      <c r="AN219" s="3" t="str">
        <f t="shared" si="52"/>
        <v/>
      </c>
      <c r="AO219" s="3" t="str">
        <f t="shared" si="53"/>
        <v/>
      </c>
    </row>
    <row r="220" spans="9:41" hidden="1" x14ac:dyDescent="0.25">
      <c r="I220" s="3" t="str">
        <f t="shared" si="55"/>
        <v/>
      </c>
      <c r="K220" s="3" t="str">
        <f t="shared" si="44"/>
        <v/>
      </c>
      <c r="M220" s="3" t="str">
        <f t="shared" si="45"/>
        <v/>
      </c>
      <c r="O220" s="3" t="str">
        <f t="shared" si="46"/>
        <v/>
      </c>
      <c r="T220" s="3" t="str">
        <f t="shared" si="54"/>
        <v>-</v>
      </c>
      <c r="AC220" s="5"/>
      <c r="AD220" s="5" t="str">
        <f t="shared" si="47"/>
        <v/>
      </c>
      <c r="AI220" s="3" t="str" cm="1">
        <f t="array" ref="AI220">IFERROR(IF(--AH220=1,INDEX(cls_capcat,_xlfn.XMATCH(C220,cls_subtype,0)),IF((--AH220=0)*(AH220&lt;&gt;""),0,"")),"")</f>
        <v/>
      </c>
      <c r="AJ220" s="3" t="str">
        <f t="shared" si="48"/>
        <v/>
      </c>
      <c r="AK220" s="3" t="str">
        <f t="shared" si="49"/>
        <v/>
      </c>
      <c r="AL220" s="3" t="str">
        <f t="shared" si="50"/>
        <v/>
      </c>
      <c r="AM220" s="3" t="str">
        <f t="shared" si="51"/>
        <v/>
      </c>
      <c r="AN220" s="3" t="str">
        <f t="shared" si="52"/>
        <v/>
      </c>
      <c r="AO220" s="3" t="str">
        <f t="shared" si="53"/>
        <v/>
      </c>
    </row>
    <row r="221" spans="9:41" hidden="1" x14ac:dyDescent="0.25">
      <c r="I221" s="3" t="str">
        <f t="shared" si="55"/>
        <v/>
      </c>
      <c r="K221" s="3" t="str">
        <f t="shared" si="44"/>
        <v/>
      </c>
      <c r="M221" s="3" t="str">
        <f t="shared" si="45"/>
        <v/>
      </c>
      <c r="O221" s="3" t="str">
        <f t="shared" si="46"/>
        <v/>
      </c>
      <c r="T221" s="3" t="str">
        <f t="shared" si="54"/>
        <v>-</v>
      </c>
      <c r="AC221" s="5"/>
      <c r="AD221" s="5" t="str">
        <f t="shared" si="47"/>
        <v/>
      </c>
      <c r="AI221" s="3" t="str" cm="1">
        <f t="array" ref="AI221">IFERROR(IF(--AH221=1,INDEX(cls_capcat,_xlfn.XMATCH(C221,cls_subtype,0)),IF((--AH221=0)*(AH221&lt;&gt;""),0,"")),"")</f>
        <v/>
      </c>
      <c r="AJ221" s="3" t="str">
        <f t="shared" si="48"/>
        <v/>
      </c>
      <c r="AK221" s="3" t="str">
        <f t="shared" si="49"/>
        <v/>
      </c>
      <c r="AL221" s="3" t="str">
        <f t="shared" si="50"/>
        <v/>
      </c>
      <c r="AM221" s="3" t="str">
        <f t="shared" si="51"/>
        <v/>
      </c>
      <c r="AN221" s="3" t="str">
        <f t="shared" si="52"/>
        <v/>
      </c>
      <c r="AO221" s="3" t="str">
        <f t="shared" si="53"/>
        <v/>
      </c>
    </row>
    <row r="222" spans="9:41" hidden="1" x14ac:dyDescent="0.25">
      <c r="I222" s="3" t="str">
        <f t="shared" si="55"/>
        <v/>
      </c>
      <c r="K222" s="3" t="str">
        <f t="shared" si="44"/>
        <v/>
      </c>
      <c r="M222" s="3" t="str">
        <f t="shared" si="45"/>
        <v/>
      </c>
      <c r="O222" s="3" t="str">
        <f t="shared" si="46"/>
        <v/>
      </c>
      <c r="T222" s="3" t="str">
        <f t="shared" si="54"/>
        <v>-</v>
      </c>
      <c r="AC222" s="5"/>
      <c r="AD222" s="5" t="str">
        <f t="shared" si="47"/>
        <v/>
      </c>
      <c r="AI222" s="3" t="str" cm="1">
        <f t="array" ref="AI222">IFERROR(IF(--AH222=1,INDEX(cls_capcat,_xlfn.XMATCH(C222,cls_subtype,0)),IF((--AH222=0)*(AH222&lt;&gt;""),0,"")),"")</f>
        <v/>
      </c>
      <c r="AJ222" s="3" t="str">
        <f t="shared" si="48"/>
        <v/>
      </c>
      <c r="AK222" s="3" t="str">
        <f t="shared" si="49"/>
        <v/>
      </c>
      <c r="AL222" s="3" t="str">
        <f t="shared" si="50"/>
        <v/>
      </c>
      <c r="AM222" s="3" t="str">
        <f t="shared" si="51"/>
        <v/>
      </c>
      <c r="AN222" s="3" t="str">
        <f t="shared" si="52"/>
        <v/>
      </c>
      <c r="AO222" s="3" t="str">
        <f t="shared" si="53"/>
        <v/>
      </c>
    </row>
    <row r="223" spans="9:41" hidden="1" x14ac:dyDescent="0.25">
      <c r="I223" s="3" t="str">
        <f t="shared" si="55"/>
        <v/>
      </c>
      <c r="K223" s="3" t="str">
        <f t="shared" si="44"/>
        <v/>
      </c>
      <c r="M223" s="3" t="str">
        <f t="shared" si="45"/>
        <v/>
      </c>
      <c r="O223" s="3" t="str">
        <f t="shared" si="46"/>
        <v/>
      </c>
      <c r="T223" s="3" t="str">
        <f t="shared" si="54"/>
        <v>-</v>
      </c>
      <c r="AC223" s="5"/>
      <c r="AD223" s="5" t="str">
        <f t="shared" si="47"/>
        <v/>
      </c>
      <c r="AI223" s="3" t="str" cm="1">
        <f t="array" ref="AI223">IFERROR(IF(--AH223=1,INDEX(cls_capcat,_xlfn.XMATCH(C223,cls_subtype,0)),IF((--AH223=0)*(AH223&lt;&gt;""),0,"")),"")</f>
        <v/>
      </c>
      <c r="AJ223" s="3" t="str">
        <f t="shared" si="48"/>
        <v/>
      </c>
      <c r="AK223" s="3" t="str">
        <f t="shared" si="49"/>
        <v/>
      </c>
      <c r="AL223" s="3" t="str">
        <f t="shared" si="50"/>
        <v/>
      </c>
      <c r="AM223" s="3" t="str">
        <f t="shared" si="51"/>
        <v/>
      </c>
      <c r="AN223" s="3" t="str">
        <f t="shared" si="52"/>
        <v/>
      </c>
      <c r="AO223" s="3" t="str">
        <f t="shared" si="53"/>
        <v/>
      </c>
    </row>
    <row r="224" spans="9:41" hidden="1" x14ac:dyDescent="0.25">
      <c r="I224" s="3" t="str">
        <f t="shared" si="55"/>
        <v/>
      </c>
      <c r="K224" s="3" t="str">
        <f t="shared" si="44"/>
        <v/>
      </c>
      <c r="M224" s="3" t="str">
        <f t="shared" si="45"/>
        <v/>
      </c>
      <c r="O224" s="3" t="str">
        <f t="shared" si="46"/>
        <v/>
      </c>
      <c r="T224" s="3" t="str">
        <f t="shared" si="54"/>
        <v>-</v>
      </c>
      <c r="AC224" s="5"/>
      <c r="AD224" s="5" t="str">
        <f t="shared" si="47"/>
        <v/>
      </c>
      <c r="AI224" s="3" t="str" cm="1">
        <f t="array" ref="AI224">IFERROR(IF(--AH224=1,INDEX(cls_capcat,_xlfn.XMATCH(C224,cls_subtype,0)),IF((--AH224=0)*(AH224&lt;&gt;""),0,"")),"")</f>
        <v/>
      </c>
      <c r="AJ224" s="3" t="str">
        <f t="shared" si="48"/>
        <v/>
      </c>
      <c r="AK224" s="3" t="str">
        <f t="shared" si="49"/>
        <v/>
      </c>
      <c r="AL224" s="3" t="str">
        <f t="shared" si="50"/>
        <v/>
      </c>
      <c r="AM224" s="3" t="str">
        <f t="shared" si="51"/>
        <v/>
      </c>
      <c r="AN224" s="3" t="str">
        <f t="shared" si="52"/>
        <v/>
      </c>
      <c r="AO224" s="3" t="str">
        <f t="shared" si="53"/>
        <v/>
      </c>
    </row>
    <row r="225" spans="9:41" hidden="1" x14ac:dyDescent="0.25">
      <c r="I225" s="3" t="str">
        <f t="shared" si="55"/>
        <v/>
      </c>
      <c r="K225" s="3" t="str">
        <f t="shared" si="44"/>
        <v/>
      </c>
      <c r="M225" s="3" t="str">
        <f t="shared" si="45"/>
        <v/>
      </c>
      <c r="O225" s="3" t="str">
        <f t="shared" si="46"/>
        <v/>
      </c>
      <c r="T225" s="3" t="str">
        <f t="shared" si="54"/>
        <v>-</v>
      </c>
      <c r="AC225" s="5"/>
      <c r="AD225" s="5" t="str">
        <f t="shared" si="47"/>
        <v/>
      </c>
      <c r="AI225" s="3" t="str" cm="1">
        <f t="array" ref="AI225">IFERROR(IF(--AH225=1,INDEX(cls_capcat,_xlfn.XMATCH(C225,cls_subtype,0)),IF((--AH225=0)*(AH225&lt;&gt;""),0,"")),"")</f>
        <v/>
      </c>
      <c r="AJ225" s="3" t="str">
        <f t="shared" si="48"/>
        <v/>
      </c>
      <c r="AK225" s="3" t="str">
        <f t="shared" si="49"/>
        <v/>
      </c>
      <c r="AL225" s="3" t="str">
        <f t="shared" si="50"/>
        <v/>
      </c>
      <c r="AM225" s="3" t="str">
        <f t="shared" si="51"/>
        <v/>
      </c>
      <c r="AN225" s="3" t="str">
        <f t="shared" si="52"/>
        <v/>
      </c>
      <c r="AO225" s="3" t="str">
        <f t="shared" si="53"/>
        <v/>
      </c>
    </row>
    <row r="226" spans="9:41" hidden="1" x14ac:dyDescent="0.25">
      <c r="I226" s="3" t="str">
        <f t="shared" si="55"/>
        <v/>
      </c>
      <c r="K226" s="3" t="str">
        <f t="shared" si="44"/>
        <v/>
      </c>
      <c r="M226" s="3" t="str">
        <f t="shared" si="45"/>
        <v/>
      </c>
      <c r="O226" s="3" t="str">
        <f t="shared" si="46"/>
        <v/>
      </c>
      <c r="T226" s="3" t="str">
        <f t="shared" si="54"/>
        <v>-</v>
      </c>
      <c r="AC226" s="5"/>
      <c r="AD226" s="5" t="str">
        <f t="shared" si="47"/>
        <v/>
      </c>
      <c r="AI226" s="3" t="str" cm="1">
        <f t="array" ref="AI226">IFERROR(IF(--AH226=1,INDEX(cls_capcat,_xlfn.XMATCH(C226,cls_subtype,0)),IF((--AH226=0)*(AH226&lt;&gt;""),0,"")),"")</f>
        <v/>
      </c>
      <c r="AJ226" s="3" t="str">
        <f t="shared" si="48"/>
        <v/>
      </c>
      <c r="AK226" s="3" t="str">
        <f t="shared" si="49"/>
        <v/>
      </c>
      <c r="AL226" s="3" t="str">
        <f t="shared" si="50"/>
        <v/>
      </c>
      <c r="AM226" s="3" t="str">
        <f t="shared" si="51"/>
        <v/>
      </c>
      <c r="AN226" s="3" t="str">
        <f t="shared" si="52"/>
        <v/>
      </c>
      <c r="AO226" s="3" t="str">
        <f t="shared" si="53"/>
        <v/>
      </c>
    </row>
    <row r="227" spans="9:41" hidden="1" x14ac:dyDescent="0.25">
      <c r="I227" s="3" t="str">
        <f t="shared" si="55"/>
        <v/>
      </c>
      <c r="K227" s="3" t="str">
        <f t="shared" si="44"/>
        <v/>
      </c>
      <c r="M227" s="3" t="str">
        <f t="shared" si="45"/>
        <v/>
      </c>
      <c r="O227" s="3" t="str">
        <f t="shared" si="46"/>
        <v/>
      </c>
      <c r="T227" s="3" t="str">
        <f t="shared" si="54"/>
        <v>-</v>
      </c>
      <c r="AC227" s="5"/>
      <c r="AD227" s="5" t="str">
        <f t="shared" si="47"/>
        <v/>
      </c>
      <c r="AI227" s="3" t="str" cm="1">
        <f t="array" ref="AI227">IFERROR(IF(--AH227=1,INDEX(cls_capcat,_xlfn.XMATCH(C227,cls_subtype,0)),IF((--AH227=0)*(AH227&lt;&gt;""),0,"")),"")</f>
        <v/>
      </c>
      <c r="AJ227" s="3" t="str">
        <f t="shared" si="48"/>
        <v/>
      </c>
      <c r="AK227" s="3" t="str">
        <f t="shared" si="49"/>
        <v/>
      </c>
      <c r="AL227" s="3" t="str">
        <f t="shared" si="50"/>
        <v/>
      </c>
      <c r="AM227" s="3" t="str">
        <f t="shared" si="51"/>
        <v/>
      </c>
      <c r="AN227" s="3" t="str">
        <f t="shared" si="52"/>
        <v/>
      </c>
      <c r="AO227" s="3" t="str">
        <f t="shared" si="53"/>
        <v/>
      </c>
    </row>
    <row r="228" spans="9:41" hidden="1" x14ac:dyDescent="0.25">
      <c r="I228" s="3" t="str">
        <f t="shared" si="55"/>
        <v/>
      </c>
      <c r="K228" s="3" t="str">
        <f t="shared" si="44"/>
        <v/>
      </c>
      <c r="M228" s="3" t="str">
        <f t="shared" si="45"/>
        <v/>
      </c>
      <c r="O228" s="3" t="str">
        <f t="shared" si="46"/>
        <v/>
      </c>
      <c r="T228" s="3" t="str">
        <f t="shared" ref="T228:T259" si="56">MID(R228,4,4)&amp;"-"&amp;MID(S228,4,4)</f>
        <v>-</v>
      </c>
      <c r="AC228" s="5"/>
      <c r="AD228" s="5" t="str">
        <f t="shared" si="47"/>
        <v/>
      </c>
      <c r="AI228" s="3" t="str" cm="1">
        <f t="array" ref="AI228">IFERROR(IF(--AH228=1,INDEX(cls_capcat,_xlfn.XMATCH(C228,cls_subtype,0)),IF((--AH228=0)*(AH228&lt;&gt;""),0,"")),"")</f>
        <v/>
      </c>
      <c r="AJ228" s="3" t="str">
        <f t="shared" si="48"/>
        <v/>
      </c>
      <c r="AK228" s="3" t="str">
        <f t="shared" si="49"/>
        <v/>
      </c>
      <c r="AL228" s="3" t="str">
        <f t="shared" si="50"/>
        <v/>
      </c>
      <c r="AM228" s="3" t="str">
        <f t="shared" si="51"/>
        <v/>
      </c>
      <c r="AN228" s="3" t="str">
        <f t="shared" si="52"/>
        <v/>
      </c>
      <c r="AO228" s="3" t="str">
        <f t="shared" si="53"/>
        <v/>
      </c>
    </row>
    <row r="229" spans="9:41" hidden="1" x14ac:dyDescent="0.25">
      <c r="I229" s="3" t="str">
        <f t="shared" si="55"/>
        <v/>
      </c>
      <c r="K229" s="3" t="str">
        <f t="shared" si="44"/>
        <v/>
      </c>
      <c r="M229" s="3" t="str">
        <f t="shared" si="45"/>
        <v/>
      </c>
      <c r="O229" s="3" t="str">
        <f t="shared" si="46"/>
        <v/>
      </c>
      <c r="T229" s="3" t="str">
        <f t="shared" si="56"/>
        <v>-</v>
      </c>
      <c r="AC229" s="5"/>
      <c r="AD229" s="5" t="str">
        <f t="shared" si="47"/>
        <v/>
      </c>
      <c r="AI229" s="3" t="str" cm="1">
        <f t="array" ref="AI229">IFERROR(IF(--AH229=1,INDEX(cls_capcat,_xlfn.XMATCH(C229,cls_subtype,0)),IF((--AH229=0)*(AH229&lt;&gt;""),0,"")),"")</f>
        <v/>
      </c>
      <c r="AJ229" s="3" t="str">
        <f t="shared" si="48"/>
        <v/>
      </c>
      <c r="AK229" s="3" t="str">
        <f t="shared" si="49"/>
        <v/>
      </c>
      <c r="AL229" s="3" t="str">
        <f t="shared" si="50"/>
        <v/>
      </c>
      <c r="AM229" s="3" t="str">
        <f t="shared" si="51"/>
        <v/>
      </c>
      <c r="AN229" s="3" t="str">
        <f t="shared" si="52"/>
        <v/>
      </c>
      <c r="AO229" s="3" t="str">
        <f t="shared" si="53"/>
        <v/>
      </c>
    </row>
    <row r="230" spans="9:41" hidden="1" x14ac:dyDescent="0.25">
      <c r="I230" s="3" t="str">
        <f t="shared" si="55"/>
        <v/>
      </c>
      <c r="K230" s="3" t="str">
        <f t="shared" si="44"/>
        <v/>
      </c>
      <c r="M230" s="3" t="str">
        <f t="shared" si="45"/>
        <v/>
      </c>
      <c r="O230" s="3" t="str">
        <f t="shared" si="46"/>
        <v/>
      </c>
      <c r="T230" s="3" t="str">
        <f t="shared" si="56"/>
        <v>-</v>
      </c>
      <c r="AC230" s="5"/>
      <c r="AD230" s="5" t="str">
        <f t="shared" si="47"/>
        <v/>
      </c>
      <c r="AI230" s="3" t="str" cm="1">
        <f t="array" ref="AI230">IFERROR(IF(--AH230=1,INDEX(cls_capcat,_xlfn.XMATCH(C230,cls_subtype,0)),IF((--AH230=0)*(AH230&lt;&gt;""),0,"")),"")</f>
        <v/>
      </c>
      <c r="AJ230" s="3" t="str">
        <f t="shared" si="48"/>
        <v/>
      </c>
      <c r="AK230" s="3" t="str">
        <f t="shared" si="49"/>
        <v/>
      </c>
      <c r="AL230" s="3" t="str">
        <f t="shared" si="50"/>
        <v/>
      </c>
      <c r="AM230" s="3" t="str">
        <f t="shared" si="51"/>
        <v/>
      </c>
      <c r="AN230" s="3" t="str">
        <f t="shared" si="52"/>
        <v/>
      </c>
      <c r="AO230" s="3" t="str">
        <f t="shared" si="53"/>
        <v/>
      </c>
    </row>
    <row r="231" spans="9:41" hidden="1" x14ac:dyDescent="0.25">
      <c r="I231" s="3" t="str">
        <f t="shared" si="55"/>
        <v/>
      </c>
      <c r="K231" s="3" t="str">
        <f t="shared" si="44"/>
        <v/>
      </c>
      <c r="M231" s="3" t="str">
        <f t="shared" si="45"/>
        <v/>
      </c>
      <c r="O231" s="3" t="str">
        <f t="shared" si="46"/>
        <v/>
      </c>
      <c r="T231" s="3" t="str">
        <f t="shared" si="56"/>
        <v>-</v>
      </c>
      <c r="AC231" s="5"/>
      <c r="AD231" s="5" t="str">
        <f t="shared" si="47"/>
        <v/>
      </c>
      <c r="AI231" s="3" t="str" cm="1">
        <f t="array" ref="AI231">IFERROR(IF(--AH231=1,INDEX(cls_capcat,_xlfn.XMATCH(C231,cls_subtype,0)),IF((--AH231=0)*(AH231&lt;&gt;""),0,"")),"")</f>
        <v/>
      </c>
      <c r="AJ231" s="3" t="str">
        <f t="shared" si="48"/>
        <v/>
      </c>
      <c r="AK231" s="3" t="str">
        <f t="shared" si="49"/>
        <v/>
      </c>
      <c r="AL231" s="3" t="str">
        <f t="shared" si="50"/>
        <v/>
      </c>
      <c r="AM231" s="3" t="str">
        <f t="shared" si="51"/>
        <v/>
      </c>
      <c r="AN231" s="3" t="str">
        <f t="shared" si="52"/>
        <v/>
      </c>
      <c r="AO231" s="3" t="str">
        <f t="shared" si="53"/>
        <v/>
      </c>
    </row>
    <row r="232" spans="9:41" hidden="1" x14ac:dyDescent="0.25">
      <c r="I232" s="3" t="str">
        <f t="shared" si="55"/>
        <v/>
      </c>
      <c r="K232" s="3" t="str">
        <f t="shared" si="44"/>
        <v/>
      </c>
      <c r="M232" s="3" t="str">
        <f t="shared" si="45"/>
        <v/>
      </c>
      <c r="O232" s="3" t="str">
        <f t="shared" si="46"/>
        <v/>
      </c>
      <c r="T232" s="3" t="str">
        <f t="shared" si="56"/>
        <v>-</v>
      </c>
      <c r="AC232" s="5"/>
      <c r="AD232" s="5" t="str">
        <f t="shared" si="47"/>
        <v/>
      </c>
      <c r="AI232" s="3" t="str" cm="1">
        <f t="array" ref="AI232">IFERROR(IF(--AH232=1,INDEX(cls_capcat,_xlfn.XMATCH(C232,cls_subtype,0)),IF((--AH232=0)*(AH232&lt;&gt;""),0,"")),"")</f>
        <v/>
      </c>
      <c r="AJ232" s="3" t="str">
        <f t="shared" si="48"/>
        <v/>
      </c>
      <c r="AK232" s="3" t="str">
        <f t="shared" si="49"/>
        <v/>
      </c>
      <c r="AL232" s="3" t="str">
        <f t="shared" si="50"/>
        <v/>
      </c>
      <c r="AM232" s="3" t="str">
        <f t="shared" si="51"/>
        <v/>
      </c>
      <c r="AN232" s="3" t="str">
        <f t="shared" si="52"/>
        <v/>
      </c>
      <c r="AO232" s="3" t="str">
        <f t="shared" si="53"/>
        <v/>
      </c>
    </row>
    <row r="233" spans="9:41" hidden="1" x14ac:dyDescent="0.25">
      <c r="I233" s="3" t="str">
        <f t="shared" si="55"/>
        <v/>
      </c>
      <c r="K233" s="3" t="str">
        <f t="shared" si="44"/>
        <v/>
      </c>
      <c r="M233" s="3" t="str">
        <f t="shared" si="45"/>
        <v/>
      </c>
      <c r="O233" s="3" t="str">
        <f t="shared" si="46"/>
        <v/>
      </c>
      <c r="T233" s="3" t="str">
        <f t="shared" si="56"/>
        <v>-</v>
      </c>
      <c r="AC233" s="5"/>
      <c r="AD233" s="5" t="str">
        <f t="shared" si="47"/>
        <v/>
      </c>
      <c r="AI233" s="3" t="str" cm="1">
        <f t="array" ref="AI233">IFERROR(IF(--AH233=1,INDEX(cls_capcat,_xlfn.XMATCH(C233,cls_subtype,0)),IF((--AH233=0)*(AH233&lt;&gt;""),0,"")),"")</f>
        <v/>
      </c>
      <c r="AJ233" s="3" t="str">
        <f t="shared" si="48"/>
        <v/>
      </c>
      <c r="AK233" s="3" t="str">
        <f t="shared" si="49"/>
        <v/>
      </c>
      <c r="AL233" s="3" t="str">
        <f t="shared" si="50"/>
        <v/>
      </c>
      <c r="AM233" s="3" t="str">
        <f t="shared" si="51"/>
        <v/>
      </c>
      <c r="AN233" s="3" t="str">
        <f t="shared" si="52"/>
        <v/>
      </c>
      <c r="AO233" s="3" t="str">
        <f t="shared" si="53"/>
        <v/>
      </c>
    </row>
    <row r="234" spans="9:41" hidden="1" x14ac:dyDescent="0.25">
      <c r="I234" s="3" t="str">
        <f t="shared" si="55"/>
        <v/>
      </c>
      <c r="K234" s="3" t="str">
        <f t="shared" si="44"/>
        <v/>
      </c>
      <c r="M234" s="3" t="str">
        <f t="shared" si="45"/>
        <v/>
      </c>
      <c r="O234" s="3" t="str">
        <f t="shared" si="46"/>
        <v/>
      </c>
      <c r="T234" s="3" t="str">
        <f t="shared" si="56"/>
        <v>-</v>
      </c>
      <c r="AC234" s="5"/>
      <c r="AD234" s="5" t="str">
        <f t="shared" si="47"/>
        <v/>
      </c>
      <c r="AI234" s="3" t="str" cm="1">
        <f t="array" ref="AI234">IFERROR(IF(--AH234=1,INDEX(cls_capcat,_xlfn.XMATCH(C234,cls_subtype,0)),IF((--AH234=0)*(AH234&lt;&gt;""),0,"")),"")</f>
        <v/>
      </c>
      <c r="AJ234" s="3" t="str">
        <f t="shared" si="48"/>
        <v/>
      </c>
      <c r="AK234" s="3" t="str">
        <f t="shared" si="49"/>
        <v/>
      </c>
      <c r="AL234" s="3" t="str">
        <f t="shared" si="50"/>
        <v/>
      </c>
      <c r="AM234" s="3" t="str">
        <f t="shared" si="51"/>
        <v/>
      </c>
      <c r="AN234" s="3" t="str">
        <f t="shared" si="52"/>
        <v/>
      </c>
      <c r="AO234" s="3" t="str">
        <f t="shared" si="53"/>
        <v/>
      </c>
    </row>
    <row r="235" spans="9:41" hidden="1" x14ac:dyDescent="0.25">
      <c r="I235" s="3" t="str">
        <f t="shared" si="55"/>
        <v/>
      </c>
      <c r="K235" s="3" t="str">
        <f t="shared" si="44"/>
        <v/>
      </c>
      <c r="M235" s="3" t="str">
        <f t="shared" si="45"/>
        <v/>
      </c>
      <c r="O235" s="3" t="str">
        <f t="shared" si="46"/>
        <v/>
      </c>
      <c r="T235" s="3" t="str">
        <f t="shared" si="56"/>
        <v>-</v>
      </c>
      <c r="AC235" s="5"/>
      <c r="AD235" s="5" t="str">
        <f t="shared" si="47"/>
        <v/>
      </c>
      <c r="AI235" s="3" t="str" cm="1">
        <f t="array" ref="AI235">IFERROR(IF(--AH235=1,INDEX(cls_capcat,_xlfn.XMATCH(C235,cls_subtype,0)),IF((--AH235=0)*(AH235&lt;&gt;""),0,"")),"")</f>
        <v/>
      </c>
      <c r="AJ235" s="3" t="str">
        <f t="shared" si="48"/>
        <v/>
      </c>
      <c r="AK235" s="3" t="str">
        <f t="shared" si="49"/>
        <v/>
      </c>
      <c r="AL235" s="3" t="str">
        <f t="shared" si="50"/>
        <v/>
      </c>
      <c r="AM235" s="3" t="str">
        <f t="shared" si="51"/>
        <v/>
      </c>
      <c r="AN235" s="3" t="str">
        <f t="shared" si="52"/>
        <v/>
      </c>
      <c r="AO235" s="3" t="str">
        <f t="shared" si="53"/>
        <v/>
      </c>
    </row>
    <row r="236" spans="9:41" hidden="1" x14ac:dyDescent="0.25">
      <c r="I236" s="3" t="str">
        <f t="shared" si="55"/>
        <v/>
      </c>
      <c r="K236" s="3" t="str">
        <f t="shared" si="44"/>
        <v/>
      </c>
      <c r="M236" s="3" t="str">
        <f t="shared" si="45"/>
        <v/>
      </c>
      <c r="O236" s="3" t="str">
        <f t="shared" si="46"/>
        <v/>
      </c>
      <c r="T236" s="3" t="str">
        <f t="shared" si="56"/>
        <v>-</v>
      </c>
      <c r="AC236" s="5"/>
      <c r="AD236" s="5" t="str">
        <f t="shared" si="47"/>
        <v/>
      </c>
      <c r="AI236" s="3" t="str" cm="1">
        <f t="array" ref="AI236">IFERROR(IF(--AH236=1,INDEX(cls_capcat,_xlfn.XMATCH(C236,cls_subtype,0)),IF((--AH236=0)*(AH236&lt;&gt;""),0,"")),"")</f>
        <v/>
      </c>
      <c r="AJ236" s="3" t="str">
        <f t="shared" si="48"/>
        <v/>
      </c>
      <c r="AK236" s="3" t="str">
        <f t="shared" si="49"/>
        <v/>
      </c>
      <c r="AL236" s="3" t="str">
        <f t="shared" si="50"/>
        <v/>
      </c>
      <c r="AM236" s="3" t="str">
        <f t="shared" si="51"/>
        <v/>
      </c>
      <c r="AN236" s="3" t="str">
        <f t="shared" si="52"/>
        <v/>
      </c>
      <c r="AO236" s="3" t="str">
        <f t="shared" si="53"/>
        <v/>
      </c>
    </row>
    <row r="237" spans="9:41" hidden="1" x14ac:dyDescent="0.25">
      <c r="I237" s="3" t="str">
        <f t="shared" si="55"/>
        <v/>
      </c>
      <c r="K237" s="3" t="str">
        <f t="shared" si="44"/>
        <v/>
      </c>
      <c r="M237" s="3" t="str">
        <f t="shared" si="45"/>
        <v/>
      </c>
      <c r="O237" s="3" t="str">
        <f t="shared" si="46"/>
        <v/>
      </c>
      <c r="T237" s="3" t="str">
        <f t="shared" si="56"/>
        <v>-</v>
      </c>
      <c r="AC237" s="5"/>
      <c r="AD237" s="5" t="str">
        <f t="shared" si="47"/>
        <v/>
      </c>
      <c r="AI237" s="3" t="str" cm="1">
        <f t="array" ref="AI237">IFERROR(IF(--AH237=1,INDEX(cls_capcat,_xlfn.XMATCH(C237,cls_subtype,0)),IF((--AH237=0)*(AH237&lt;&gt;""),0,"")),"")</f>
        <v/>
      </c>
      <c r="AJ237" s="3" t="str">
        <f t="shared" si="48"/>
        <v/>
      </c>
      <c r="AK237" s="3" t="str">
        <f t="shared" si="49"/>
        <v/>
      </c>
      <c r="AL237" s="3" t="str">
        <f t="shared" si="50"/>
        <v/>
      </c>
      <c r="AM237" s="3" t="str">
        <f t="shared" si="51"/>
        <v/>
      </c>
      <c r="AN237" s="3" t="str">
        <f t="shared" si="52"/>
        <v/>
      </c>
      <c r="AO237" s="3" t="str">
        <f t="shared" si="53"/>
        <v/>
      </c>
    </row>
    <row r="238" spans="9:41" hidden="1" x14ac:dyDescent="0.25">
      <c r="I238" s="3" t="str">
        <f t="shared" si="55"/>
        <v/>
      </c>
      <c r="K238" s="3" t="str">
        <f t="shared" si="44"/>
        <v/>
      </c>
      <c r="M238" s="3" t="str">
        <f t="shared" si="45"/>
        <v/>
      </c>
      <c r="O238" s="3" t="str">
        <f t="shared" si="46"/>
        <v/>
      </c>
      <c r="T238" s="3" t="str">
        <f t="shared" si="56"/>
        <v>-</v>
      </c>
      <c r="AC238" s="5"/>
      <c r="AD238" s="5" t="str">
        <f t="shared" si="47"/>
        <v/>
      </c>
      <c r="AI238" s="3" t="str" cm="1">
        <f t="array" ref="AI238">IFERROR(IF(--AH238=1,INDEX(cls_capcat,_xlfn.XMATCH(C238,cls_subtype,0)),IF((--AH238=0)*(AH238&lt;&gt;""),0,"")),"")</f>
        <v/>
      </c>
      <c r="AJ238" s="3" t="str">
        <f t="shared" si="48"/>
        <v/>
      </c>
      <c r="AK238" s="3" t="str">
        <f t="shared" si="49"/>
        <v/>
      </c>
      <c r="AL238" s="3" t="str">
        <f t="shared" si="50"/>
        <v/>
      </c>
      <c r="AM238" s="3" t="str">
        <f t="shared" si="51"/>
        <v/>
      </c>
      <c r="AN238" s="3" t="str">
        <f t="shared" si="52"/>
        <v/>
      </c>
      <c r="AO238" s="3" t="str">
        <f t="shared" si="53"/>
        <v/>
      </c>
    </row>
    <row r="239" spans="9:41" hidden="1" x14ac:dyDescent="0.25">
      <c r="I239" s="3" t="str">
        <f t="shared" si="55"/>
        <v/>
      </c>
      <c r="K239" s="3" t="str">
        <f t="shared" si="44"/>
        <v/>
      </c>
      <c r="M239" s="3" t="str">
        <f t="shared" si="45"/>
        <v/>
      </c>
      <c r="O239" s="3" t="str">
        <f t="shared" si="46"/>
        <v/>
      </c>
      <c r="T239" s="3" t="str">
        <f t="shared" si="56"/>
        <v>-</v>
      </c>
      <c r="AC239" s="5"/>
      <c r="AD239" s="5" t="str">
        <f t="shared" si="47"/>
        <v/>
      </c>
      <c r="AI239" s="3" t="str" cm="1">
        <f t="array" ref="AI239">IFERROR(IF(--AH239=1,INDEX(cls_capcat,_xlfn.XMATCH(C239,cls_subtype,0)),IF((--AH239=0)*(AH239&lt;&gt;""),0,"")),"")</f>
        <v/>
      </c>
      <c r="AJ239" s="3" t="str">
        <f t="shared" si="48"/>
        <v/>
      </c>
      <c r="AK239" s="3" t="str">
        <f t="shared" si="49"/>
        <v/>
      </c>
      <c r="AL239" s="3" t="str">
        <f t="shared" si="50"/>
        <v/>
      </c>
      <c r="AM239" s="3" t="str">
        <f t="shared" si="51"/>
        <v/>
      </c>
      <c r="AN239" s="3" t="str">
        <f t="shared" si="52"/>
        <v/>
      </c>
      <c r="AO239" s="3" t="str">
        <f t="shared" si="53"/>
        <v/>
      </c>
    </row>
    <row r="240" spans="9:41" hidden="1" x14ac:dyDescent="0.25">
      <c r="I240" s="3" t="str">
        <f t="shared" ref="I240:I271" si="57">IFERROR(INDEX(fac_addr1,AN240)&amp;"; "&amp;IF(ISBLANK(INDEX(fac_addr2,AN240)),"",INDEX(fac_addr2,AN240)&amp;"; ")&amp;INDEX(fac_city,AN240)&amp;", "&amp;INDEX(fac_state,AN240)&amp;" "&amp;TEXT(INDEX(fac_zip,AN240),"00000"),"")</f>
        <v/>
      </c>
      <c r="K240" s="3" t="str">
        <f t="shared" si="44"/>
        <v/>
      </c>
      <c r="M240" s="3" t="str">
        <f t="shared" si="45"/>
        <v/>
      </c>
      <c r="O240" s="3" t="str">
        <f t="shared" si="46"/>
        <v/>
      </c>
      <c r="T240" s="3" t="str">
        <f t="shared" si="56"/>
        <v>-</v>
      </c>
      <c r="AC240" s="5"/>
      <c r="AD240" s="5" t="str">
        <f t="shared" si="47"/>
        <v/>
      </c>
      <c r="AI240" s="3" t="str" cm="1">
        <f t="array" ref="AI240">IFERROR(IF(--AH240=1,INDEX(cls_capcat,_xlfn.XMATCH(C240,cls_subtype,0)),IF((--AH240=0)*(AH240&lt;&gt;""),0,"")),"")</f>
        <v/>
      </c>
      <c r="AJ240" s="3" t="str">
        <f t="shared" si="48"/>
        <v/>
      </c>
      <c r="AK240" s="3" t="str">
        <f t="shared" si="49"/>
        <v/>
      </c>
      <c r="AL240" s="3" t="str">
        <f t="shared" si="50"/>
        <v/>
      </c>
      <c r="AM240" s="3" t="str">
        <f t="shared" si="51"/>
        <v/>
      </c>
      <c r="AN240" s="3" t="str">
        <f t="shared" si="52"/>
        <v/>
      </c>
      <c r="AO240" s="3" t="str">
        <f t="shared" si="53"/>
        <v/>
      </c>
    </row>
    <row r="241" spans="9:41" hidden="1" x14ac:dyDescent="0.25">
      <c r="I241" s="3" t="str">
        <f t="shared" si="57"/>
        <v/>
      </c>
      <c r="K241" s="3" t="str">
        <f t="shared" si="44"/>
        <v/>
      </c>
      <c r="M241" s="3" t="str">
        <f t="shared" si="45"/>
        <v/>
      </c>
      <c r="O241" s="3" t="str">
        <f t="shared" si="46"/>
        <v/>
      </c>
      <c r="T241" s="3" t="str">
        <f t="shared" si="56"/>
        <v>-</v>
      </c>
      <c r="AC241" s="5"/>
      <c r="AD241" s="5" t="str">
        <f t="shared" si="47"/>
        <v/>
      </c>
      <c r="AI241" s="3" t="str" cm="1">
        <f t="array" ref="AI241">IFERROR(IF(--AH241=1,INDEX(cls_capcat,_xlfn.XMATCH(C241,cls_subtype,0)),IF((--AH241=0)*(AH241&lt;&gt;""),0,"")),"")</f>
        <v/>
      </c>
      <c r="AJ241" s="3" t="str">
        <f t="shared" si="48"/>
        <v/>
      </c>
      <c r="AK241" s="3" t="str">
        <f t="shared" si="49"/>
        <v/>
      </c>
      <c r="AL241" s="3" t="str">
        <f t="shared" si="50"/>
        <v/>
      </c>
      <c r="AM241" s="3" t="str">
        <f t="shared" si="51"/>
        <v/>
      </c>
      <c r="AN241" s="3" t="str">
        <f t="shared" si="52"/>
        <v/>
      </c>
      <c r="AO241" s="3" t="str">
        <f t="shared" si="53"/>
        <v/>
      </c>
    </row>
    <row r="242" spans="9:41" hidden="1" x14ac:dyDescent="0.25">
      <c r="I242" s="3" t="str">
        <f t="shared" si="57"/>
        <v/>
      </c>
      <c r="K242" s="3" t="str">
        <f t="shared" si="44"/>
        <v/>
      </c>
      <c r="M242" s="3" t="str">
        <f t="shared" si="45"/>
        <v/>
      </c>
      <c r="O242" s="3" t="str">
        <f t="shared" si="46"/>
        <v/>
      </c>
      <c r="T242" s="3" t="str">
        <f t="shared" si="56"/>
        <v>-</v>
      </c>
      <c r="AC242" s="5"/>
      <c r="AD242" s="5" t="str">
        <f t="shared" si="47"/>
        <v/>
      </c>
      <c r="AI242" s="3" t="str" cm="1">
        <f t="array" ref="AI242">IFERROR(IF(--AH242=1,INDEX(cls_capcat,_xlfn.XMATCH(C242,cls_subtype,0)),IF((--AH242=0)*(AH242&lt;&gt;""),0,"")),"")</f>
        <v/>
      </c>
      <c r="AJ242" s="3" t="str">
        <f t="shared" si="48"/>
        <v/>
      </c>
      <c r="AK242" s="3" t="str">
        <f t="shared" si="49"/>
        <v/>
      </c>
      <c r="AL242" s="3" t="str">
        <f t="shared" si="50"/>
        <v/>
      </c>
      <c r="AM242" s="3" t="str">
        <f t="shared" si="51"/>
        <v/>
      </c>
      <c r="AN242" s="3" t="str">
        <f t="shared" si="52"/>
        <v/>
      </c>
      <c r="AO242" s="3" t="str">
        <f t="shared" si="53"/>
        <v/>
      </c>
    </row>
    <row r="243" spans="9:41" hidden="1" x14ac:dyDescent="0.25">
      <c r="I243" s="3" t="str">
        <f t="shared" si="57"/>
        <v/>
      </c>
      <c r="K243" s="3" t="str">
        <f t="shared" si="44"/>
        <v/>
      </c>
      <c r="M243" s="3" t="str">
        <f t="shared" si="45"/>
        <v/>
      </c>
      <c r="O243" s="3" t="str">
        <f t="shared" si="46"/>
        <v/>
      </c>
      <c r="T243" s="3" t="str">
        <f t="shared" si="56"/>
        <v>-</v>
      </c>
      <c r="AC243" s="5"/>
      <c r="AD243" s="5" t="str">
        <f t="shared" si="47"/>
        <v/>
      </c>
      <c r="AI243" s="3" t="str" cm="1">
        <f t="array" ref="AI243">IFERROR(IF(--AH243=1,INDEX(cls_capcat,_xlfn.XMATCH(C243,cls_subtype,0)),IF((--AH243=0)*(AH243&lt;&gt;""),0,"")),"")</f>
        <v/>
      </c>
      <c r="AJ243" s="3" t="str">
        <f t="shared" si="48"/>
        <v/>
      </c>
      <c r="AK243" s="3" t="str">
        <f t="shared" si="49"/>
        <v/>
      </c>
      <c r="AL243" s="3" t="str">
        <f t="shared" si="50"/>
        <v/>
      </c>
      <c r="AM243" s="3" t="str">
        <f t="shared" si="51"/>
        <v/>
      </c>
      <c r="AN243" s="3" t="str">
        <f t="shared" si="52"/>
        <v/>
      </c>
      <c r="AO243" s="3" t="str">
        <f t="shared" si="53"/>
        <v/>
      </c>
    </row>
    <row r="244" spans="9:41" hidden="1" x14ac:dyDescent="0.25">
      <c r="I244" s="3" t="str">
        <f t="shared" si="57"/>
        <v/>
      </c>
      <c r="K244" s="3" t="str">
        <f t="shared" si="44"/>
        <v/>
      </c>
      <c r="M244" s="3" t="str">
        <f t="shared" si="45"/>
        <v/>
      </c>
      <c r="O244" s="3" t="str">
        <f t="shared" si="46"/>
        <v/>
      </c>
      <c r="T244" s="3" t="str">
        <f t="shared" si="56"/>
        <v>-</v>
      </c>
      <c r="AC244" s="5"/>
      <c r="AD244" s="5" t="str">
        <f t="shared" si="47"/>
        <v/>
      </c>
      <c r="AI244" s="3" t="str" cm="1">
        <f t="array" ref="AI244">IFERROR(IF(--AH244=1,INDEX(cls_capcat,_xlfn.XMATCH(C244,cls_subtype,0)),IF((--AH244=0)*(AH244&lt;&gt;""),0,"")),"")</f>
        <v/>
      </c>
      <c r="AJ244" s="3" t="str">
        <f t="shared" si="48"/>
        <v/>
      </c>
      <c r="AK244" s="3" t="str">
        <f t="shared" si="49"/>
        <v/>
      </c>
      <c r="AL244" s="3" t="str">
        <f t="shared" si="50"/>
        <v/>
      </c>
      <c r="AM244" s="3" t="str">
        <f t="shared" si="51"/>
        <v/>
      </c>
      <c r="AN244" s="3" t="str">
        <f t="shared" si="52"/>
        <v/>
      </c>
      <c r="AO244" s="3" t="str">
        <f t="shared" si="53"/>
        <v/>
      </c>
    </row>
    <row r="245" spans="9:41" hidden="1" x14ac:dyDescent="0.25">
      <c r="I245" s="3" t="str">
        <f t="shared" si="57"/>
        <v/>
      </c>
      <c r="K245" s="3" t="str">
        <f t="shared" si="44"/>
        <v/>
      </c>
      <c r="M245" s="3" t="str">
        <f t="shared" si="45"/>
        <v/>
      </c>
      <c r="O245" s="3" t="str">
        <f t="shared" si="46"/>
        <v/>
      </c>
      <c r="T245" s="3" t="str">
        <f t="shared" si="56"/>
        <v>-</v>
      </c>
      <c r="AC245" s="5"/>
      <c r="AD245" s="5" t="str">
        <f t="shared" si="47"/>
        <v/>
      </c>
      <c r="AI245" s="3" t="str" cm="1">
        <f t="array" ref="AI245">IFERROR(IF(--AH245=1,INDEX(cls_capcat,_xlfn.XMATCH(C245,cls_subtype,0)),IF((--AH245=0)*(AH245&lt;&gt;""),0,"")),"")</f>
        <v/>
      </c>
      <c r="AJ245" s="3" t="str">
        <f t="shared" si="48"/>
        <v/>
      </c>
      <c r="AK245" s="3" t="str">
        <f t="shared" si="49"/>
        <v/>
      </c>
      <c r="AL245" s="3" t="str">
        <f t="shared" si="50"/>
        <v/>
      </c>
      <c r="AM245" s="3" t="str">
        <f t="shared" si="51"/>
        <v/>
      </c>
      <c r="AN245" s="3" t="str">
        <f t="shared" si="52"/>
        <v/>
      </c>
      <c r="AO245" s="3" t="str">
        <f t="shared" si="53"/>
        <v/>
      </c>
    </row>
    <row r="246" spans="9:41" hidden="1" x14ac:dyDescent="0.25">
      <c r="I246" s="3" t="str">
        <f t="shared" si="57"/>
        <v/>
      </c>
      <c r="K246" s="3" t="str">
        <f t="shared" si="44"/>
        <v/>
      </c>
      <c r="M246" s="3" t="str">
        <f t="shared" si="45"/>
        <v/>
      </c>
      <c r="O246" s="3" t="str">
        <f t="shared" si="46"/>
        <v/>
      </c>
      <c r="T246" s="3" t="str">
        <f t="shared" si="56"/>
        <v>-</v>
      </c>
      <c r="AC246" s="5"/>
      <c r="AD246" s="5" t="str">
        <f t="shared" si="47"/>
        <v/>
      </c>
      <c r="AI246" s="3" t="str" cm="1">
        <f t="array" ref="AI246">IFERROR(IF(--AH246=1,INDEX(cls_capcat,_xlfn.XMATCH(C246,cls_subtype,0)),IF((--AH246=0)*(AH246&lt;&gt;""),0,"")),"")</f>
        <v/>
      </c>
      <c r="AJ246" s="3" t="str">
        <f t="shared" si="48"/>
        <v/>
      </c>
      <c r="AK246" s="3" t="str">
        <f t="shared" si="49"/>
        <v/>
      </c>
      <c r="AL246" s="3" t="str">
        <f t="shared" si="50"/>
        <v/>
      </c>
      <c r="AM246" s="3" t="str">
        <f t="shared" si="51"/>
        <v/>
      </c>
      <c r="AN246" s="3" t="str">
        <f t="shared" si="52"/>
        <v/>
      </c>
      <c r="AO246" s="3" t="str">
        <f t="shared" si="53"/>
        <v/>
      </c>
    </row>
    <row r="247" spans="9:41" hidden="1" x14ac:dyDescent="0.25">
      <c r="I247" s="3" t="str">
        <f t="shared" si="57"/>
        <v/>
      </c>
      <c r="K247" s="3" t="str">
        <f t="shared" si="44"/>
        <v/>
      </c>
      <c r="M247" s="3" t="str">
        <f t="shared" si="45"/>
        <v/>
      </c>
      <c r="O247" s="3" t="str">
        <f t="shared" si="46"/>
        <v/>
      </c>
      <c r="T247" s="3" t="str">
        <f t="shared" si="56"/>
        <v>-</v>
      </c>
      <c r="AC247" s="5"/>
      <c r="AD247" s="5" t="str">
        <f t="shared" si="47"/>
        <v/>
      </c>
      <c r="AI247" s="3" t="str" cm="1">
        <f t="array" ref="AI247">IFERROR(IF(--AH247=1,INDEX(cls_capcat,_xlfn.XMATCH(C247,cls_subtype,0)),IF((--AH247=0)*(AH247&lt;&gt;""),0,"")),"")</f>
        <v/>
      </c>
      <c r="AJ247" s="3" t="str">
        <f t="shared" si="48"/>
        <v/>
      </c>
      <c r="AK247" s="3" t="str">
        <f t="shared" si="49"/>
        <v/>
      </c>
      <c r="AL247" s="3" t="str">
        <f t="shared" si="50"/>
        <v/>
      </c>
      <c r="AM247" s="3" t="str">
        <f t="shared" si="51"/>
        <v/>
      </c>
      <c r="AN247" s="3" t="str">
        <f t="shared" si="52"/>
        <v/>
      </c>
      <c r="AO247" s="3" t="str">
        <f t="shared" si="53"/>
        <v/>
      </c>
    </row>
    <row r="248" spans="9:41" hidden="1" x14ac:dyDescent="0.25">
      <c r="I248" s="3" t="str">
        <f t="shared" si="57"/>
        <v/>
      </c>
      <c r="K248" s="3" t="str">
        <f t="shared" si="44"/>
        <v/>
      </c>
      <c r="M248" s="3" t="str">
        <f t="shared" si="45"/>
        <v/>
      </c>
      <c r="O248" s="3" t="str">
        <f t="shared" si="46"/>
        <v/>
      </c>
      <c r="T248" s="3" t="str">
        <f t="shared" si="56"/>
        <v>-</v>
      </c>
      <c r="AC248" s="5"/>
      <c r="AD248" s="5" t="str">
        <f t="shared" si="47"/>
        <v/>
      </c>
      <c r="AI248" s="3" t="str" cm="1">
        <f t="array" ref="AI248">IFERROR(IF(--AH248=1,INDEX(cls_capcat,_xlfn.XMATCH(C248,cls_subtype,0)),IF((--AH248=0)*(AH248&lt;&gt;""),0,"")),"")</f>
        <v/>
      </c>
      <c r="AJ248" s="3" t="str">
        <f t="shared" si="48"/>
        <v/>
      </c>
      <c r="AK248" s="3" t="str">
        <f t="shared" si="49"/>
        <v/>
      </c>
      <c r="AL248" s="3" t="str">
        <f t="shared" si="50"/>
        <v/>
      </c>
      <c r="AM248" s="3" t="str">
        <f t="shared" si="51"/>
        <v/>
      </c>
      <c r="AN248" s="3" t="str">
        <f t="shared" si="52"/>
        <v/>
      </c>
      <c r="AO248" s="3" t="str">
        <f t="shared" si="53"/>
        <v/>
      </c>
    </row>
    <row r="249" spans="9:41" hidden="1" x14ac:dyDescent="0.25">
      <c r="I249" s="3" t="str">
        <f t="shared" si="57"/>
        <v/>
      </c>
      <c r="K249" s="3" t="str">
        <f t="shared" si="44"/>
        <v/>
      </c>
      <c r="M249" s="3" t="str">
        <f t="shared" si="45"/>
        <v/>
      </c>
      <c r="O249" s="3" t="str">
        <f t="shared" si="46"/>
        <v/>
      </c>
      <c r="T249" s="3" t="str">
        <f t="shared" si="56"/>
        <v>-</v>
      </c>
      <c r="AC249" s="5"/>
      <c r="AD249" s="5" t="str">
        <f t="shared" si="47"/>
        <v/>
      </c>
      <c r="AI249" s="3" t="str" cm="1">
        <f t="array" ref="AI249">IFERROR(IF(--AH249=1,INDEX(cls_capcat,_xlfn.XMATCH(C249,cls_subtype,0)),IF((--AH249=0)*(AH249&lt;&gt;""),0,"")),"")</f>
        <v/>
      </c>
      <c r="AJ249" s="3" t="str">
        <f t="shared" si="48"/>
        <v/>
      </c>
      <c r="AK249" s="3" t="str">
        <f t="shared" si="49"/>
        <v/>
      </c>
      <c r="AL249" s="3" t="str">
        <f t="shared" si="50"/>
        <v/>
      </c>
      <c r="AM249" s="3" t="str">
        <f t="shared" si="51"/>
        <v/>
      </c>
      <c r="AN249" s="3" t="str">
        <f t="shared" si="52"/>
        <v/>
      </c>
      <c r="AO249" s="3" t="str">
        <f t="shared" si="53"/>
        <v/>
      </c>
    </row>
    <row r="250" spans="9:41" hidden="1" x14ac:dyDescent="0.25">
      <c r="I250" s="3" t="str">
        <f t="shared" si="57"/>
        <v/>
      </c>
      <c r="K250" s="3" t="str">
        <f t="shared" si="44"/>
        <v/>
      </c>
      <c r="M250" s="3" t="str">
        <f t="shared" si="45"/>
        <v/>
      </c>
      <c r="O250" s="3" t="str">
        <f t="shared" si="46"/>
        <v/>
      </c>
      <c r="T250" s="3" t="str">
        <f t="shared" si="56"/>
        <v>-</v>
      </c>
      <c r="AC250" s="5"/>
      <c r="AD250" s="5" t="str">
        <f t="shared" si="47"/>
        <v/>
      </c>
      <c r="AI250" s="3" t="str" cm="1">
        <f t="array" ref="AI250">IFERROR(IF(--AH250=1,INDEX(cls_capcat,_xlfn.XMATCH(C250,cls_subtype,0)),IF((--AH250=0)*(AH250&lt;&gt;""),0,"")),"")</f>
        <v/>
      </c>
      <c r="AJ250" s="3" t="str">
        <f t="shared" si="48"/>
        <v/>
      </c>
      <c r="AK250" s="3" t="str">
        <f t="shared" si="49"/>
        <v/>
      </c>
      <c r="AL250" s="3" t="str">
        <f t="shared" si="50"/>
        <v/>
      </c>
      <c r="AM250" s="3" t="str">
        <f t="shared" si="51"/>
        <v/>
      </c>
      <c r="AN250" s="3" t="str">
        <f t="shared" si="52"/>
        <v/>
      </c>
      <c r="AO250" s="3" t="str">
        <f t="shared" si="53"/>
        <v/>
      </c>
    </row>
    <row r="251" spans="9:41" hidden="1" x14ac:dyDescent="0.25">
      <c r="I251" s="3" t="str">
        <f t="shared" si="57"/>
        <v/>
      </c>
      <c r="K251" s="3" t="str">
        <f t="shared" si="44"/>
        <v/>
      </c>
      <c r="M251" s="3" t="str">
        <f t="shared" si="45"/>
        <v/>
      </c>
      <c r="O251" s="3" t="str">
        <f t="shared" si="46"/>
        <v/>
      </c>
      <c r="T251" s="3" t="str">
        <f t="shared" si="56"/>
        <v>-</v>
      </c>
      <c r="AC251" s="5"/>
      <c r="AD251" s="5" t="str">
        <f t="shared" si="47"/>
        <v/>
      </c>
      <c r="AI251" s="3" t="str" cm="1">
        <f t="array" ref="AI251">IFERROR(IF(--AH251=1,INDEX(cls_capcat,_xlfn.XMATCH(C251,cls_subtype,0)),IF((--AH251=0)*(AH251&lt;&gt;""),0,"")),"")</f>
        <v/>
      </c>
      <c r="AJ251" s="3" t="str">
        <f t="shared" si="48"/>
        <v/>
      </c>
      <c r="AK251" s="3" t="str">
        <f t="shared" si="49"/>
        <v/>
      </c>
      <c r="AL251" s="3" t="str">
        <f t="shared" si="50"/>
        <v/>
      </c>
      <c r="AM251" s="3" t="str">
        <f t="shared" si="51"/>
        <v/>
      </c>
      <c r="AN251" s="3" t="str">
        <f t="shared" si="52"/>
        <v/>
      </c>
      <c r="AO251" s="3" t="str">
        <f t="shared" si="53"/>
        <v/>
      </c>
    </row>
    <row r="252" spans="9:41" hidden="1" x14ac:dyDescent="0.25">
      <c r="I252" s="3" t="str">
        <f t="shared" si="57"/>
        <v/>
      </c>
      <c r="K252" s="3" t="str">
        <f t="shared" si="44"/>
        <v/>
      </c>
      <c r="M252" s="3" t="str">
        <f t="shared" si="45"/>
        <v/>
      </c>
      <c r="O252" s="3" t="str">
        <f t="shared" si="46"/>
        <v/>
      </c>
      <c r="T252" s="3" t="str">
        <f t="shared" si="56"/>
        <v>-</v>
      </c>
      <c r="AC252" s="5"/>
      <c r="AD252" s="5" t="str">
        <f t="shared" si="47"/>
        <v/>
      </c>
      <c r="AI252" s="3" t="str" cm="1">
        <f t="array" ref="AI252">IFERROR(IF(--AH252=1,INDEX(cls_capcat,_xlfn.XMATCH(C252,cls_subtype,0)),IF((--AH252=0)*(AH252&lt;&gt;""),0,"")),"")</f>
        <v/>
      </c>
      <c r="AJ252" s="3" t="str">
        <f t="shared" si="48"/>
        <v/>
      </c>
      <c r="AK252" s="3" t="str">
        <f t="shared" si="49"/>
        <v/>
      </c>
      <c r="AL252" s="3" t="str">
        <f t="shared" si="50"/>
        <v/>
      </c>
      <c r="AM252" s="3" t="str">
        <f t="shared" si="51"/>
        <v/>
      </c>
      <c r="AN252" s="3" t="str">
        <f t="shared" si="52"/>
        <v/>
      </c>
      <c r="AO252" s="3" t="str">
        <f t="shared" si="53"/>
        <v/>
      </c>
    </row>
    <row r="253" spans="9:41" hidden="1" x14ac:dyDescent="0.25">
      <c r="I253" s="3" t="str">
        <f t="shared" si="57"/>
        <v/>
      </c>
      <c r="K253" s="3" t="str">
        <f t="shared" si="44"/>
        <v/>
      </c>
      <c r="M253" s="3" t="str">
        <f t="shared" si="45"/>
        <v/>
      </c>
      <c r="O253" s="3" t="str">
        <f t="shared" si="46"/>
        <v/>
      </c>
      <c r="T253" s="3" t="str">
        <f t="shared" si="56"/>
        <v>-</v>
      </c>
      <c r="AC253" s="5"/>
      <c r="AD253" s="5" t="str">
        <f t="shared" si="47"/>
        <v/>
      </c>
      <c r="AI253" s="3" t="str" cm="1">
        <f t="array" ref="AI253">IFERROR(IF(--AH253=1,INDEX(cls_capcat,_xlfn.XMATCH(C253,cls_subtype,0)),IF((--AH253=0)*(AH253&lt;&gt;""),0,"")),"")</f>
        <v/>
      </c>
      <c r="AJ253" s="3" t="str">
        <f t="shared" si="48"/>
        <v/>
      </c>
      <c r="AK253" s="3" t="str">
        <f t="shared" si="49"/>
        <v/>
      </c>
      <c r="AL253" s="3" t="str">
        <f t="shared" si="50"/>
        <v/>
      </c>
      <c r="AM253" s="3" t="str">
        <f t="shared" si="51"/>
        <v/>
      </c>
      <c r="AN253" s="3" t="str">
        <f t="shared" si="52"/>
        <v/>
      </c>
      <c r="AO253" s="3" t="str">
        <f t="shared" si="53"/>
        <v/>
      </c>
    </row>
    <row r="254" spans="9:41" hidden="1" x14ac:dyDescent="0.25">
      <c r="I254" s="3" t="str">
        <f t="shared" si="57"/>
        <v/>
      </c>
      <c r="K254" s="3" t="str">
        <f t="shared" si="44"/>
        <v/>
      </c>
      <c r="M254" s="3" t="str">
        <f t="shared" si="45"/>
        <v/>
      </c>
      <c r="O254" s="3" t="str">
        <f t="shared" si="46"/>
        <v/>
      </c>
      <c r="T254" s="3" t="str">
        <f t="shared" si="56"/>
        <v>-</v>
      </c>
      <c r="AC254" s="5"/>
      <c r="AD254" s="5" t="str">
        <f t="shared" si="47"/>
        <v/>
      </c>
      <c r="AI254" s="3" t="str" cm="1">
        <f t="array" ref="AI254">IFERROR(IF(--AH254=1,INDEX(cls_capcat,_xlfn.XMATCH(C254,cls_subtype,0)),IF((--AH254=0)*(AH254&lt;&gt;""),0,"")),"")</f>
        <v/>
      </c>
      <c r="AJ254" s="3" t="str">
        <f t="shared" si="48"/>
        <v/>
      </c>
      <c r="AK254" s="3" t="str">
        <f t="shared" si="49"/>
        <v/>
      </c>
      <c r="AL254" s="3" t="str">
        <f t="shared" si="50"/>
        <v/>
      </c>
      <c r="AM254" s="3" t="str">
        <f t="shared" si="51"/>
        <v/>
      </c>
      <c r="AN254" s="3" t="str">
        <f t="shared" si="52"/>
        <v/>
      </c>
      <c r="AO254" s="3" t="str">
        <f t="shared" si="53"/>
        <v/>
      </c>
    </row>
    <row r="255" spans="9:41" hidden="1" x14ac:dyDescent="0.25">
      <c r="I255" s="3" t="str">
        <f t="shared" si="57"/>
        <v/>
      </c>
      <c r="K255" s="3" t="str">
        <f t="shared" si="44"/>
        <v/>
      </c>
      <c r="M255" s="3" t="str">
        <f t="shared" si="45"/>
        <v/>
      </c>
      <c r="O255" s="3" t="str">
        <f t="shared" si="46"/>
        <v/>
      </c>
      <c r="T255" s="3" t="str">
        <f t="shared" si="56"/>
        <v>-</v>
      </c>
      <c r="AC255" s="5"/>
      <c r="AD255" s="5" t="str">
        <f t="shared" si="47"/>
        <v/>
      </c>
      <c r="AI255" s="3" t="str" cm="1">
        <f t="array" ref="AI255">IFERROR(IF(--AH255=1,INDEX(cls_capcat,_xlfn.XMATCH(C255,cls_subtype,0)),IF((--AH255=0)*(AH255&lt;&gt;""),0,"")),"")</f>
        <v/>
      </c>
      <c r="AJ255" s="3" t="str">
        <f t="shared" si="48"/>
        <v/>
      </c>
      <c r="AK255" s="3" t="str">
        <f t="shared" si="49"/>
        <v/>
      </c>
      <c r="AL255" s="3" t="str">
        <f t="shared" si="50"/>
        <v/>
      </c>
      <c r="AM255" s="3" t="str">
        <f t="shared" si="51"/>
        <v/>
      </c>
      <c r="AN255" s="3" t="str">
        <f t="shared" si="52"/>
        <v/>
      </c>
      <c r="AO255" s="3" t="str">
        <f t="shared" si="53"/>
        <v/>
      </c>
    </row>
    <row r="256" spans="9:41" hidden="1" x14ac:dyDescent="0.25">
      <c r="I256" s="3" t="str">
        <f t="shared" si="57"/>
        <v/>
      </c>
      <c r="K256" s="3" t="str">
        <f t="shared" si="44"/>
        <v/>
      </c>
      <c r="M256" s="3" t="str">
        <f t="shared" si="45"/>
        <v/>
      </c>
      <c r="O256" s="3" t="str">
        <f t="shared" si="46"/>
        <v/>
      </c>
      <c r="T256" s="3" t="str">
        <f t="shared" si="56"/>
        <v>-</v>
      </c>
      <c r="AC256" s="5"/>
      <c r="AD256" s="5" t="str">
        <f t="shared" si="47"/>
        <v/>
      </c>
      <c r="AI256" s="3" t="str" cm="1">
        <f t="array" ref="AI256">IFERROR(IF(--AH256=1,INDEX(cls_capcat,_xlfn.XMATCH(C256,cls_subtype,0)),IF((--AH256=0)*(AH256&lt;&gt;""),0,"")),"")</f>
        <v/>
      </c>
      <c r="AJ256" s="3" t="str">
        <f t="shared" si="48"/>
        <v/>
      </c>
      <c r="AK256" s="3" t="str">
        <f t="shared" si="49"/>
        <v/>
      </c>
      <c r="AL256" s="3" t="str">
        <f t="shared" si="50"/>
        <v/>
      </c>
      <c r="AM256" s="3" t="str">
        <f t="shared" si="51"/>
        <v/>
      </c>
      <c r="AN256" s="3" t="str">
        <f t="shared" si="52"/>
        <v/>
      </c>
      <c r="AO256" s="3" t="str">
        <f t="shared" si="53"/>
        <v/>
      </c>
    </row>
    <row r="257" spans="9:41" hidden="1" x14ac:dyDescent="0.25">
      <c r="I257" s="3" t="str">
        <f t="shared" si="57"/>
        <v/>
      </c>
      <c r="K257" s="3" t="str">
        <f t="shared" si="44"/>
        <v/>
      </c>
      <c r="M257" s="3" t="str">
        <f t="shared" si="45"/>
        <v/>
      </c>
      <c r="O257" s="3" t="str">
        <f t="shared" si="46"/>
        <v/>
      </c>
      <c r="T257" s="3" t="str">
        <f t="shared" si="56"/>
        <v>-</v>
      </c>
      <c r="AC257" s="5"/>
      <c r="AD257" s="5" t="str">
        <f t="shared" si="47"/>
        <v/>
      </c>
      <c r="AI257" s="3" t="str" cm="1">
        <f t="array" ref="AI257">IFERROR(IF(--AH257=1,INDEX(cls_capcat,_xlfn.XMATCH(C257,cls_subtype,0)),IF((--AH257=0)*(AH257&lt;&gt;""),0,"")),"")</f>
        <v/>
      </c>
      <c r="AJ257" s="3" t="str">
        <f t="shared" si="48"/>
        <v/>
      </c>
      <c r="AK257" s="3" t="str">
        <f t="shared" si="49"/>
        <v/>
      </c>
      <c r="AL257" s="3" t="str">
        <f t="shared" si="50"/>
        <v/>
      </c>
      <c r="AM257" s="3" t="str">
        <f t="shared" si="51"/>
        <v/>
      </c>
      <c r="AN257" s="3" t="str">
        <f t="shared" si="52"/>
        <v/>
      </c>
      <c r="AO257" s="3" t="str">
        <f t="shared" si="53"/>
        <v/>
      </c>
    </row>
    <row r="258" spans="9:41" hidden="1" x14ac:dyDescent="0.25">
      <c r="I258" s="3" t="str">
        <f t="shared" si="57"/>
        <v/>
      </c>
      <c r="K258" s="3" t="str">
        <f t="shared" ref="K258:K301" si="58">_xlfn.IFNA(INDEX(stf_catcon,MATCH(J258,stf_catnm,0)),"")</f>
        <v/>
      </c>
      <c r="M258" s="3" t="str">
        <f t="shared" ref="M258:M301" si="59">_xlfn.IFNA(INDEX(stf_catcon,MATCH(L258,stf_catnm,0)),"")</f>
        <v/>
      </c>
      <c r="O258" s="3" t="str">
        <f t="shared" ref="O258:O301" si="60">_xlfn.IFNA(INDEX(stf_catcon,MATCH(N258,stf_catnm,0)),"")</f>
        <v/>
      </c>
      <c r="T258" s="3" t="str">
        <f t="shared" si="56"/>
        <v>-</v>
      </c>
      <c r="AC258" s="5"/>
      <c r="AD258" s="5" t="str">
        <f t="shared" ref="AD258:AD301" si="61">IFERROR(W258+365*INDEX(cls_eeol,MATCH(C258,cls_subtype,0)),"")</f>
        <v/>
      </c>
      <c r="AI258" s="3" t="str" cm="1">
        <f t="array" ref="AI258">IFERROR(IF(--AH258=1,INDEX(cls_capcat,_xlfn.XMATCH(C258,cls_subtype,0)),IF((--AH258=0)*(AH258&lt;&gt;""),0,"")),"")</f>
        <v/>
      </c>
      <c r="AJ258" s="3" t="str">
        <f t="shared" ref="AJ258:AJ301" si="62">IFERROR(INDEX(cls_capcst,MATCH(C258,cls_subtype,0)),"")</f>
        <v/>
      </c>
      <c r="AK258" s="3" t="str">
        <f t="shared" ref="AK258:AK301" si="63">IFERROR(INDEX(cls_id,MATCH(B258,cls_type,0)),"")</f>
        <v/>
      </c>
      <c r="AL258" s="3" t="str">
        <f t="shared" ref="AL258:AL301" si="64">IFERROR(INDEX(cls_subid,MATCH(C258,cls_subtype,0)),"")</f>
        <v/>
      </c>
      <c r="AM258" s="3" t="str">
        <f t="shared" ref="AM258:AM301" si="65">IFERROR(INDEX(manu_id,MATCH(D258,manu_name,0)),"")</f>
        <v/>
      </c>
      <c r="AN258" s="3" t="str">
        <f t="shared" ref="AN258:AN301" si="66">_xlfn.IFNA(INDEX(fac_id,MATCH($H258,fac_name,0)),"")</f>
        <v/>
      </c>
      <c r="AO258" s="3" t="str">
        <f t="shared" ref="AO258:AO301" si="67">_xlfn.IFNA(INDEX(dept_id,MATCH($F258,dept_name,0)),"")</f>
        <v/>
      </c>
    </row>
    <row r="259" spans="9:41" hidden="1" x14ac:dyDescent="0.25">
      <c r="I259" s="3" t="str">
        <f t="shared" si="57"/>
        <v/>
      </c>
      <c r="K259" s="3" t="str">
        <f t="shared" si="58"/>
        <v/>
      </c>
      <c r="M259" s="3" t="str">
        <f t="shared" si="59"/>
        <v/>
      </c>
      <c r="O259" s="3" t="str">
        <f t="shared" si="60"/>
        <v/>
      </c>
      <c r="T259" s="3" t="str">
        <f t="shared" si="56"/>
        <v>-</v>
      </c>
      <c r="AC259" s="5"/>
      <c r="AD259" s="5" t="str">
        <f t="shared" si="61"/>
        <v/>
      </c>
      <c r="AI259" s="3" t="str" cm="1">
        <f t="array" ref="AI259">IFERROR(IF(--AH259=1,INDEX(cls_capcat,_xlfn.XMATCH(C259,cls_subtype,0)),IF((--AH259=0)*(AH259&lt;&gt;""),0,"")),"")</f>
        <v/>
      </c>
      <c r="AJ259" s="3" t="str">
        <f t="shared" si="62"/>
        <v/>
      </c>
      <c r="AK259" s="3" t="str">
        <f t="shared" si="63"/>
        <v/>
      </c>
      <c r="AL259" s="3" t="str">
        <f t="shared" si="64"/>
        <v/>
      </c>
      <c r="AM259" s="3" t="str">
        <f t="shared" si="65"/>
        <v/>
      </c>
      <c r="AN259" s="3" t="str">
        <f t="shared" si="66"/>
        <v/>
      </c>
      <c r="AO259" s="3" t="str">
        <f t="shared" si="67"/>
        <v/>
      </c>
    </row>
    <row r="260" spans="9:41" hidden="1" x14ac:dyDescent="0.25">
      <c r="I260" s="3" t="str">
        <f t="shared" si="57"/>
        <v/>
      </c>
      <c r="K260" s="3" t="str">
        <f t="shared" si="58"/>
        <v/>
      </c>
      <c r="M260" s="3" t="str">
        <f t="shared" si="59"/>
        <v/>
      </c>
      <c r="O260" s="3" t="str">
        <f t="shared" si="60"/>
        <v/>
      </c>
      <c r="T260" s="3" t="str">
        <f t="shared" ref="T260:T291" si="68">MID(R260,4,4)&amp;"-"&amp;MID(S260,4,4)</f>
        <v>-</v>
      </c>
      <c r="AC260" s="5"/>
      <c r="AD260" s="5" t="str">
        <f t="shared" si="61"/>
        <v/>
      </c>
      <c r="AI260" s="3" t="str" cm="1">
        <f t="array" ref="AI260">IFERROR(IF(--AH260=1,INDEX(cls_capcat,_xlfn.XMATCH(C260,cls_subtype,0)),IF((--AH260=0)*(AH260&lt;&gt;""),0,"")),"")</f>
        <v/>
      </c>
      <c r="AJ260" s="3" t="str">
        <f t="shared" si="62"/>
        <v/>
      </c>
      <c r="AK260" s="3" t="str">
        <f t="shared" si="63"/>
        <v/>
      </c>
      <c r="AL260" s="3" t="str">
        <f t="shared" si="64"/>
        <v/>
      </c>
      <c r="AM260" s="3" t="str">
        <f t="shared" si="65"/>
        <v/>
      </c>
      <c r="AN260" s="3" t="str">
        <f t="shared" si="66"/>
        <v/>
      </c>
      <c r="AO260" s="3" t="str">
        <f t="shared" si="67"/>
        <v/>
      </c>
    </row>
    <row r="261" spans="9:41" hidden="1" x14ac:dyDescent="0.25">
      <c r="I261" s="3" t="str">
        <f t="shared" si="57"/>
        <v/>
      </c>
      <c r="K261" s="3" t="str">
        <f t="shared" si="58"/>
        <v/>
      </c>
      <c r="M261" s="3" t="str">
        <f t="shared" si="59"/>
        <v/>
      </c>
      <c r="O261" s="3" t="str">
        <f t="shared" si="60"/>
        <v/>
      </c>
      <c r="T261" s="3" t="str">
        <f t="shared" si="68"/>
        <v>-</v>
      </c>
      <c r="AC261" s="5"/>
      <c r="AD261" s="5" t="str">
        <f t="shared" si="61"/>
        <v/>
      </c>
      <c r="AI261" s="3" t="str" cm="1">
        <f t="array" ref="AI261">IFERROR(IF(--AH261=1,INDEX(cls_capcat,_xlfn.XMATCH(C261,cls_subtype,0)),IF((--AH261=0)*(AH261&lt;&gt;""),0,"")),"")</f>
        <v/>
      </c>
      <c r="AJ261" s="3" t="str">
        <f t="shared" si="62"/>
        <v/>
      </c>
      <c r="AK261" s="3" t="str">
        <f t="shared" si="63"/>
        <v/>
      </c>
      <c r="AL261" s="3" t="str">
        <f t="shared" si="64"/>
        <v/>
      </c>
      <c r="AM261" s="3" t="str">
        <f t="shared" si="65"/>
        <v/>
      </c>
      <c r="AN261" s="3" t="str">
        <f t="shared" si="66"/>
        <v/>
      </c>
      <c r="AO261" s="3" t="str">
        <f t="shared" si="67"/>
        <v/>
      </c>
    </row>
    <row r="262" spans="9:41" hidden="1" x14ac:dyDescent="0.25">
      <c r="I262" s="3" t="str">
        <f t="shared" si="57"/>
        <v/>
      </c>
      <c r="K262" s="3" t="str">
        <f t="shared" si="58"/>
        <v/>
      </c>
      <c r="M262" s="3" t="str">
        <f t="shared" si="59"/>
        <v/>
      </c>
      <c r="O262" s="3" t="str">
        <f t="shared" si="60"/>
        <v/>
      </c>
      <c r="T262" s="3" t="str">
        <f t="shared" si="68"/>
        <v>-</v>
      </c>
      <c r="AC262" s="5"/>
      <c r="AD262" s="5" t="str">
        <f t="shared" si="61"/>
        <v/>
      </c>
      <c r="AI262" s="3" t="str" cm="1">
        <f t="array" ref="AI262">IFERROR(IF(--AH262=1,INDEX(cls_capcat,_xlfn.XMATCH(C262,cls_subtype,0)),IF((--AH262=0)*(AH262&lt;&gt;""),0,"")),"")</f>
        <v/>
      </c>
      <c r="AJ262" s="3" t="str">
        <f t="shared" si="62"/>
        <v/>
      </c>
      <c r="AK262" s="3" t="str">
        <f t="shared" si="63"/>
        <v/>
      </c>
      <c r="AL262" s="3" t="str">
        <f t="shared" si="64"/>
        <v/>
      </c>
      <c r="AM262" s="3" t="str">
        <f t="shared" si="65"/>
        <v/>
      </c>
      <c r="AN262" s="3" t="str">
        <f t="shared" si="66"/>
        <v/>
      </c>
      <c r="AO262" s="3" t="str">
        <f t="shared" si="67"/>
        <v/>
      </c>
    </row>
    <row r="263" spans="9:41" hidden="1" x14ac:dyDescent="0.25">
      <c r="I263" s="3" t="str">
        <f t="shared" si="57"/>
        <v/>
      </c>
      <c r="K263" s="3" t="str">
        <f t="shared" si="58"/>
        <v/>
      </c>
      <c r="M263" s="3" t="str">
        <f t="shared" si="59"/>
        <v/>
      </c>
      <c r="O263" s="3" t="str">
        <f t="shared" si="60"/>
        <v/>
      </c>
      <c r="T263" s="3" t="str">
        <f t="shared" si="68"/>
        <v>-</v>
      </c>
      <c r="AC263" s="5"/>
      <c r="AD263" s="5" t="str">
        <f t="shared" si="61"/>
        <v/>
      </c>
      <c r="AI263" s="3" t="str" cm="1">
        <f t="array" ref="AI263">IFERROR(IF(--AH263=1,INDEX(cls_capcat,_xlfn.XMATCH(C263,cls_subtype,0)),IF((--AH263=0)*(AH263&lt;&gt;""),0,"")),"")</f>
        <v/>
      </c>
      <c r="AJ263" s="3" t="str">
        <f t="shared" si="62"/>
        <v/>
      </c>
      <c r="AK263" s="3" t="str">
        <f t="shared" si="63"/>
        <v/>
      </c>
      <c r="AL263" s="3" t="str">
        <f t="shared" si="64"/>
        <v/>
      </c>
      <c r="AM263" s="3" t="str">
        <f t="shared" si="65"/>
        <v/>
      </c>
      <c r="AN263" s="3" t="str">
        <f t="shared" si="66"/>
        <v/>
      </c>
      <c r="AO263" s="3" t="str">
        <f t="shared" si="67"/>
        <v/>
      </c>
    </row>
    <row r="264" spans="9:41" hidden="1" x14ac:dyDescent="0.25">
      <c r="I264" s="3" t="str">
        <f t="shared" si="57"/>
        <v/>
      </c>
      <c r="K264" s="3" t="str">
        <f t="shared" si="58"/>
        <v/>
      </c>
      <c r="M264" s="3" t="str">
        <f t="shared" si="59"/>
        <v/>
      </c>
      <c r="O264" s="3" t="str">
        <f t="shared" si="60"/>
        <v/>
      </c>
      <c r="T264" s="3" t="str">
        <f t="shared" si="68"/>
        <v>-</v>
      </c>
      <c r="AC264" s="5"/>
      <c r="AD264" s="5" t="str">
        <f t="shared" si="61"/>
        <v/>
      </c>
      <c r="AI264" s="3" t="str" cm="1">
        <f t="array" ref="AI264">IFERROR(IF(--AH264=1,INDEX(cls_capcat,_xlfn.XMATCH(C264,cls_subtype,0)),IF((--AH264=0)*(AH264&lt;&gt;""),0,"")),"")</f>
        <v/>
      </c>
      <c r="AJ264" s="3" t="str">
        <f t="shared" si="62"/>
        <v/>
      </c>
      <c r="AK264" s="3" t="str">
        <f t="shared" si="63"/>
        <v/>
      </c>
      <c r="AL264" s="3" t="str">
        <f t="shared" si="64"/>
        <v/>
      </c>
      <c r="AM264" s="3" t="str">
        <f t="shared" si="65"/>
        <v/>
      </c>
      <c r="AN264" s="3" t="str">
        <f t="shared" si="66"/>
        <v/>
      </c>
      <c r="AO264" s="3" t="str">
        <f t="shared" si="67"/>
        <v/>
      </c>
    </row>
    <row r="265" spans="9:41" hidden="1" x14ac:dyDescent="0.25">
      <c r="I265" s="3" t="str">
        <f t="shared" si="57"/>
        <v/>
      </c>
      <c r="K265" s="3" t="str">
        <f t="shared" si="58"/>
        <v/>
      </c>
      <c r="M265" s="3" t="str">
        <f t="shared" si="59"/>
        <v/>
      </c>
      <c r="O265" s="3" t="str">
        <f t="shared" si="60"/>
        <v/>
      </c>
      <c r="T265" s="3" t="str">
        <f t="shared" si="68"/>
        <v>-</v>
      </c>
      <c r="AC265" s="5"/>
      <c r="AD265" s="5" t="str">
        <f t="shared" si="61"/>
        <v/>
      </c>
      <c r="AI265" s="3" t="str" cm="1">
        <f t="array" ref="AI265">IFERROR(IF(--AH265=1,INDEX(cls_capcat,_xlfn.XMATCH(C265,cls_subtype,0)),IF((--AH265=0)*(AH265&lt;&gt;""),0,"")),"")</f>
        <v/>
      </c>
      <c r="AJ265" s="3" t="str">
        <f t="shared" si="62"/>
        <v/>
      </c>
      <c r="AK265" s="3" t="str">
        <f t="shared" si="63"/>
        <v/>
      </c>
      <c r="AL265" s="3" t="str">
        <f t="shared" si="64"/>
        <v/>
      </c>
      <c r="AM265" s="3" t="str">
        <f t="shared" si="65"/>
        <v/>
      </c>
      <c r="AN265" s="3" t="str">
        <f t="shared" si="66"/>
        <v/>
      </c>
      <c r="AO265" s="3" t="str">
        <f t="shared" si="67"/>
        <v/>
      </c>
    </row>
    <row r="266" spans="9:41" hidden="1" x14ac:dyDescent="0.25">
      <c r="I266" s="3" t="str">
        <f t="shared" si="57"/>
        <v/>
      </c>
      <c r="K266" s="3" t="str">
        <f t="shared" si="58"/>
        <v/>
      </c>
      <c r="M266" s="3" t="str">
        <f t="shared" si="59"/>
        <v/>
      </c>
      <c r="O266" s="3" t="str">
        <f t="shared" si="60"/>
        <v/>
      </c>
      <c r="T266" s="3" t="str">
        <f t="shared" si="68"/>
        <v>-</v>
      </c>
      <c r="AC266" s="5"/>
      <c r="AD266" s="5" t="str">
        <f t="shared" si="61"/>
        <v/>
      </c>
      <c r="AI266" s="3" t="str" cm="1">
        <f t="array" ref="AI266">IFERROR(IF(--AH266=1,INDEX(cls_capcat,_xlfn.XMATCH(C266,cls_subtype,0)),IF((--AH266=0)*(AH266&lt;&gt;""),0,"")),"")</f>
        <v/>
      </c>
      <c r="AJ266" s="3" t="str">
        <f t="shared" si="62"/>
        <v/>
      </c>
      <c r="AK266" s="3" t="str">
        <f t="shared" si="63"/>
        <v/>
      </c>
      <c r="AL266" s="3" t="str">
        <f t="shared" si="64"/>
        <v/>
      </c>
      <c r="AM266" s="3" t="str">
        <f t="shared" si="65"/>
        <v/>
      </c>
      <c r="AN266" s="3" t="str">
        <f t="shared" si="66"/>
        <v/>
      </c>
      <c r="AO266" s="3" t="str">
        <f t="shared" si="67"/>
        <v/>
      </c>
    </row>
    <row r="267" spans="9:41" hidden="1" x14ac:dyDescent="0.25">
      <c r="I267" s="3" t="str">
        <f t="shared" si="57"/>
        <v/>
      </c>
      <c r="K267" s="3" t="str">
        <f t="shared" si="58"/>
        <v/>
      </c>
      <c r="M267" s="3" t="str">
        <f t="shared" si="59"/>
        <v/>
      </c>
      <c r="O267" s="3" t="str">
        <f t="shared" si="60"/>
        <v/>
      </c>
      <c r="T267" s="3" t="str">
        <f t="shared" si="68"/>
        <v>-</v>
      </c>
      <c r="AC267" s="5"/>
      <c r="AD267" s="5" t="str">
        <f t="shared" si="61"/>
        <v/>
      </c>
      <c r="AI267" s="3" t="str" cm="1">
        <f t="array" ref="AI267">IFERROR(IF(--AH267=1,INDEX(cls_capcat,_xlfn.XMATCH(C267,cls_subtype,0)),IF((--AH267=0)*(AH267&lt;&gt;""),0,"")),"")</f>
        <v/>
      </c>
      <c r="AJ267" s="3" t="str">
        <f t="shared" si="62"/>
        <v/>
      </c>
      <c r="AK267" s="3" t="str">
        <f t="shared" si="63"/>
        <v/>
      </c>
      <c r="AL267" s="3" t="str">
        <f t="shared" si="64"/>
        <v/>
      </c>
      <c r="AM267" s="3" t="str">
        <f t="shared" si="65"/>
        <v/>
      </c>
      <c r="AN267" s="3" t="str">
        <f t="shared" si="66"/>
        <v/>
      </c>
      <c r="AO267" s="3" t="str">
        <f t="shared" si="67"/>
        <v/>
      </c>
    </row>
    <row r="268" spans="9:41" hidden="1" x14ac:dyDescent="0.25">
      <c r="I268" s="3" t="str">
        <f t="shared" si="57"/>
        <v/>
      </c>
      <c r="K268" s="3" t="str">
        <f t="shared" si="58"/>
        <v/>
      </c>
      <c r="M268" s="3" t="str">
        <f t="shared" si="59"/>
        <v/>
      </c>
      <c r="O268" s="3" t="str">
        <f t="shared" si="60"/>
        <v/>
      </c>
      <c r="T268" s="3" t="str">
        <f t="shared" si="68"/>
        <v>-</v>
      </c>
      <c r="AC268" s="5"/>
      <c r="AD268" s="5" t="str">
        <f t="shared" si="61"/>
        <v/>
      </c>
      <c r="AI268" s="3" t="str" cm="1">
        <f t="array" ref="AI268">IFERROR(IF(--AH268=1,INDEX(cls_capcat,_xlfn.XMATCH(C268,cls_subtype,0)),IF((--AH268=0)*(AH268&lt;&gt;""),0,"")),"")</f>
        <v/>
      </c>
      <c r="AJ268" s="3" t="str">
        <f t="shared" si="62"/>
        <v/>
      </c>
      <c r="AK268" s="3" t="str">
        <f t="shared" si="63"/>
        <v/>
      </c>
      <c r="AL268" s="3" t="str">
        <f t="shared" si="64"/>
        <v/>
      </c>
      <c r="AM268" s="3" t="str">
        <f t="shared" si="65"/>
        <v/>
      </c>
      <c r="AN268" s="3" t="str">
        <f t="shared" si="66"/>
        <v/>
      </c>
      <c r="AO268" s="3" t="str">
        <f t="shared" si="67"/>
        <v/>
      </c>
    </row>
    <row r="269" spans="9:41" hidden="1" x14ac:dyDescent="0.25">
      <c r="I269" s="3" t="str">
        <f t="shared" si="57"/>
        <v/>
      </c>
      <c r="K269" s="3" t="str">
        <f t="shared" si="58"/>
        <v/>
      </c>
      <c r="M269" s="3" t="str">
        <f t="shared" si="59"/>
        <v/>
      </c>
      <c r="O269" s="3" t="str">
        <f t="shared" si="60"/>
        <v/>
      </c>
      <c r="T269" s="3" t="str">
        <f t="shared" si="68"/>
        <v>-</v>
      </c>
      <c r="AC269" s="5"/>
      <c r="AD269" s="5" t="str">
        <f t="shared" si="61"/>
        <v/>
      </c>
      <c r="AI269" s="3" t="str" cm="1">
        <f t="array" ref="AI269">IFERROR(IF(--AH269=1,INDEX(cls_capcat,_xlfn.XMATCH(C269,cls_subtype,0)),IF((--AH269=0)*(AH269&lt;&gt;""),0,"")),"")</f>
        <v/>
      </c>
      <c r="AJ269" s="3" t="str">
        <f t="shared" si="62"/>
        <v/>
      </c>
      <c r="AK269" s="3" t="str">
        <f t="shared" si="63"/>
        <v/>
      </c>
      <c r="AL269" s="3" t="str">
        <f t="shared" si="64"/>
        <v/>
      </c>
      <c r="AM269" s="3" t="str">
        <f t="shared" si="65"/>
        <v/>
      </c>
      <c r="AN269" s="3" t="str">
        <f t="shared" si="66"/>
        <v/>
      </c>
      <c r="AO269" s="3" t="str">
        <f t="shared" si="67"/>
        <v/>
      </c>
    </row>
    <row r="270" spans="9:41" hidden="1" x14ac:dyDescent="0.25">
      <c r="I270" s="3" t="str">
        <f t="shared" si="57"/>
        <v/>
      </c>
      <c r="K270" s="3" t="str">
        <f t="shared" si="58"/>
        <v/>
      </c>
      <c r="M270" s="3" t="str">
        <f t="shared" si="59"/>
        <v/>
      </c>
      <c r="O270" s="3" t="str">
        <f t="shared" si="60"/>
        <v/>
      </c>
      <c r="T270" s="3" t="str">
        <f t="shared" si="68"/>
        <v>-</v>
      </c>
      <c r="AC270" s="5"/>
      <c r="AD270" s="5" t="str">
        <f t="shared" si="61"/>
        <v/>
      </c>
      <c r="AI270" s="3" t="str" cm="1">
        <f t="array" ref="AI270">IFERROR(IF(--AH270=1,INDEX(cls_capcat,_xlfn.XMATCH(C270,cls_subtype,0)),IF((--AH270=0)*(AH270&lt;&gt;""),0,"")),"")</f>
        <v/>
      </c>
      <c r="AJ270" s="3" t="str">
        <f t="shared" si="62"/>
        <v/>
      </c>
      <c r="AK270" s="3" t="str">
        <f t="shared" si="63"/>
        <v/>
      </c>
      <c r="AL270" s="3" t="str">
        <f t="shared" si="64"/>
        <v/>
      </c>
      <c r="AM270" s="3" t="str">
        <f t="shared" si="65"/>
        <v/>
      </c>
      <c r="AN270" s="3" t="str">
        <f t="shared" si="66"/>
        <v/>
      </c>
      <c r="AO270" s="3" t="str">
        <f t="shared" si="67"/>
        <v/>
      </c>
    </row>
    <row r="271" spans="9:41" hidden="1" x14ac:dyDescent="0.25">
      <c r="I271" s="3" t="str">
        <f t="shared" si="57"/>
        <v/>
      </c>
      <c r="K271" s="3" t="str">
        <f t="shared" si="58"/>
        <v/>
      </c>
      <c r="M271" s="3" t="str">
        <f t="shared" si="59"/>
        <v/>
      </c>
      <c r="O271" s="3" t="str">
        <f t="shared" si="60"/>
        <v/>
      </c>
      <c r="T271" s="3" t="str">
        <f t="shared" si="68"/>
        <v>-</v>
      </c>
      <c r="AC271" s="5"/>
      <c r="AD271" s="5" t="str">
        <f t="shared" si="61"/>
        <v/>
      </c>
      <c r="AI271" s="3" t="str" cm="1">
        <f t="array" ref="AI271">IFERROR(IF(--AH271=1,INDEX(cls_capcat,_xlfn.XMATCH(C271,cls_subtype,0)),IF((--AH271=0)*(AH271&lt;&gt;""),0,"")),"")</f>
        <v/>
      </c>
      <c r="AJ271" s="3" t="str">
        <f t="shared" si="62"/>
        <v/>
      </c>
      <c r="AK271" s="3" t="str">
        <f t="shared" si="63"/>
        <v/>
      </c>
      <c r="AL271" s="3" t="str">
        <f t="shared" si="64"/>
        <v/>
      </c>
      <c r="AM271" s="3" t="str">
        <f t="shared" si="65"/>
        <v/>
      </c>
      <c r="AN271" s="3" t="str">
        <f t="shared" si="66"/>
        <v/>
      </c>
      <c r="AO271" s="3" t="str">
        <f t="shared" si="67"/>
        <v/>
      </c>
    </row>
    <row r="272" spans="9:41" hidden="1" x14ac:dyDescent="0.25">
      <c r="I272" s="3" t="str">
        <f t="shared" ref="I272:I301" si="69">IFERROR(INDEX(fac_addr1,AN272)&amp;"; "&amp;IF(ISBLANK(INDEX(fac_addr2,AN272)),"",INDEX(fac_addr2,AN272)&amp;"; ")&amp;INDEX(fac_city,AN272)&amp;", "&amp;INDEX(fac_state,AN272)&amp;" "&amp;TEXT(INDEX(fac_zip,AN272),"00000"),"")</f>
        <v/>
      </c>
      <c r="K272" s="3" t="str">
        <f t="shared" si="58"/>
        <v/>
      </c>
      <c r="M272" s="3" t="str">
        <f t="shared" si="59"/>
        <v/>
      </c>
      <c r="O272" s="3" t="str">
        <f t="shared" si="60"/>
        <v/>
      </c>
      <c r="T272" s="3" t="str">
        <f t="shared" si="68"/>
        <v>-</v>
      </c>
      <c r="AC272" s="5"/>
      <c r="AD272" s="5" t="str">
        <f t="shared" si="61"/>
        <v/>
      </c>
      <c r="AI272" s="3" t="str" cm="1">
        <f t="array" ref="AI272">IFERROR(IF(--AH272=1,INDEX(cls_capcat,_xlfn.XMATCH(C272,cls_subtype,0)),IF((--AH272=0)*(AH272&lt;&gt;""),0,"")),"")</f>
        <v/>
      </c>
      <c r="AJ272" s="3" t="str">
        <f t="shared" si="62"/>
        <v/>
      </c>
      <c r="AK272" s="3" t="str">
        <f t="shared" si="63"/>
        <v/>
      </c>
      <c r="AL272" s="3" t="str">
        <f t="shared" si="64"/>
        <v/>
      </c>
      <c r="AM272" s="3" t="str">
        <f t="shared" si="65"/>
        <v/>
      </c>
      <c r="AN272" s="3" t="str">
        <f t="shared" si="66"/>
        <v/>
      </c>
      <c r="AO272" s="3" t="str">
        <f t="shared" si="67"/>
        <v/>
      </c>
    </row>
    <row r="273" spans="9:41" hidden="1" x14ac:dyDescent="0.25">
      <c r="I273" s="3" t="str">
        <f t="shared" si="69"/>
        <v/>
      </c>
      <c r="K273" s="3" t="str">
        <f t="shared" si="58"/>
        <v/>
      </c>
      <c r="M273" s="3" t="str">
        <f t="shared" si="59"/>
        <v/>
      </c>
      <c r="O273" s="3" t="str">
        <f t="shared" si="60"/>
        <v/>
      </c>
      <c r="T273" s="3" t="str">
        <f t="shared" si="68"/>
        <v>-</v>
      </c>
      <c r="AC273" s="5"/>
      <c r="AD273" s="5" t="str">
        <f t="shared" si="61"/>
        <v/>
      </c>
      <c r="AI273" s="3" t="str" cm="1">
        <f t="array" ref="AI273">IFERROR(IF(--AH273=1,INDEX(cls_capcat,_xlfn.XMATCH(C273,cls_subtype,0)),IF((--AH273=0)*(AH273&lt;&gt;""),0,"")),"")</f>
        <v/>
      </c>
      <c r="AJ273" s="3" t="str">
        <f t="shared" si="62"/>
        <v/>
      </c>
      <c r="AK273" s="3" t="str">
        <f t="shared" si="63"/>
        <v/>
      </c>
      <c r="AL273" s="3" t="str">
        <f t="shared" si="64"/>
        <v/>
      </c>
      <c r="AM273" s="3" t="str">
        <f t="shared" si="65"/>
        <v/>
      </c>
      <c r="AN273" s="3" t="str">
        <f t="shared" si="66"/>
        <v/>
      </c>
      <c r="AO273" s="3" t="str">
        <f t="shared" si="67"/>
        <v/>
      </c>
    </row>
    <row r="274" spans="9:41" hidden="1" x14ac:dyDescent="0.25">
      <c r="I274" s="3" t="str">
        <f t="shared" si="69"/>
        <v/>
      </c>
      <c r="K274" s="3" t="str">
        <f t="shared" si="58"/>
        <v/>
      </c>
      <c r="M274" s="3" t="str">
        <f t="shared" si="59"/>
        <v/>
      </c>
      <c r="O274" s="3" t="str">
        <f t="shared" si="60"/>
        <v/>
      </c>
      <c r="T274" s="3" t="str">
        <f t="shared" si="68"/>
        <v>-</v>
      </c>
      <c r="AC274" s="5"/>
      <c r="AD274" s="5" t="str">
        <f t="shared" si="61"/>
        <v/>
      </c>
      <c r="AI274" s="3" t="str" cm="1">
        <f t="array" ref="AI274">IFERROR(IF(--AH274=1,INDEX(cls_capcat,_xlfn.XMATCH(C274,cls_subtype,0)),IF((--AH274=0)*(AH274&lt;&gt;""),0,"")),"")</f>
        <v/>
      </c>
      <c r="AJ274" s="3" t="str">
        <f t="shared" si="62"/>
        <v/>
      </c>
      <c r="AK274" s="3" t="str">
        <f t="shared" si="63"/>
        <v/>
      </c>
      <c r="AL274" s="3" t="str">
        <f t="shared" si="64"/>
        <v/>
      </c>
      <c r="AM274" s="3" t="str">
        <f t="shared" si="65"/>
        <v/>
      </c>
      <c r="AN274" s="3" t="str">
        <f t="shared" si="66"/>
        <v/>
      </c>
      <c r="AO274" s="3" t="str">
        <f t="shared" si="67"/>
        <v/>
      </c>
    </row>
    <row r="275" spans="9:41" hidden="1" x14ac:dyDescent="0.25">
      <c r="I275" s="3" t="str">
        <f t="shared" si="69"/>
        <v/>
      </c>
      <c r="K275" s="3" t="str">
        <f t="shared" si="58"/>
        <v/>
      </c>
      <c r="M275" s="3" t="str">
        <f t="shared" si="59"/>
        <v/>
      </c>
      <c r="O275" s="3" t="str">
        <f t="shared" si="60"/>
        <v/>
      </c>
      <c r="T275" s="3" t="str">
        <f t="shared" si="68"/>
        <v>-</v>
      </c>
      <c r="AC275" s="5"/>
      <c r="AD275" s="5" t="str">
        <f t="shared" si="61"/>
        <v/>
      </c>
      <c r="AI275" s="3" t="str" cm="1">
        <f t="array" ref="AI275">IFERROR(IF(--AH275=1,INDEX(cls_capcat,_xlfn.XMATCH(C275,cls_subtype,0)),IF((--AH275=0)*(AH275&lt;&gt;""),0,"")),"")</f>
        <v/>
      </c>
      <c r="AJ275" s="3" t="str">
        <f t="shared" si="62"/>
        <v/>
      </c>
      <c r="AK275" s="3" t="str">
        <f t="shared" si="63"/>
        <v/>
      </c>
      <c r="AL275" s="3" t="str">
        <f t="shared" si="64"/>
        <v/>
      </c>
      <c r="AM275" s="3" t="str">
        <f t="shared" si="65"/>
        <v/>
      </c>
      <c r="AN275" s="3" t="str">
        <f t="shared" si="66"/>
        <v/>
      </c>
      <c r="AO275" s="3" t="str">
        <f t="shared" si="67"/>
        <v/>
      </c>
    </row>
    <row r="276" spans="9:41" hidden="1" x14ac:dyDescent="0.25">
      <c r="I276" s="3" t="str">
        <f t="shared" si="69"/>
        <v/>
      </c>
      <c r="K276" s="3" t="str">
        <f t="shared" si="58"/>
        <v/>
      </c>
      <c r="M276" s="3" t="str">
        <f t="shared" si="59"/>
        <v/>
      </c>
      <c r="O276" s="3" t="str">
        <f t="shared" si="60"/>
        <v/>
      </c>
      <c r="T276" s="3" t="str">
        <f t="shared" si="68"/>
        <v>-</v>
      </c>
      <c r="AC276" s="5"/>
      <c r="AD276" s="5" t="str">
        <f t="shared" si="61"/>
        <v/>
      </c>
      <c r="AI276" s="3" t="str" cm="1">
        <f t="array" ref="AI276">IFERROR(IF(--AH276=1,INDEX(cls_capcat,_xlfn.XMATCH(C276,cls_subtype,0)),IF((--AH276=0)*(AH276&lt;&gt;""),0,"")),"")</f>
        <v/>
      </c>
      <c r="AJ276" s="3" t="str">
        <f t="shared" si="62"/>
        <v/>
      </c>
      <c r="AK276" s="3" t="str">
        <f t="shared" si="63"/>
        <v/>
      </c>
      <c r="AL276" s="3" t="str">
        <f t="shared" si="64"/>
        <v/>
      </c>
      <c r="AM276" s="3" t="str">
        <f t="shared" si="65"/>
        <v/>
      </c>
      <c r="AN276" s="3" t="str">
        <f t="shared" si="66"/>
        <v/>
      </c>
      <c r="AO276" s="3" t="str">
        <f t="shared" si="67"/>
        <v/>
      </c>
    </row>
    <row r="277" spans="9:41" hidden="1" x14ac:dyDescent="0.25">
      <c r="I277" s="3" t="str">
        <f t="shared" si="69"/>
        <v/>
      </c>
      <c r="K277" s="3" t="str">
        <f t="shared" si="58"/>
        <v/>
      </c>
      <c r="M277" s="3" t="str">
        <f t="shared" si="59"/>
        <v/>
      </c>
      <c r="O277" s="3" t="str">
        <f t="shared" si="60"/>
        <v/>
      </c>
      <c r="T277" s="3" t="str">
        <f t="shared" si="68"/>
        <v>-</v>
      </c>
      <c r="AC277" s="5"/>
      <c r="AD277" s="5" t="str">
        <f t="shared" si="61"/>
        <v/>
      </c>
      <c r="AI277" s="3" t="str" cm="1">
        <f t="array" ref="AI277">IFERROR(IF(--AH277=1,INDEX(cls_capcat,_xlfn.XMATCH(C277,cls_subtype,0)),IF((--AH277=0)*(AH277&lt;&gt;""),0,"")),"")</f>
        <v/>
      </c>
      <c r="AJ277" s="3" t="str">
        <f t="shared" si="62"/>
        <v/>
      </c>
      <c r="AK277" s="3" t="str">
        <f t="shared" si="63"/>
        <v/>
      </c>
      <c r="AL277" s="3" t="str">
        <f t="shared" si="64"/>
        <v/>
      </c>
      <c r="AM277" s="3" t="str">
        <f t="shared" si="65"/>
        <v/>
      </c>
      <c r="AN277" s="3" t="str">
        <f t="shared" si="66"/>
        <v/>
      </c>
      <c r="AO277" s="3" t="str">
        <f t="shared" si="67"/>
        <v/>
      </c>
    </row>
    <row r="278" spans="9:41" hidden="1" x14ac:dyDescent="0.25">
      <c r="I278" s="3" t="str">
        <f t="shared" si="69"/>
        <v/>
      </c>
      <c r="K278" s="3" t="str">
        <f t="shared" si="58"/>
        <v/>
      </c>
      <c r="M278" s="3" t="str">
        <f t="shared" si="59"/>
        <v/>
      </c>
      <c r="O278" s="3" t="str">
        <f t="shared" si="60"/>
        <v/>
      </c>
      <c r="T278" s="3" t="str">
        <f t="shared" si="68"/>
        <v>-</v>
      </c>
      <c r="AC278" s="5"/>
      <c r="AD278" s="5" t="str">
        <f t="shared" si="61"/>
        <v/>
      </c>
      <c r="AI278" s="3" t="str" cm="1">
        <f t="array" ref="AI278">IFERROR(IF(--AH278=1,INDEX(cls_capcat,_xlfn.XMATCH(C278,cls_subtype,0)),IF((--AH278=0)*(AH278&lt;&gt;""),0,"")),"")</f>
        <v/>
      </c>
      <c r="AJ278" s="3" t="str">
        <f t="shared" si="62"/>
        <v/>
      </c>
      <c r="AK278" s="3" t="str">
        <f t="shared" si="63"/>
        <v/>
      </c>
      <c r="AL278" s="3" t="str">
        <f t="shared" si="64"/>
        <v/>
      </c>
      <c r="AM278" s="3" t="str">
        <f t="shared" si="65"/>
        <v/>
      </c>
      <c r="AN278" s="3" t="str">
        <f t="shared" si="66"/>
        <v/>
      </c>
      <c r="AO278" s="3" t="str">
        <f t="shared" si="67"/>
        <v/>
      </c>
    </row>
    <row r="279" spans="9:41" hidden="1" x14ac:dyDescent="0.25">
      <c r="I279" s="3" t="str">
        <f t="shared" si="69"/>
        <v/>
      </c>
      <c r="K279" s="3" t="str">
        <f t="shared" si="58"/>
        <v/>
      </c>
      <c r="M279" s="3" t="str">
        <f t="shared" si="59"/>
        <v/>
      </c>
      <c r="O279" s="3" t="str">
        <f t="shared" si="60"/>
        <v/>
      </c>
      <c r="T279" s="3" t="str">
        <f t="shared" si="68"/>
        <v>-</v>
      </c>
      <c r="AC279" s="5"/>
      <c r="AD279" s="5" t="str">
        <f t="shared" si="61"/>
        <v/>
      </c>
      <c r="AI279" s="3" t="str" cm="1">
        <f t="array" ref="AI279">IFERROR(IF(--AH279=1,INDEX(cls_capcat,_xlfn.XMATCH(C279,cls_subtype,0)),IF((--AH279=0)*(AH279&lt;&gt;""),0,"")),"")</f>
        <v/>
      </c>
      <c r="AJ279" s="3" t="str">
        <f t="shared" si="62"/>
        <v/>
      </c>
      <c r="AK279" s="3" t="str">
        <f t="shared" si="63"/>
        <v/>
      </c>
      <c r="AL279" s="3" t="str">
        <f t="shared" si="64"/>
        <v/>
      </c>
      <c r="AM279" s="3" t="str">
        <f t="shared" si="65"/>
        <v/>
      </c>
      <c r="AN279" s="3" t="str">
        <f t="shared" si="66"/>
        <v/>
      </c>
      <c r="AO279" s="3" t="str">
        <f t="shared" si="67"/>
        <v/>
      </c>
    </row>
    <row r="280" spans="9:41" hidden="1" x14ac:dyDescent="0.25">
      <c r="I280" s="3" t="str">
        <f t="shared" si="69"/>
        <v/>
      </c>
      <c r="K280" s="3" t="str">
        <f t="shared" si="58"/>
        <v/>
      </c>
      <c r="M280" s="3" t="str">
        <f t="shared" si="59"/>
        <v/>
      </c>
      <c r="O280" s="3" t="str">
        <f t="shared" si="60"/>
        <v/>
      </c>
      <c r="T280" s="3" t="str">
        <f t="shared" si="68"/>
        <v>-</v>
      </c>
      <c r="AC280" s="5"/>
      <c r="AD280" s="5" t="str">
        <f t="shared" si="61"/>
        <v/>
      </c>
      <c r="AI280" s="3" t="str" cm="1">
        <f t="array" ref="AI280">IFERROR(IF(--AH280=1,INDEX(cls_capcat,_xlfn.XMATCH(C280,cls_subtype,0)),IF((--AH280=0)*(AH280&lt;&gt;""),0,"")),"")</f>
        <v/>
      </c>
      <c r="AJ280" s="3" t="str">
        <f t="shared" si="62"/>
        <v/>
      </c>
      <c r="AK280" s="3" t="str">
        <f t="shared" si="63"/>
        <v/>
      </c>
      <c r="AL280" s="3" t="str">
        <f t="shared" si="64"/>
        <v/>
      </c>
      <c r="AM280" s="3" t="str">
        <f t="shared" si="65"/>
        <v/>
      </c>
      <c r="AN280" s="3" t="str">
        <f t="shared" si="66"/>
        <v/>
      </c>
      <c r="AO280" s="3" t="str">
        <f t="shared" si="67"/>
        <v/>
      </c>
    </row>
    <row r="281" spans="9:41" hidden="1" x14ac:dyDescent="0.25">
      <c r="I281" s="3" t="str">
        <f t="shared" si="69"/>
        <v/>
      </c>
      <c r="K281" s="3" t="str">
        <f t="shared" si="58"/>
        <v/>
      </c>
      <c r="M281" s="3" t="str">
        <f t="shared" si="59"/>
        <v/>
      </c>
      <c r="O281" s="3" t="str">
        <f t="shared" si="60"/>
        <v/>
      </c>
      <c r="T281" s="3" t="str">
        <f t="shared" si="68"/>
        <v>-</v>
      </c>
      <c r="AC281" s="5"/>
      <c r="AD281" s="5" t="str">
        <f t="shared" si="61"/>
        <v/>
      </c>
      <c r="AI281" s="3" t="str" cm="1">
        <f t="array" ref="AI281">IFERROR(IF(--AH281=1,INDEX(cls_capcat,_xlfn.XMATCH(C281,cls_subtype,0)),IF((--AH281=0)*(AH281&lt;&gt;""),0,"")),"")</f>
        <v/>
      </c>
      <c r="AJ281" s="3" t="str">
        <f t="shared" si="62"/>
        <v/>
      </c>
      <c r="AK281" s="3" t="str">
        <f t="shared" si="63"/>
        <v/>
      </c>
      <c r="AL281" s="3" t="str">
        <f t="shared" si="64"/>
        <v/>
      </c>
      <c r="AM281" s="3" t="str">
        <f t="shared" si="65"/>
        <v/>
      </c>
      <c r="AN281" s="3" t="str">
        <f t="shared" si="66"/>
        <v/>
      </c>
      <c r="AO281" s="3" t="str">
        <f t="shared" si="67"/>
        <v/>
      </c>
    </row>
    <row r="282" spans="9:41" hidden="1" x14ac:dyDescent="0.25">
      <c r="I282" s="3" t="str">
        <f t="shared" si="69"/>
        <v/>
      </c>
      <c r="K282" s="3" t="str">
        <f t="shared" si="58"/>
        <v/>
      </c>
      <c r="M282" s="3" t="str">
        <f t="shared" si="59"/>
        <v/>
      </c>
      <c r="O282" s="3" t="str">
        <f t="shared" si="60"/>
        <v/>
      </c>
      <c r="T282" s="3" t="str">
        <f t="shared" si="68"/>
        <v>-</v>
      </c>
      <c r="AC282" s="5"/>
      <c r="AD282" s="5" t="str">
        <f t="shared" si="61"/>
        <v/>
      </c>
      <c r="AI282" s="3" t="str" cm="1">
        <f t="array" ref="AI282">IFERROR(IF(--AH282=1,INDEX(cls_capcat,_xlfn.XMATCH(C282,cls_subtype,0)),IF((--AH282=0)*(AH282&lt;&gt;""),0,"")),"")</f>
        <v/>
      </c>
      <c r="AJ282" s="3" t="str">
        <f t="shared" si="62"/>
        <v/>
      </c>
      <c r="AK282" s="3" t="str">
        <f t="shared" si="63"/>
        <v/>
      </c>
      <c r="AL282" s="3" t="str">
        <f t="shared" si="64"/>
        <v/>
      </c>
      <c r="AM282" s="3" t="str">
        <f t="shared" si="65"/>
        <v/>
      </c>
      <c r="AN282" s="3" t="str">
        <f t="shared" si="66"/>
        <v/>
      </c>
      <c r="AO282" s="3" t="str">
        <f t="shared" si="67"/>
        <v/>
      </c>
    </row>
    <row r="283" spans="9:41" hidden="1" x14ac:dyDescent="0.25">
      <c r="I283" s="3" t="str">
        <f t="shared" si="69"/>
        <v/>
      </c>
      <c r="K283" s="3" t="str">
        <f t="shared" si="58"/>
        <v/>
      </c>
      <c r="M283" s="3" t="str">
        <f t="shared" si="59"/>
        <v/>
      </c>
      <c r="O283" s="3" t="str">
        <f t="shared" si="60"/>
        <v/>
      </c>
      <c r="T283" s="3" t="str">
        <f t="shared" si="68"/>
        <v>-</v>
      </c>
      <c r="AC283" s="5"/>
      <c r="AD283" s="5" t="str">
        <f t="shared" si="61"/>
        <v/>
      </c>
      <c r="AI283" s="3" t="str" cm="1">
        <f t="array" ref="AI283">IFERROR(IF(--AH283=1,INDEX(cls_capcat,_xlfn.XMATCH(C283,cls_subtype,0)),IF((--AH283=0)*(AH283&lt;&gt;""),0,"")),"")</f>
        <v/>
      </c>
      <c r="AJ283" s="3" t="str">
        <f t="shared" si="62"/>
        <v/>
      </c>
      <c r="AK283" s="3" t="str">
        <f t="shared" si="63"/>
        <v/>
      </c>
      <c r="AL283" s="3" t="str">
        <f t="shared" si="64"/>
        <v/>
      </c>
      <c r="AM283" s="3" t="str">
        <f t="shared" si="65"/>
        <v/>
      </c>
      <c r="AN283" s="3" t="str">
        <f t="shared" si="66"/>
        <v/>
      </c>
      <c r="AO283" s="3" t="str">
        <f t="shared" si="67"/>
        <v/>
      </c>
    </row>
    <row r="284" spans="9:41" hidden="1" x14ac:dyDescent="0.25">
      <c r="I284" s="3" t="str">
        <f t="shared" si="69"/>
        <v/>
      </c>
      <c r="K284" s="3" t="str">
        <f t="shared" si="58"/>
        <v/>
      </c>
      <c r="M284" s="3" t="str">
        <f t="shared" si="59"/>
        <v/>
      </c>
      <c r="O284" s="3" t="str">
        <f t="shared" si="60"/>
        <v/>
      </c>
      <c r="T284" s="3" t="str">
        <f t="shared" si="68"/>
        <v>-</v>
      </c>
      <c r="AC284" s="5"/>
      <c r="AD284" s="5" t="str">
        <f t="shared" si="61"/>
        <v/>
      </c>
      <c r="AI284" s="3" t="str" cm="1">
        <f t="array" ref="AI284">IFERROR(IF(--AH284=1,INDEX(cls_capcat,_xlfn.XMATCH(C284,cls_subtype,0)),IF((--AH284=0)*(AH284&lt;&gt;""),0,"")),"")</f>
        <v/>
      </c>
      <c r="AJ284" s="3" t="str">
        <f t="shared" si="62"/>
        <v/>
      </c>
      <c r="AK284" s="3" t="str">
        <f t="shared" si="63"/>
        <v/>
      </c>
      <c r="AL284" s="3" t="str">
        <f t="shared" si="64"/>
        <v/>
      </c>
      <c r="AM284" s="3" t="str">
        <f t="shared" si="65"/>
        <v/>
      </c>
      <c r="AN284" s="3" t="str">
        <f t="shared" si="66"/>
        <v/>
      </c>
      <c r="AO284" s="3" t="str">
        <f t="shared" si="67"/>
        <v/>
      </c>
    </row>
    <row r="285" spans="9:41" hidden="1" x14ac:dyDescent="0.25">
      <c r="I285" s="3" t="str">
        <f t="shared" si="69"/>
        <v/>
      </c>
      <c r="K285" s="3" t="str">
        <f t="shared" si="58"/>
        <v/>
      </c>
      <c r="M285" s="3" t="str">
        <f t="shared" si="59"/>
        <v/>
      </c>
      <c r="O285" s="3" t="str">
        <f t="shared" si="60"/>
        <v/>
      </c>
      <c r="T285" s="3" t="str">
        <f t="shared" si="68"/>
        <v>-</v>
      </c>
      <c r="AC285" s="5"/>
      <c r="AD285" s="5" t="str">
        <f t="shared" si="61"/>
        <v/>
      </c>
      <c r="AI285" s="3" t="str" cm="1">
        <f t="array" ref="AI285">IFERROR(IF(--AH285=1,INDEX(cls_capcat,_xlfn.XMATCH(C285,cls_subtype,0)),IF((--AH285=0)*(AH285&lt;&gt;""),0,"")),"")</f>
        <v/>
      </c>
      <c r="AJ285" s="3" t="str">
        <f t="shared" si="62"/>
        <v/>
      </c>
      <c r="AK285" s="3" t="str">
        <f t="shared" si="63"/>
        <v/>
      </c>
      <c r="AL285" s="3" t="str">
        <f t="shared" si="64"/>
        <v/>
      </c>
      <c r="AM285" s="3" t="str">
        <f t="shared" si="65"/>
        <v/>
      </c>
      <c r="AN285" s="3" t="str">
        <f t="shared" si="66"/>
        <v/>
      </c>
      <c r="AO285" s="3" t="str">
        <f t="shared" si="67"/>
        <v/>
      </c>
    </row>
    <row r="286" spans="9:41" hidden="1" x14ac:dyDescent="0.25">
      <c r="I286" s="3" t="str">
        <f t="shared" si="69"/>
        <v/>
      </c>
      <c r="K286" s="3" t="str">
        <f t="shared" si="58"/>
        <v/>
      </c>
      <c r="M286" s="3" t="str">
        <f t="shared" si="59"/>
        <v/>
      </c>
      <c r="O286" s="3" t="str">
        <f t="shared" si="60"/>
        <v/>
      </c>
      <c r="T286" s="3" t="str">
        <f t="shared" si="68"/>
        <v>-</v>
      </c>
      <c r="AC286" s="5"/>
      <c r="AD286" s="5" t="str">
        <f t="shared" si="61"/>
        <v/>
      </c>
      <c r="AI286" s="3" t="str" cm="1">
        <f t="array" ref="AI286">IFERROR(IF(--AH286=1,INDEX(cls_capcat,_xlfn.XMATCH(C286,cls_subtype,0)),IF((--AH286=0)*(AH286&lt;&gt;""),0,"")),"")</f>
        <v/>
      </c>
      <c r="AJ286" s="3" t="str">
        <f t="shared" si="62"/>
        <v/>
      </c>
      <c r="AK286" s="3" t="str">
        <f t="shared" si="63"/>
        <v/>
      </c>
      <c r="AL286" s="3" t="str">
        <f t="shared" si="64"/>
        <v/>
      </c>
      <c r="AM286" s="3" t="str">
        <f t="shared" si="65"/>
        <v/>
      </c>
      <c r="AN286" s="3" t="str">
        <f t="shared" si="66"/>
        <v/>
      </c>
      <c r="AO286" s="3" t="str">
        <f t="shared" si="67"/>
        <v/>
      </c>
    </row>
    <row r="287" spans="9:41" hidden="1" x14ac:dyDescent="0.25">
      <c r="I287" s="3" t="str">
        <f t="shared" si="69"/>
        <v/>
      </c>
      <c r="K287" s="3" t="str">
        <f t="shared" si="58"/>
        <v/>
      </c>
      <c r="M287" s="3" t="str">
        <f t="shared" si="59"/>
        <v/>
      </c>
      <c r="O287" s="3" t="str">
        <f t="shared" si="60"/>
        <v/>
      </c>
      <c r="T287" s="3" t="str">
        <f t="shared" si="68"/>
        <v>-</v>
      </c>
      <c r="AC287" s="5"/>
      <c r="AD287" s="5" t="str">
        <f t="shared" si="61"/>
        <v/>
      </c>
      <c r="AI287" s="3" t="str" cm="1">
        <f t="array" ref="AI287">IFERROR(IF(--AH287=1,INDEX(cls_capcat,_xlfn.XMATCH(C287,cls_subtype,0)),IF((--AH287=0)*(AH287&lt;&gt;""),0,"")),"")</f>
        <v/>
      </c>
      <c r="AJ287" s="3" t="str">
        <f t="shared" si="62"/>
        <v/>
      </c>
      <c r="AK287" s="3" t="str">
        <f t="shared" si="63"/>
        <v/>
      </c>
      <c r="AL287" s="3" t="str">
        <f t="shared" si="64"/>
        <v/>
      </c>
      <c r="AM287" s="3" t="str">
        <f t="shared" si="65"/>
        <v/>
      </c>
      <c r="AN287" s="3" t="str">
        <f t="shared" si="66"/>
        <v/>
      </c>
      <c r="AO287" s="3" t="str">
        <f t="shared" si="67"/>
        <v/>
      </c>
    </row>
    <row r="288" spans="9:41" hidden="1" x14ac:dyDescent="0.25">
      <c r="I288" s="3" t="str">
        <f t="shared" si="69"/>
        <v/>
      </c>
      <c r="K288" s="3" t="str">
        <f t="shared" si="58"/>
        <v/>
      </c>
      <c r="M288" s="3" t="str">
        <f t="shared" si="59"/>
        <v/>
      </c>
      <c r="O288" s="3" t="str">
        <f t="shared" si="60"/>
        <v/>
      </c>
      <c r="T288" s="3" t="str">
        <f t="shared" si="68"/>
        <v>-</v>
      </c>
      <c r="AC288" s="5"/>
      <c r="AD288" s="5" t="str">
        <f t="shared" si="61"/>
        <v/>
      </c>
      <c r="AI288" s="3" t="str" cm="1">
        <f t="array" ref="AI288">IFERROR(IF(--AH288=1,INDEX(cls_capcat,_xlfn.XMATCH(C288,cls_subtype,0)),IF((--AH288=0)*(AH288&lt;&gt;""),0,"")),"")</f>
        <v/>
      </c>
      <c r="AJ288" s="3" t="str">
        <f t="shared" si="62"/>
        <v/>
      </c>
      <c r="AK288" s="3" t="str">
        <f t="shared" si="63"/>
        <v/>
      </c>
      <c r="AL288" s="3" t="str">
        <f t="shared" si="64"/>
        <v/>
      </c>
      <c r="AM288" s="3" t="str">
        <f t="shared" si="65"/>
        <v/>
      </c>
      <c r="AN288" s="3" t="str">
        <f t="shared" si="66"/>
        <v/>
      </c>
      <c r="AO288" s="3" t="str">
        <f t="shared" si="67"/>
        <v/>
      </c>
    </row>
    <row r="289" spans="9:41" hidden="1" x14ac:dyDescent="0.25">
      <c r="I289" s="3" t="str">
        <f t="shared" si="69"/>
        <v/>
      </c>
      <c r="K289" s="3" t="str">
        <f t="shared" si="58"/>
        <v/>
      </c>
      <c r="M289" s="3" t="str">
        <f t="shared" si="59"/>
        <v/>
      </c>
      <c r="O289" s="3" t="str">
        <f t="shared" si="60"/>
        <v/>
      </c>
      <c r="T289" s="3" t="str">
        <f t="shared" si="68"/>
        <v>-</v>
      </c>
      <c r="AC289" s="5"/>
      <c r="AD289" s="5" t="str">
        <f t="shared" si="61"/>
        <v/>
      </c>
      <c r="AI289" s="3" t="str" cm="1">
        <f t="array" ref="AI289">IFERROR(IF(--AH289=1,INDEX(cls_capcat,_xlfn.XMATCH(C289,cls_subtype,0)),IF((--AH289=0)*(AH289&lt;&gt;""),0,"")),"")</f>
        <v/>
      </c>
      <c r="AJ289" s="3" t="str">
        <f t="shared" si="62"/>
        <v/>
      </c>
      <c r="AK289" s="3" t="str">
        <f t="shared" si="63"/>
        <v/>
      </c>
      <c r="AL289" s="3" t="str">
        <f t="shared" si="64"/>
        <v/>
      </c>
      <c r="AM289" s="3" t="str">
        <f t="shared" si="65"/>
        <v/>
      </c>
      <c r="AN289" s="3" t="str">
        <f t="shared" si="66"/>
        <v/>
      </c>
      <c r="AO289" s="3" t="str">
        <f t="shared" si="67"/>
        <v/>
      </c>
    </row>
    <row r="290" spans="9:41" hidden="1" x14ac:dyDescent="0.25">
      <c r="I290" s="3" t="str">
        <f t="shared" si="69"/>
        <v/>
      </c>
      <c r="K290" s="3" t="str">
        <f t="shared" si="58"/>
        <v/>
      </c>
      <c r="M290" s="3" t="str">
        <f t="shared" si="59"/>
        <v/>
      </c>
      <c r="O290" s="3" t="str">
        <f t="shared" si="60"/>
        <v/>
      </c>
      <c r="T290" s="3" t="str">
        <f t="shared" si="68"/>
        <v>-</v>
      </c>
      <c r="AC290" s="5"/>
      <c r="AD290" s="5" t="str">
        <f t="shared" si="61"/>
        <v/>
      </c>
      <c r="AI290" s="3" t="str" cm="1">
        <f t="array" ref="AI290">IFERROR(IF(--AH290=1,INDEX(cls_capcat,_xlfn.XMATCH(C290,cls_subtype,0)),IF((--AH290=0)*(AH290&lt;&gt;""),0,"")),"")</f>
        <v/>
      </c>
      <c r="AJ290" s="3" t="str">
        <f t="shared" si="62"/>
        <v/>
      </c>
      <c r="AK290" s="3" t="str">
        <f t="shared" si="63"/>
        <v/>
      </c>
      <c r="AL290" s="3" t="str">
        <f t="shared" si="64"/>
        <v/>
      </c>
      <c r="AM290" s="3" t="str">
        <f t="shared" si="65"/>
        <v/>
      </c>
      <c r="AN290" s="3" t="str">
        <f t="shared" si="66"/>
        <v/>
      </c>
      <c r="AO290" s="3" t="str">
        <f t="shared" si="67"/>
        <v/>
      </c>
    </row>
    <row r="291" spans="9:41" hidden="1" x14ac:dyDescent="0.25">
      <c r="I291" s="3" t="str">
        <f t="shared" si="69"/>
        <v/>
      </c>
      <c r="K291" s="3" t="str">
        <f t="shared" si="58"/>
        <v/>
      </c>
      <c r="M291" s="3" t="str">
        <f t="shared" si="59"/>
        <v/>
      </c>
      <c r="O291" s="3" t="str">
        <f t="shared" si="60"/>
        <v/>
      </c>
      <c r="T291" s="3" t="str">
        <f t="shared" si="68"/>
        <v>-</v>
      </c>
      <c r="AC291" s="5"/>
      <c r="AD291" s="5" t="str">
        <f t="shared" si="61"/>
        <v/>
      </c>
      <c r="AI291" s="3" t="str" cm="1">
        <f t="array" ref="AI291">IFERROR(IF(--AH291=1,INDEX(cls_capcat,_xlfn.XMATCH(C291,cls_subtype,0)),IF((--AH291=0)*(AH291&lt;&gt;""),0,"")),"")</f>
        <v/>
      </c>
      <c r="AJ291" s="3" t="str">
        <f t="shared" si="62"/>
        <v/>
      </c>
      <c r="AK291" s="3" t="str">
        <f t="shared" si="63"/>
        <v/>
      </c>
      <c r="AL291" s="3" t="str">
        <f t="shared" si="64"/>
        <v/>
      </c>
      <c r="AM291" s="3" t="str">
        <f t="shared" si="65"/>
        <v/>
      </c>
      <c r="AN291" s="3" t="str">
        <f t="shared" si="66"/>
        <v/>
      </c>
      <c r="AO291" s="3" t="str">
        <f t="shared" si="67"/>
        <v/>
      </c>
    </row>
    <row r="292" spans="9:41" hidden="1" x14ac:dyDescent="0.25">
      <c r="I292" s="3" t="str">
        <f t="shared" si="69"/>
        <v/>
      </c>
      <c r="K292" s="3" t="str">
        <f t="shared" si="58"/>
        <v/>
      </c>
      <c r="M292" s="3" t="str">
        <f t="shared" si="59"/>
        <v/>
      </c>
      <c r="O292" s="3" t="str">
        <f t="shared" si="60"/>
        <v/>
      </c>
      <c r="T292" s="3" t="str">
        <f t="shared" ref="T292:T301" si="70">MID(R292,4,4)&amp;"-"&amp;MID(S292,4,4)</f>
        <v>-</v>
      </c>
      <c r="AC292" s="5"/>
      <c r="AD292" s="5" t="str">
        <f t="shared" si="61"/>
        <v/>
      </c>
      <c r="AI292" s="3" t="str" cm="1">
        <f t="array" ref="AI292">IFERROR(IF(--AH292=1,INDEX(cls_capcat,_xlfn.XMATCH(C292,cls_subtype,0)),IF((--AH292=0)*(AH292&lt;&gt;""),0,"")),"")</f>
        <v/>
      </c>
      <c r="AJ292" s="3" t="str">
        <f t="shared" si="62"/>
        <v/>
      </c>
      <c r="AK292" s="3" t="str">
        <f t="shared" si="63"/>
        <v/>
      </c>
      <c r="AL292" s="3" t="str">
        <f t="shared" si="64"/>
        <v/>
      </c>
      <c r="AM292" s="3" t="str">
        <f t="shared" si="65"/>
        <v/>
      </c>
      <c r="AN292" s="3" t="str">
        <f t="shared" si="66"/>
        <v/>
      </c>
      <c r="AO292" s="3" t="str">
        <f t="shared" si="67"/>
        <v/>
      </c>
    </row>
    <row r="293" spans="9:41" hidden="1" x14ac:dyDescent="0.25">
      <c r="I293" s="3" t="str">
        <f t="shared" si="69"/>
        <v/>
      </c>
      <c r="K293" s="3" t="str">
        <f t="shared" si="58"/>
        <v/>
      </c>
      <c r="M293" s="3" t="str">
        <f t="shared" si="59"/>
        <v/>
      </c>
      <c r="O293" s="3" t="str">
        <f t="shared" si="60"/>
        <v/>
      </c>
      <c r="T293" s="3" t="str">
        <f t="shared" si="70"/>
        <v>-</v>
      </c>
      <c r="AC293" s="5"/>
      <c r="AD293" s="5" t="str">
        <f t="shared" si="61"/>
        <v/>
      </c>
      <c r="AI293" s="3" t="str" cm="1">
        <f t="array" ref="AI293">IFERROR(IF(--AH293=1,INDEX(cls_capcat,_xlfn.XMATCH(C293,cls_subtype,0)),IF((--AH293=0)*(AH293&lt;&gt;""),0,"")),"")</f>
        <v/>
      </c>
      <c r="AJ293" s="3" t="str">
        <f t="shared" si="62"/>
        <v/>
      </c>
      <c r="AK293" s="3" t="str">
        <f t="shared" si="63"/>
        <v/>
      </c>
      <c r="AL293" s="3" t="str">
        <f t="shared" si="64"/>
        <v/>
      </c>
      <c r="AM293" s="3" t="str">
        <f t="shared" si="65"/>
        <v/>
      </c>
      <c r="AN293" s="3" t="str">
        <f t="shared" si="66"/>
        <v/>
      </c>
      <c r="AO293" s="3" t="str">
        <f t="shared" si="67"/>
        <v/>
      </c>
    </row>
    <row r="294" spans="9:41" hidden="1" x14ac:dyDescent="0.25">
      <c r="I294" s="3" t="str">
        <f t="shared" si="69"/>
        <v/>
      </c>
      <c r="K294" s="3" t="str">
        <f t="shared" si="58"/>
        <v/>
      </c>
      <c r="M294" s="3" t="str">
        <f t="shared" si="59"/>
        <v/>
      </c>
      <c r="O294" s="3" t="str">
        <f t="shared" si="60"/>
        <v/>
      </c>
      <c r="T294" s="3" t="str">
        <f t="shared" si="70"/>
        <v>-</v>
      </c>
      <c r="AC294" s="5"/>
      <c r="AD294" s="5" t="str">
        <f t="shared" si="61"/>
        <v/>
      </c>
      <c r="AI294" s="3" t="str" cm="1">
        <f t="array" ref="AI294">IFERROR(IF(--AH294=1,INDEX(cls_capcat,_xlfn.XMATCH(C294,cls_subtype,0)),IF((--AH294=0)*(AH294&lt;&gt;""),0,"")),"")</f>
        <v/>
      </c>
      <c r="AJ294" s="3" t="str">
        <f t="shared" si="62"/>
        <v/>
      </c>
      <c r="AK294" s="3" t="str">
        <f t="shared" si="63"/>
        <v/>
      </c>
      <c r="AL294" s="3" t="str">
        <f t="shared" si="64"/>
        <v/>
      </c>
      <c r="AM294" s="3" t="str">
        <f t="shared" si="65"/>
        <v/>
      </c>
      <c r="AN294" s="3" t="str">
        <f t="shared" si="66"/>
        <v/>
      </c>
      <c r="AO294" s="3" t="str">
        <f t="shared" si="67"/>
        <v/>
      </c>
    </row>
    <row r="295" spans="9:41" hidden="1" x14ac:dyDescent="0.25">
      <c r="I295" s="3" t="str">
        <f t="shared" si="69"/>
        <v/>
      </c>
      <c r="K295" s="3" t="str">
        <f t="shared" si="58"/>
        <v/>
      </c>
      <c r="M295" s="3" t="str">
        <f t="shared" si="59"/>
        <v/>
      </c>
      <c r="O295" s="3" t="str">
        <f t="shared" si="60"/>
        <v/>
      </c>
      <c r="T295" s="3" t="str">
        <f t="shared" si="70"/>
        <v>-</v>
      </c>
      <c r="AC295" s="5"/>
      <c r="AD295" s="5" t="str">
        <f t="shared" si="61"/>
        <v/>
      </c>
      <c r="AI295" s="3" t="str" cm="1">
        <f t="array" ref="AI295">IFERROR(IF(--AH295=1,INDEX(cls_capcat,_xlfn.XMATCH(C295,cls_subtype,0)),IF((--AH295=0)*(AH295&lt;&gt;""),0,"")),"")</f>
        <v/>
      </c>
      <c r="AJ295" s="3" t="str">
        <f t="shared" si="62"/>
        <v/>
      </c>
      <c r="AK295" s="3" t="str">
        <f t="shared" si="63"/>
        <v/>
      </c>
      <c r="AL295" s="3" t="str">
        <f t="shared" si="64"/>
        <v/>
      </c>
      <c r="AM295" s="3" t="str">
        <f t="shared" si="65"/>
        <v/>
      </c>
      <c r="AN295" s="3" t="str">
        <f t="shared" si="66"/>
        <v/>
      </c>
      <c r="AO295" s="3" t="str">
        <f t="shared" si="67"/>
        <v/>
      </c>
    </row>
    <row r="296" spans="9:41" hidden="1" x14ac:dyDescent="0.25">
      <c r="I296" s="3" t="str">
        <f t="shared" si="69"/>
        <v/>
      </c>
      <c r="K296" s="3" t="str">
        <f t="shared" si="58"/>
        <v/>
      </c>
      <c r="M296" s="3" t="str">
        <f t="shared" si="59"/>
        <v/>
      </c>
      <c r="O296" s="3" t="str">
        <f t="shared" si="60"/>
        <v/>
      </c>
      <c r="T296" s="3" t="str">
        <f t="shared" si="70"/>
        <v>-</v>
      </c>
      <c r="AC296" s="5"/>
      <c r="AD296" s="5" t="str">
        <f t="shared" si="61"/>
        <v/>
      </c>
      <c r="AI296" s="3" t="str" cm="1">
        <f t="array" ref="AI296">IFERROR(IF(--AH296=1,INDEX(cls_capcat,_xlfn.XMATCH(C296,cls_subtype,0)),IF((--AH296=0)*(AH296&lt;&gt;""),0,"")),"")</f>
        <v/>
      </c>
      <c r="AJ296" s="3" t="str">
        <f t="shared" si="62"/>
        <v/>
      </c>
      <c r="AK296" s="3" t="str">
        <f t="shared" si="63"/>
        <v/>
      </c>
      <c r="AL296" s="3" t="str">
        <f t="shared" si="64"/>
        <v/>
      </c>
      <c r="AM296" s="3" t="str">
        <f t="shared" si="65"/>
        <v/>
      </c>
      <c r="AN296" s="3" t="str">
        <f t="shared" si="66"/>
        <v/>
      </c>
      <c r="AO296" s="3" t="str">
        <f t="shared" si="67"/>
        <v/>
      </c>
    </row>
    <row r="297" spans="9:41" hidden="1" x14ac:dyDescent="0.25">
      <c r="I297" s="3" t="str">
        <f t="shared" si="69"/>
        <v/>
      </c>
      <c r="K297" s="3" t="str">
        <f t="shared" si="58"/>
        <v/>
      </c>
      <c r="M297" s="3" t="str">
        <f t="shared" si="59"/>
        <v/>
      </c>
      <c r="O297" s="3" t="str">
        <f t="shared" si="60"/>
        <v/>
      </c>
      <c r="T297" s="3" t="str">
        <f t="shared" si="70"/>
        <v>-</v>
      </c>
      <c r="AC297" s="5"/>
      <c r="AD297" s="5" t="str">
        <f t="shared" si="61"/>
        <v/>
      </c>
      <c r="AI297" s="3" t="str" cm="1">
        <f t="array" ref="AI297">IFERROR(IF(--AH297=1,INDEX(cls_capcat,_xlfn.XMATCH(C297,cls_subtype,0)),IF((--AH297=0)*(AH297&lt;&gt;""),0,"")),"")</f>
        <v/>
      </c>
      <c r="AJ297" s="3" t="str">
        <f t="shared" si="62"/>
        <v/>
      </c>
      <c r="AK297" s="3" t="str">
        <f t="shared" si="63"/>
        <v/>
      </c>
      <c r="AL297" s="3" t="str">
        <f t="shared" si="64"/>
        <v/>
      </c>
      <c r="AM297" s="3" t="str">
        <f t="shared" si="65"/>
        <v/>
      </c>
      <c r="AN297" s="3" t="str">
        <f t="shared" si="66"/>
        <v/>
      </c>
      <c r="AO297" s="3" t="str">
        <f t="shared" si="67"/>
        <v/>
      </c>
    </row>
    <row r="298" spans="9:41" hidden="1" x14ac:dyDescent="0.25">
      <c r="I298" s="3" t="str">
        <f t="shared" si="69"/>
        <v/>
      </c>
      <c r="K298" s="3" t="str">
        <f t="shared" si="58"/>
        <v/>
      </c>
      <c r="M298" s="3" t="str">
        <f t="shared" si="59"/>
        <v/>
      </c>
      <c r="O298" s="3" t="str">
        <f t="shared" si="60"/>
        <v/>
      </c>
      <c r="T298" s="3" t="str">
        <f t="shared" si="70"/>
        <v>-</v>
      </c>
      <c r="AC298" s="5"/>
      <c r="AD298" s="5" t="str">
        <f t="shared" si="61"/>
        <v/>
      </c>
      <c r="AI298" s="3" t="str" cm="1">
        <f t="array" ref="AI298">IFERROR(IF(--AH298=1,INDEX(cls_capcat,_xlfn.XMATCH(C298,cls_subtype,0)),IF((--AH298=0)*(AH298&lt;&gt;""),0,"")),"")</f>
        <v/>
      </c>
      <c r="AJ298" s="3" t="str">
        <f t="shared" si="62"/>
        <v/>
      </c>
      <c r="AK298" s="3" t="str">
        <f t="shared" si="63"/>
        <v/>
      </c>
      <c r="AL298" s="3" t="str">
        <f t="shared" si="64"/>
        <v/>
      </c>
      <c r="AM298" s="3" t="str">
        <f t="shared" si="65"/>
        <v/>
      </c>
      <c r="AN298" s="3" t="str">
        <f t="shared" si="66"/>
        <v/>
      </c>
      <c r="AO298" s="3" t="str">
        <f t="shared" si="67"/>
        <v/>
      </c>
    </row>
    <row r="299" spans="9:41" hidden="1" x14ac:dyDescent="0.25">
      <c r="I299" s="3" t="str">
        <f t="shared" si="69"/>
        <v/>
      </c>
      <c r="K299" s="3" t="str">
        <f t="shared" si="58"/>
        <v/>
      </c>
      <c r="M299" s="3" t="str">
        <f t="shared" si="59"/>
        <v/>
      </c>
      <c r="O299" s="3" t="str">
        <f t="shared" si="60"/>
        <v/>
      </c>
      <c r="T299" s="3" t="str">
        <f t="shared" si="70"/>
        <v>-</v>
      </c>
      <c r="AC299" s="5"/>
      <c r="AD299" s="5" t="str">
        <f t="shared" si="61"/>
        <v/>
      </c>
      <c r="AI299" s="3" t="str" cm="1">
        <f t="array" ref="AI299">IFERROR(IF(--AH299=1,INDEX(cls_capcat,_xlfn.XMATCH(C299,cls_subtype,0)),IF((--AH299=0)*(AH299&lt;&gt;""),0,"")),"")</f>
        <v/>
      </c>
      <c r="AJ299" s="3" t="str">
        <f t="shared" si="62"/>
        <v/>
      </c>
      <c r="AK299" s="3" t="str">
        <f t="shared" si="63"/>
        <v/>
      </c>
      <c r="AL299" s="3" t="str">
        <f t="shared" si="64"/>
        <v/>
      </c>
      <c r="AM299" s="3" t="str">
        <f t="shared" si="65"/>
        <v/>
      </c>
      <c r="AN299" s="3" t="str">
        <f t="shared" si="66"/>
        <v/>
      </c>
      <c r="AO299" s="3" t="str">
        <f t="shared" si="67"/>
        <v/>
      </c>
    </row>
    <row r="300" spans="9:41" hidden="1" x14ac:dyDescent="0.25">
      <c r="I300" s="3" t="str">
        <f t="shared" si="69"/>
        <v/>
      </c>
      <c r="K300" s="3" t="str">
        <f t="shared" si="58"/>
        <v/>
      </c>
      <c r="M300" s="3" t="str">
        <f t="shared" si="59"/>
        <v/>
      </c>
      <c r="O300" s="3" t="str">
        <f t="shared" si="60"/>
        <v/>
      </c>
      <c r="T300" s="3" t="str">
        <f t="shared" si="70"/>
        <v>-</v>
      </c>
      <c r="AC300" s="5"/>
      <c r="AD300" s="5" t="str">
        <f t="shared" si="61"/>
        <v/>
      </c>
      <c r="AI300" s="3" t="str" cm="1">
        <f t="array" ref="AI300">IFERROR(IF(--AH300=1,INDEX(cls_capcat,_xlfn.XMATCH(C300,cls_subtype,0)),IF((--AH300=0)*(AH300&lt;&gt;""),0,"")),"")</f>
        <v/>
      </c>
      <c r="AJ300" s="3" t="str">
        <f t="shared" si="62"/>
        <v/>
      </c>
      <c r="AK300" s="3" t="str">
        <f t="shared" si="63"/>
        <v/>
      </c>
      <c r="AL300" s="3" t="str">
        <f t="shared" si="64"/>
        <v/>
      </c>
      <c r="AM300" s="3" t="str">
        <f t="shared" si="65"/>
        <v/>
      </c>
      <c r="AN300" s="3" t="str">
        <f t="shared" si="66"/>
        <v/>
      </c>
      <c r="AO300" s="3" t="str">
        <f t="shared" si="67"/>
        <v/>
      </c>
    </row>
    <row r="301" spans="9:41" hidden="1" x14ac:dyDescent="0.25">
      <c r="I301" s="3" t="str">
        <f t="shared" si="69"/>
        <v/>
      </c>
      <c r="K301" s="3" t="str">
        <f t="shared" si="58"/>
        <v/>
      </c>
      <c r="M301" s="3" t="str">
        <f t="shared" si="59"/>
        <v/>
      </c>
      <c r="O301" s="3" t="str">
        <f t="shared" si="60"/>
        <v/>
      </c>
      <c r="T301" s="3" t="str">
        <f t="shared" si="70"/>
        <v>-</v>
      </c>
      <c r="AC301" s="5"/>
      <c r="AD301" s="5" t="str">
        <f t="shared" si="61"/>
        <v/>
      </c>
      <c r="AI301" s="3" t="str" cm="1">
        <f t="array" ref="AI301">IFERROR(IF(--AH301=1,INDEX(cls_capcat,_xlfn.XMATCH(C301,cls_subtype,0)),IF((--AH301=0)*(AH301&lt;&gt;""),0,"")),"")</f>
        <v/>
      </c>
      <c r="AJ301" s="3" t="str">
        <f t="shared" si="62"/>
        <v/>
      </c>
      <c r="AK301" s="3" t="str">
        <f t="shared" si="63"/>
        <v/>
      </c>
      <c r="AL301" s="3" t="str">
        <f t="shared" si="64"/>
        <v/>
      </c>
      <c r="AM301" s="3" t="str">
        <f t="shared" si="65"/>
        <v/>
      </c>
      <c r="AN301" s="3" t="str">
        <f t="shared" si="66"/>
        <v/>
      </c>
      <c r="AO301" s="3" t="str">
        <f t="shared" si="67"/>
        <v/>
      </c>
    </row>
  </sheetData>
  <autoFilter ref="A1:AO301" xr:uid="{00000000-0001-0000-0000-000000000000}">
    <filterColumn colId="1">
      <filters>
        <filter val="DXA"/>
        <filter val="X-ray"/>
      </filters>
    </filterColumn>
    <filterColumn colId="8">
      <filters>
        <filter val="119 Gannett Dr.; South Portland, ME 04106"/>
        <filter val="175 US Route 1; Scarborough, ME 04074"/>
        <filter val="272 Congress St.; Portland, ME 04101"/>
        <filter val="5 Bucknam Rd.; Falmouth, ME 04105"/>
        <filter val="584 Roosevelt Trl.; Windham, ME 04062"/>
        <filter val="82 Campus Dr.; Scarborough, ME 04074"/>
        <filter val="84 Campus Dr.; Scarborough, ME 04074"/>
        <filter val="92 Campus Dr.; Scarborough, ME 04074"/>
      </filters>
    </filterColumn>
    <sortState xmlns:xlrd2="http://schemas.microsoft.com/office/spreadsheetml/2017/richdata2" ref="A2:AO301">
      <sortCondition ref="A1:A301"/>
    </sortState>
  </autoFilter>
  <sortState xmlns:xlrd2="http://schemas.microsoft.com/office/spreadsheetml/2017/richdata2" ref="A2:AO301">
    <sortCondition ref="B2:B301"/>
    <sortCondition ref="C2:C301"/>
    <sortCondition ref="H2:H301"/>
  </sortState>
  <phoneticPr fontId="2" type="noConversion"/>
  <conditionalFormatting sqref="S2:S300">
    <cfRule type="duplicateValues" dxfId="0" priority="5"/>
  </conditionalFormatting>
  <dataValidations count="5">
    <dataValidation type="list" allowBlank="1" showInputMessage="1" showErrorMessage="1" sqref="D2:D302" xr:uid="{00000000-0002-0000-0000-000000000000}">
      <formula1>manu_name</formula1>
    </dataValidation>
    <dataValidation type="list" allowBlank="1" showInputMessage="1" showErrorMessage="1" sqref="H2:H302" xr:uid="{00000000-0002-0000-0000-000001000000}">
      <formula1>fac_name</formula1>
    </dataValidation>
    <dataValidation type="list" allowBlank="1" showInputMessage="1" showErrorMessage="1" sqref="B2:B301" xr:uid="{00000000-0002-0000-0000-000002000000}">
      <formula1>cls_type</formula1>
    </dataValidation>
    <dataValidation type="list" allowBlank="1" showInputMessage="1" showErrorMessage="1" sqref="C2:C301" xr:uid="{00000000-0002-0000-0000-000003000000}">
      <formula1>INDIRECT(SUBSTITUTE(SUBSTITUTE(SUBSTITUTE(B2," ",""),"-",""),"/",""))</formula1>
    </dataValidation>
    <dataValidation type="list" allowBlank="1" showInputMessage="1" showErrorMessage="1" sqref="F2:F302" xr:uid="{00000000-0002-0000-0000-000004000000}">
      <formula1>dept_name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3000"/>
  <sheetViews>
    <sheetView topLeftCell="A145" workbookViewId="0">
      <selection activeCell="F92" sqref="F92"/>
    </sheetView>
  </sheetViews>
  <sheetFormatPr defaultRowHeight="15" x14ac:dyDescent="0.25"/>
  <cols>
    <col min="1" max="1" width="9.42578125" customWidth="1"/>
    <col min="3" max="3" width="11.140625" bestFit="1" customWidth="1"/>
    <col min="4" max="4" width="11.28515625" bestFit="1" customWidth="1"/>
    <col min="5" max="5" width="12" bestFit="1" customWidth="1"/>
    <col min="6" max="6" width="12" customWidth="1"/>
    <col min="7" max="7" width="15.42578125" customWidth="1"/>
    <col min="8" max="8" width="9.140625" style="3"/>
    <col min="9" max="24" width="11.5703125" customWidth="1"/>
  </cols>
  <sheetData>
    <row r="1" spans="1:24" x14ac:dyDescent="0.25">
      <c r="A1" t="s">
        <v>476</v>
      </c>
      <c r="B1" t="s">
        <v>500</v>
      </c>
      <c r="C1" t="s">
        <v>475</v>
      </c>
      <c r="D1" t="s">
        <v>477</v>
      </c>
      <c r="E1" t="s">
        <v>478</v>
      </c>
      <c r="F1" t="s">
        <v>479</v>
      </c>
      <c r="G1" t="s">
        <v>480</v>
      </c>
      <c r="H1" s="3" t="s">
        <v>481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506</v>
      </c>
      <c r="T1" t="s">
        <v>507</v>
      </c>
      <c r="U1" t="s">
        <v>508</v>
      </c>
      <c r="V1" t="s">
        <v>509</v>
      </c>
      <c r="W1" t="s">
        <v>510</v>
      </c>
      <c r="X1" t="s">
        <v>511</v>
      </c>
    </row>
    <row r="2" spans="1:24" x14ac:dyDescent="0.25">
      <c r="A2">
        <v>1</v>
      </c>
      <c r="B2">
        <v>81</v>
      </c>
      <c r="C2" t="s">
        <v>483</v>
      </c>
      <c r="D2" s="5">
        <v>45306</v>
      </c>
      <c r="E2" s="5">
        <v>45313</v>
      </c>
      <c r="F2" t="s">
        <v>504</v>
      </c>
      <c r="H2" s="3">
        <f t="shared" ref="H2:H65" si="0">_xlfn.IFNA(INDEX(event_type_id,MATCH(C2,event_types,0)),"")</f>
        <v>2</v>
      </c>
      <c r="I2" t="s">
        <v>682</v>
      </c>
    </row>
    <row r="3" spans="1:24" x14ac:dyDescent="0.25">
      <c r="A3">
        <v>2</v>
      </c>
      <c r="B3">
        <v>82</v>
      </c>
      <c r="C3" t="s">
        <v>483</v>
      </c>
      <c r="D3" s="5">
        <v>45301</v>
      </c>
      <c r="E3" s="5">
        <v>45307</v>
      </c>
      <c r="F3" t="s">
        <v>505</v>
      </c>
      <c r="H3" s="3">
        <f t="shared" si="0"/>
        <v>2</v>
      </c>
      <c r="I3" t="s">
        <v>681</v>
      </c>
    </row>
    <row r="4" spans="1:24" x14ac:dyDescent="0.25">
      <c r="A4">
        <v>3</v>
      </c>
      <c r="B4">
        <v>83</v>
      </c>
      <c r="C4" t="s">
        <v>483</v>
      </c>
      <c r="D4" s="5">
        <v>45303</v>
      </c>
      <c r="E4" s="5">
        <v>45313</v>
      </c>
      <c r="F4" t="s">
        <v>504</v>
      </c>
      <c r="H4" s="3">
        <f t="shared" si="0"/>
        <v>2</v>
      </c>
      <c r="I4" t="s">
        <v>683</v>
      </c>
    </row>
    <row r="5" spans="1:24" x14ac:dyDescent="0.25">
      <c r="A5">
        <v>4</v>
      </c>
      <c r="B5">
        <v>1</v>
      </c>
      <c r="C5" t="s">
        <v>483</v>
      </c>
      <c r="D5" s="5">
        <v>45322</v>
      </c>
      <c r="E5" s="5">
        <v>45327</v>
      </c>
      <c r="F5" t="s">
        <v>504</v>
      </c>
      <c r="H5" s="3">
        <f t="shared" si="0"/>
        <v>2</v>
      </c>
      <c r="I5" t="s">
        <v>684</v>
      </c>
    </row>
    <row r="6" spans="1:24" x14ac:dyDescent="0.25">
      <c r="A6">
        <v>5</v>
      </c>
      <c r="B6">
        <v>65</v>
      </c>
      <c r="C6" t="s">
        <v>483</v>
      </c>
      <c r="D6" s="5">
        <v>45315</v>
      </c>
      <c r="E6" s="5">
        <v>45317</v>
      </c>
      <c r="F6" t="s">
        <v>505</v>
      </c>
      <c r="H6" s="3">
        <f t="shared" si="0"/>
        <v>2</v>
      </c>
      <c r="I6" t="s">
        <v>685</v>
      </c>
    </row>
    <row r="7" spans="1:24" x14ac:dyDescent="0.25">
      <c r="A7">
        <v>6</v>
      </c>
      <c r="B7">
        <v>78</v>
      </c>
      <c r="C7" t="s">
        <v>483</v>
      </c>
      <c r="D7" s="5">
        <v>45301</v>
      </c>
      <c r="E7" s="5">
        <v>45307</v>
      </c>
      <c r="F7" t="s">
        <v>505</v>
      </c>
      <c r="H7" s="3">
        <f t="shared" si="0"/>
        <v>2</v>
      </c>
      <c r="I7" t="s">
        <v>687</v>
      </c>
    </row>
    <row r="8" spans="1:24" x14ac:dyDescent="0.25">
      <c r="A8">
        <v>7</v>
      </c>
      <c r="B8">
        <v>86</v>
      </c>
      <c r="C8" t="s">
        <v>483</v>
      </c>
      <c r="D8" s="5">
        <v>45336</v>
      </c>
      <c r="E8" s="5">
        <v>45336</v>
      </c>
      <c r="F8" t="s">
        <v>504</v>
      </c>
      <c r="H8" s="3">
        <f t="shared" si="0"/>
        <v>2</v>
      </c>
      <c r="I8" t="s">
        <v>686</v>
      </c>
    </row>
    <row r="9" spans="1:24" x14ac:dyDescent="0.25">
      <c r="A9">
        <v>8</v>
      </c>
      <c r="B9">
        <v>33</v>
      </c>
      <c r="C9" t="s">
        <v>483</v>
      </c>
      <c r="D9" s="5">
        <v>45387</v>
      </c>
      <c r="E9" s="5">
        <v>45411</v>
      </c>
      <c r="F9" t="s">
        <v>505</v>
      </c>
      <c r="H9" s="3">
        <f t="shared" si="0"/>
        <v>2</v>
      </c>
      <c r="I9" t="s">
        <v>688</v>
      </c>
      <c r="J9" t="s">
        <v>689</v>
      </c>
    </row>
    <row r="10" spans="1:24" x14ac:dyDescent="0.25">
      <c r="A10">
        <v>9</v>
      </c>
      <c r="B10">
        <v>13</v>
      </c>
      <c r="C10" t="s">
        <v>483</v>
      </c>
      <c r="D10" s="5">
        <v>45323</v>
      </c>
      <c r="E10" s="5">
        <v>45323</v>
      </c>
      <c r="F10" t="s">
        <v>504</v>
      </c>
      <c r="H10" s="3">
        <f t="shared" si="0"/>
        <v>2</v>
      </c>
      <c r="I10" t="s">
        <v>692</v>
      </c>
      <c r="J10" t="s">
        <v>693</v>
      </c>
    </row>
    <row r="11" spans="1:24" x14ac:dyDescent="0.25">
      <c r="A11">
        <v>10</v>
      </c>
      <c r="B11">
        <v>14</v>
      </c>
      <c r="C11" t="s">
        <v>483</v>
      </c>
      <c r="D11" s="5">
        <v>45210</v>
      </c>
      <c r="E11" s="5">
        <v>45210</v>
      </c>
      <c r="F11" t="s">
        <v>504</v>
      </c>
      <c r="H11" s="3">
        <f t="shared" si="0"/>
        <v>2</v>
      </c>
      <c r="I11" t="s">
        <v>694</v>
      </c>
      <c r="J11" t="s">
        <v>695</v>
      </c>
    </row>
    <row r="12" spans="1:24" x14ac:dyDescent="0.25">
      <c r="A12">
        <v>11</v>
      </c>
      <c r="B12">
        <v>2</v>
      </c>
      <c r="C12" t="s">
        <v>483</v>
      </c>
      <c r="D12" s="5">
        <v>45161</v>
      </c>
      <c r="E12" s="5">
        <v>45161</v>
      </c>
      <c r="F12" t="s">
        <v>504</v>
      </c>
      <c r="H12" s="3">
        <f t="shared" si="0"/>
        <v>2</v>
      </c>
      <c r="I12" t="s">
        <v>696</v>
      </c>
      <c r="J12" t="s">
        <v>697</v>
      </c>
    </row>
    <row r="13" spans="1:24" x14ac:dyDescent="0.25">
      <c r="A13">
        <v>12</v>
      </c>
      <c r="B13">
        <v>80</v>
      </c>
      <c r="C13" t="s">
        <v>483</v>
      </c>
      <c r="D13" s="5">
        <v>45257</v>
      </c>
      <c r="E13" s="5">
        <v>45257</v>
      </c>
      <c r="F13" t="s">
        <v>505</v>
      </c>
      <c r="G13" t="s">
        <v>698</v>
      </c>
      <c r="H13" s="3">
        <f t="shared" si="0"/>
        <v>2</v>
      </c>
      <c r="I13" t="s">
        <v>699</v>
      </c>
      <c r="J13" t="s">
        <v>700</v>
      </c>
    </row>
    <row r="14" spans="1:24" x14ac:dyDescent="0.25">
      <c r="A14">
        <v>13</v>
      </c>
      <c r="B14">
        <v>79</v>
      </c>
      <c r="C14" t="s">
        <v>483</v>
      </c>
      <c r="D14" s="5">
        <v>45288</v>
      </c>
      <c r="E14" s="5">
        <v>45288</v>
      </c>
      <c r="F14" t="s">
        <v>504</v>
      </c>
      <c r="H14" s="3">
        <f t="shared" si="0"/>
        <v>2</v>
      </c>
      <c r="I14" t="s">
        <v>701</v>
      </c>
      <c r="J14" t="s">
        <v>702</v>
      </c>
    </row>
    <row r="15" spans="1:24" x14ac:dyDescent="0.25">
      <c r="A15">
        <v>14</v>
      </c>
      <c r="B15">
        <v>115</v>
      </c>
      <c r="C15" t="s">
        <v>483</v>
      </c>
      <c r="D15" s="5">
        <v>45257</v>
      </c>
      <c r="E15" s="5">
        <v>45257</v>
      </c>
      <c r="F15" t="s">
        <v>505</v>
      </c>
      <c r="G15" t="s">
        <v>698</v>
      </c>
      <c r="H15" s="3">
        <f t="shared" si="0"/>
        <v>2</v>
      </c>
      <c r="I15" t="s">
        <v>703</v>
      </c>
    </row>
    <row r="16" spans="1:24" x14ac:dyDescent="0.25">
      <c r="A16">
        <v>15</v>
      </c>
      <c r="B16">
        <v>12</v>
      </c>
      <c r="C16" t="s">
        <v>483</v>
      </c>
      <c r="D16" s="5">
        <v>45119</v>
      </c>
      <c r="E16" s="5">
        <v>45119</v>
      </c>
      <c r="F16" t="s">
        <v>504</v>
      </c>
      <c r="H16" s="3">
        <f t="shared" si="0"/>
        <v>2</v>
      </c>
      <c r="I16" t="s">
        <v>704</v>
      </c>
    </row>
    <row r="17" spans="1:10" x14ac:dyDescent="0.25">
      <c r="A17">
        <v>16</v>
      </c>
      <c r="B17">
        <v>12</v>
      </c>
      <c r="C17" t="s">
        <v>488</v>
      </c>
      <c r="D17" s="5">
        <v>45147</v>
      </c>
      <c r="E17" s="5">
        <v>45147</v>
      </c>
      <c r="F17" t="s">
        <v>504</v>
      </c>
      <c r="H17" s="3">
        <f t="shared" si="0"/>
        <v>7</v>
      </c>
      <c r="I17" t="s">
        <v>705</v>
      </c>
    </row>
    <row r="18" spans="1:10" x14ac:dyDescent="0.25">
      <c r="A18">
        <v>17</v>
      </c>
      <c r="B18">
        <v>99</v>
      </c>
      <c r="C18" t="s">
        <v>483</v>
      </c>
      <c r="D18" s="5">
        <v>45208</v>
      </c>
      <c r="E18" s="5">
        <v>45208</v>
      </c>
      <c r="F18" t="s">
        <v>505</v>
      </c>
      <c r="H18" s="3">
        <f t="shared" si="0"/>
        <v>2</v>
      </c>
      <c r="I18" t="s">
        <v>706</v>
      </c>
      <c r="J18" t="s">
        <v>707</v>
      </c>
    </row>
    <row r="19" spans="1:10" x14ac:dyDescent="0.25">
      <c r="A19">
        <v>18</v>
      </c>
      <c r="B19">
        <v>98</v>
      </c>
      <c r="C19" t="s">
        <v>483</v>
      </c>
      <c r="D19" s="5">
        <v>45210</v>
      </c>
      <c r="E19" s="5">
        <v>45210</v>
      </c>
      <c r="F19" t="s">
        <v>505</v>
      </c>
      <c r="H19" s="3">
        <f t="shared" si="0"/>
        <v>2</v>
      </c>
      <c r="I19" t="s">
        <v>708</v>
      </c>
      <c r="J19" t="s">
        <v>709</v>
      </c>
    </row>
    <row r="20" spans="1:10" x14ac:dyDescent="0.25">
      <c r="A20">
        <v>19</v>
      </c>
      <c r="B20">
        <v>97</v>
      </c>
      <c r="C20" t="s">
        <v>483</v>
      </c>
      <c r="D20" s="5">
        <v>45210</v>
      </c>
      <c r="E20" s="5">
        <v>45210</v>
      </c>
      <c r="F20" t="s">
        <v>505</v>
      </c>
      <c r="H20" s="3">
        <f t="shared" si="0"/>
        <v>2</v>
      </c>
      <c r="I20" t="s">
        <v>710</v>
      </c>
      <c r="J20" t="s">
        <v>711</v>
      </c>
    </row>
    <row r="21" spans="1:10" x14ac:dyDescent="0.25">
      <c r="A21">
        <v>20</v>
      </c>
      <c r="B21">
        <v>102</v>
      </c>
      <c r="C21" t="s">
        <v>483</v>
      </c>
      <c r="D21" s="5">
        <v>45205</v>
      </c>
      <c r="E21" s="5">
        <v>45205</v>
      </c>
      <c r="F21" t="s">
        <v>505</v>
      </c>
      <c r="H21" s="3">
        <f t="shared" si="0"/>
        <v>2</v>
      </c>
      <c r="I21" t="s">
        <v>712</v>
      </c>
    </row>
    <row r="22" spans="1:10" x14ac:dyDescent="0.25">
      <c r="A22">
        <v>21</v>
      </c>
      <c r="B22">
        <v>101</v>
      </c>
      <c r="C22" t="s">
        <v>483</v>
      </c>
      <c r="D22" s="5">
        <v>45209</v>
      </c>
      <c r="E22" s="5">
        <v>45209</v>
      </c>
      <c r="F22" t="s">
        <v>505</v>
      </c>
      <c r="H22" s="3">
        <f t="shared" si="0"/>
        <v>2</v>
      </c>
      <c r="I22" t="s">
        <v>713</v>
      </c>
      <c r="J22" t="s">
        <v>714</v>
      </c>
    </row>
    <row r="23" spans="1:10" x14ac:dyDescent="0.25">
      <c r="A23">
        <v>22</v>
      </c>
      <c r="B23">
        <v>100</v>
      </c>
      <c r="C23" t="s">
        <v>483</v>
      </c>
      <c r="D23" s="5">
        <v>45208</v>
      </c>
      <c r="E23" s="5">
        <v>45208</v>
      </c>
      <c r="F23" t="s">
        <v>505</v>
      </c>
      <c r="H23" s="3">
        <f t="shared" si="0"/>
        <v>2</v>
      </c>
      <c r="I23" t="s">
        <v>715</v>
      </c>
    </row>
    <row r="24" spans="1:10" x14ac:dyDescent="0.25">
      <c r="A24">
        <v>23</v>
      </c>
      <c r="B24">
        <v>104</v>
      </c>
      <c r="C24" t="s">
        <v>483</v>
      </c>
      <c r="D24" s="5">
        <v>45215</v>
      </c>
      <c r="E24" s="5">
        <v>45215</v>
      </c>
      <c r="F24" t="s">
        <v>504</v>
      </c>
      <c r="H24" s="3">
        <f t="shared" si="0"/>
        <v>2</v>
      </c>
      <c r="I24" t="s">
        <v>716</v>
      </c>
      <c r="J24" t="s">
        <v>717</v>
      </c>
    </row>
    <row r="25" spans="1:10" x14ac:dyDescent="0.25">
      <c r="A25">
        <v>24</v>
      </c>
      <c r="B25">
        <v>103</v>
      </c>
      <c r="C25" t="s">
        <v>483</v>
      </c>
      <c r="D25" s="5">
        <v>45223</v>
      </c>
      <c r="E25" s="5">
        <v>45223</v>
      </c>
      <c r="F25" t="s">
        <v>727</v>
      </c>
      <c r="H25" s="3">
        <f t="shared" si="0"/>
        <v>2</v>
      </c>
      <c r="I25" t="s">
        <v>718</v>
      </c>
      <c r="J25" t="s">
        <v>719</v>
      </c>
    </row>
    <row r="26" spans="1:10" x14ac:dyDescent="0.25">
      <c r="A26">
        <v>25</v>
      </c>
      <c r="B26">
        <v>107</v>
      </c>
      <c r="C26" t="s">
        <v>483</v>
      </c>
      <c r="D26" s="5">
        <v>45062</v>
      </c>
      <c r="E26" s="5">
        <v>45093</v>
      </c>
      <c r="F26" t="s">
        <v>504</v>
      </c>
      <c r="H26" s="3">
        <f t="shared" si="0"/>
        <v>2</v>
      </c>
      <c r="I26" t="s">
        <v>720</v>
      </c>
    </row>
    <row r="27" spans="1:10" x14ac:dyDescent="0.25">
      <c r="A27">
        <v>26</v>
      </c>
      <c r="B27">
        <v>106</v>
      </c>
      <c r="C27" t="s">
        <v>483</v>
      </c>
      <c r="D27" s="5">
        <v>45192</v>
      </c>
      <c r="E27" s="5">
        <v>45377</v>
      </c>
      <c r="F27" t="s">
        <v>505</v>
      </c>
      <c r="H27" s="3">
        <f t="shared" si="0"/>
        <v>2</v>
      </c>
      <c r="I27" t="s">
        <v>721</v>
      </c>
    </row>
    <row r="28" spans="1:10" x14ac:dyDescent="0.25">
      <c r="A28">
        <v>27</v>
      </c>
      <c r="B28">
        <v>105</v>
      </c>
      <c r="C28" t="s">
        <v>483</v>
      </c>
      <c r="D28" s="5">
        <v>45070</v>
      </c>
      <c r="E28" s="5">
        <v>45070</v>
      </c>
      <c r="F28" t="s">
        <v>504</v>
      </c>
      <c r="H28" s="3">
        <f t="shared" si="0"/>
        <v>2</v>
      </c>
      <c r="I28" t="s">
        <v>722</v>
      </c>
    </row>
    <row r="29" spans="1:10" x14ac:dyDescent="0.25">
      <c r="A29">
        <v>28</v>
      </c>
      <c r="B29">
        <v>110</v>
      </c>
      <c r="C29" t="s">
        <v>483</v>
      </c>
      <c r="D29" s="5">
        <v>45070</v>
      </c>
      <c r="E29" s="5">
        <v>45070</v>
      </c>
      <c r="F29" t="s">
        <v>504</v>
      </c>
      <c r="H29" s="3">
        <f t="shared" si="0"/>
        <v>2</v>
      </c>
      <c r="I29" t="s">
        <v>723</v>
      </c>
    </row>
    <row r="30" spans="1:10" x14ac:dyDescent="0.25">
      <c r="A30">
        <v>29</v>
      </c>
      <c r="B30">
        <v>109</v>
      </c>
      <c r="C30" t="s">
        <v>483</v>
      </c>
      <c r="D30" s="5">
        <v>45062</v>
      </c>
      <c r="E30" s="5">
        <v>45062</v>
      </c>
      <c r="F30" t="s">
        <v>504</v>
      </c>
      <c r="H30" s="3">
        <f t="shared" si="0"/>
        <v>2</v>
      </c>
      <c r="I30" t="s">
        <v>724</v>
      </c>
    </row>
    <row r="31" spans="1:10" x14ac:dyDescent="0.25">
      <c r="A31">
        <v>30</v>
      </c>
      <c r="B31">
        <v>116</v>
      </c>
      <c r="C31" t="s">
        <v>482</v>
      </c>
      <c r="D31" s="5">
        <v>45273</v>
      </c>
      <c r="E31" s="5">
        <v>45273</v>
      </c>
      <c r="F31" t="s">
        <v>505</v>
      </c>
      <c r="H31" s="3">
        <f t="shared" si="0"/>
        <v>1</v>
      </c>
      <c r="I31" t="s">
        <v>725</v>
      </c>
    </row>
    <row r="32" spans="1:10" x14ac:dyDescent="0.25">
      <c r="A32">
        <v>31</v>
      </c>
      <c r="B32">
        <v>108</v>
      </c>
      <c r="C32" t="s">
        <v>483</v>
      </c>
      <c r="D32" s="5">
        <v>45058</v>
      </c>
      <c r="E32" s="5">
        <v>45058</v>
      </c>
      <c r="F32" t="s">
        <v>504</v>
      </c>
      <c r="H32" s="3">
        <f t="shared" si="0"/>
        <v>2</v>
      </c>
      <c r="I32" t="s">
        <v>726</v>
      </c>
    </row>
    <row r="33" spans="1:8" x14ac:dyDescent="0.25">
      <c r="A33">
        <v>32</v>
      </c>
      <c r="B33">
        <v>1</v>
      </c>
      <c r="C33" t="s">
        <v>483</v>
      </c>
      <c r="D33" s="5">
        <v>44950</v>
      </c>
      <c r="E33" s="5">
        <v>44950</v>
      </c>
      <c r="F33" t="s">
        <v>504</v>
      </c>
      <c r="G33" t="s">
        <v>698</v>
      </c>
      <c r="H33" s="3">
        <f t="shared" si="0"/>
        <v>2</v>
      </c>
    </row>
    <row r="34" spans="1:8" x14ac:dyDescent="0.25">
      <c r="A34">
        <v>33</v>
      </c>
      <c r="B34">
        <v>2</v>
      </c>
      <c r="C34" t="s">
        <v>483</v>
      </c>
      <c r="D34" s="5">
        <v>45141</v>
      </c>
      <c r="E34" s="5">
        <v>45141</v>
      </c>
      <c r="F34" t="s">
        <v>504</v>
      </c>
      <c r="G34" t="s">
        <v>698</v>
      </c>
      <c r="H34" s="3">
        <f t="shared" si="0"/>
        <v>2</v>
      </c>
    </row>
    <row r="35" spans="1:8" x14ac:dyDescent="0.25">
      <c r="A35">
        <v>34</v>
      </c>
      <c r="B35">
        <v>3</v>
      </c>
      <c r="C35" t="s">
        <v>483</v>
      </c>
      <c r="D35" s="5">
        <v>45183</v>
      </c>
      <c r="E35" s="5">
        <v>45183</v>
      </c>
      <c r="F35" t="s">
        <v>504</v>
      </c>
      <c r="G35" t="s">
        <v>698</v>
      </c>
      <c r="H35" s="3">
        <f t="shared" si="0"/>
        <v>2</v>
      </c>
    </row>
    <row r="36" spans="1:8" x14ac:dyDescent="0.25">
      <c r="A36">
        <v>35</v>
      </c>
      <c r="B36">
        <v>4</v>
      </c>
      <c r="C36" t="s">
        <v>483</v>
      </c>
      <c r="D36" s="5">
        <v>45176</v>
      </c>
      <c r="E36" s="5">
        <v>45176</v>
      </c>
      <c r="F36" t="s">
        <v>504</v>
      </c>
      <c r="G36" t="s">
        <v>698</v>
      </c>
      <c r="H36" s="3">
        <f t="shared" si="0"/>
        <v>2</v>
      </c>
    </row>
    <row r="37" spans="1:8" x14ac:dyDescent="0.25">
      <c r="A37">
        <v>36</v>
      </c>
      <c r="B37">
        <v>5</v>
      </c>
      <c r="C37" t="s">
        <v>483</v>
      </c>
      <c r="D37" s="5">
        <v>45186</v>
      </c>
      <c r="E37" s="5">
        <v>45186</v>
      </c>
      <c r="F37" t="s">
        <v>504</v>
      </c>
      <c r="G37" t="s">
        <v>698</v>
      </c>
      <c r="H37" s="3">
        <f t="shared" si="0"/>
        <v>2</v>
      </c>
    </row>
    <row r="38" spans="1:8" x14ac:dyDescent="0.25">
      <c r="A38">
        <v>37</v>
      </c>
      <c r="B38">
        <v>6</v>
      </c>
      <c r="C38" t="s">
        <v>483</v>
      </c>
      <c r="D38" s="5">
        <v>45183</v>
      </c>
      <c r="E38" s="5">
        <v>45183</v>
      </c>
      <c r="F38" t="s">
        <v>504</v>
      </c>
      <c r="G38" t="s">
        <v>698</v>
      </c>
      <c r="H38" s="3">
        <f t="shared" si="0"/>
        <v>2</v>
      </c>
    </row>
    <row r="39" spans="1:8" x14ac:dyDescent="0.25">
      <c r="A39">
        <v>38</v>
      </c>
      <c r="B39">
        <v>7</v>
      </c>
      <c r="C39" t="s">
        <v>483</v>
      </c>
      <c r="D39" s="5">
        <v>45176</v>
      </c>
      <c r="E39" s="5">
        <v>45176</v>
      </c>
      <c r="F39" t="s">
        <v>504</v>
      </c>
      <c r="G39" t="s">
        <v>698</v>
      </c>
      <c r="H39" s="3">
        <f t="shared" si="0"/>
        <v>2</v>
      </c>
    </row>
    <row r="40" spans="1:8" x14ac:dyDescent="0.25">
      <c r="A40">
        <v>39</v>
      </c>
      <c r="B40">
        <v>8</v>
      </c>
      <c r="C40" t="s">
        <v>483</v>
      </c>
      <c r="D40" s="5">
        <v>45183</v>
      </c>
      <c r="E40" s="5">
        <v>45183</v>
      </c>
      <c r="F40" t="s">
        <v>504</v>
      </c>
      <c r="G40" t="s">
        <v>698</v>
      </c>
      <c r="H40" s="3">
        <f t="shared" si="0"/>
        <v>2</v>
      </c>
    </row>
    <row r="41" spans="1:8" x14ac:dyDescent="0.25">
      <c r="A41">
        <v>40</v>
      </c>
      <c r="B41">
        <v>9</v>
      </c>
      <c r="C41" t="s">
        <v>483</v>
      </c>
      <c r="D41" s="5">
        <v>45043</v>
      </c>
      <c r="E41" s="5">
        <v>45043</v>
      </c>
      <c r="F41" t="s">
        <v>504</v>
      </c>
      <c r="G41" t="s">
        <v>698</v>
      </c>
      <c r="H41" s="3">
        <f t="shared" si="0"/>
        <v>2</v>
      </c>
    </row>
    <row r="42" spans="1:8" x14ac:dyDescent="0.25">
      <c r="A42">
        <v>41</v>
      </c>
      <c r="B42">
        <v>10</v>
      </c>
      <c r="C42" t="s">
        <v>483</v>
      </c>
      <c r="D42" s="5">
        <v>45029</v>
      </c>
      <c r="E42" s="5">
        <v>45029</v>
      </c>
      <c r="F42" t="s">
        <v>504</v>
      </c>
      <c r="G42" t="s">
        <v>698</v>
      </c>
      <c r="H42" s="3">
        <f t="shared" si="0"/>
        <v>2</v>
      </c>
    </row>
    <row r="43" spans="1:8" x14ac:dyDescent="0.25">
      <c r="A43">
        <v>42</v>
      </c>
      <c r="B43">
        <v>11</v>
      </c>
      <c r="C43" t="s">
        <v>483</v>
      </c>
      <c r="D43" s="5">
        <v>45059</v>
      </c>
      <c r="E43" s="5">
        <v>45059</v>
      </c>
      <c r="F43" t="s">
        <v>504</v>
      </c>
      <c r="G43" t="s">
        <v>698</v>
      </c>
      <c r="H43" s="3">
        <f t="shared" si="0"/>
        <v>2</v>
      </c>
    </row>
    <row r="44" spans="1:8" x14ac:dyDescent="0.25">
      <c r="A44">
        <v>43</v>
      </c>
      <c r="B44">
        <v>12</v>
      </c>
      <c r="C44" t="s">
        <v>483</v>
      </c>
      <c r="D44" s="5">
        <v>45119</v>
      </c>
      <c r="E44" s="5">
        <v>45119</v>
      </c>
      <c r="F44" t="s">
        <v>504</v>
      </c>
      <c r="G44" t="s">
        <v>698</v>
      </c>
      <c r="H44" s="3">
        <f t="shared" si="0"/>
        <v>2</v>
      </c>
    </row>
    <row r="45" spans="1:8" x14ac:dyDescent="0.25">
      <c r="A45">
        <v>44</v>
      </c>
      <c r="B45">
        <v>13</v>
      </c>
      <c r="C45" t="s">
        <v>483</v>
      </c>
      <c r="D45" s="5">
        <v>45210</v>
      </c>
      <c r="E45" s="5">
        <v>45210</v>
      </c>
      <c r="F45" t="s">
        <v>504</v>
      </c>
      <c r="G45" t="s">
        <v>698</v>
      </c>
      <c r="H45" s="3">
        <f t="shared" si="0"/>
        <v>2</v>
      </c>
    </row>
    <row r="46" spans="1:8" x14ac:dyDescent="0.25">
      <c r="A46">
        <v>45</v>
      </c>
      <c r="B46">
        <v>14</v>
      </c>
      <c r="C46" t="s">
        <v>483</v>
      </c>
      <c r="D46" s="5">
        <v>45023</v>
      </c>
      <c r="E46" s="5">
        <v>45023</v>
      </c>
      <c r="F46" t="s">
        <v>504</v>
      </c>
      <c r="G46" t="s">
        <v>698</v>
      </c>
      <c r="H46" s="3">
        <f t="shared" si="0"/>
        <v>2</v>
      </c>
    </row>
    <row r="47" spans="1:8" x14ac:dyDescent="0.25">
      <c r="A47">
        <v>46</v>
      </c>
      <c r="B47">
        <v>15</v>
      </c>
      <c r="C47" t="s">
        <v>483</v>
      </c>
      <c r="D47" s="5">
        <v>45259</v>
      </c>
      <c r="E47" s="5">
        <v>45259</v>
      </c>
      <c r="F47" t="s">
        <v>504</v>
      </c>
      <c r="G47" t="s">
        <v>698</v>
      </c>
      <c r="H47" s="3">
        <f t="shared" si="0"/>
        <v>2</v>
      </c>
    </row>
    <row r="48" spans="1:8" x14ac:dyDescent="0.25">
      <c r="A48">
        <v>47</v>
      </c>
      <c r="B48">
        <v>16</v>
      </c>
      <c r="C48" t="s">
        <v>483</v>
      </c>
      <c r="D48" s="5">
        <v>45259</v>
      </c>
      <c r="E48" s="5">
        <v>45259</v>
      </c>
      <c r="F48" t="s">
        <v>504</v>
      </c>
      <c r="G48" t="s">
        <v>698</v>
      </c>
      <c r="H48" s="3">
        <f t="shared" si="0"/>
        <v>2</v>
      </c>
    </row>
    <row r="49" spans="1:8" x14ac:dyDescent="0.25">
      <c r="A49">
        <v>48</v>
      </c>
      <c r="B49">
        <v>17</v>
      </c>
      <c r="C49" t="s">
        <v>483</v>
      </c>
      <c r="D49" s="5">
        <v>45196</v>
      </c>
      <c r="E49" s="5">
        <v>45196</v>
      </c>
      <c r="F49" t="s">
        <v>504</v>
      </c>
      <c r="G49" t="s">
        <v>698</v>
      </c>
      <c r="H49" s="3">
        <f t="shared" si="0"/>
        <v>2</v>
      </c>
    </row>
    <row r="50" spans="1:8" x14ac:dyDescent="0.25">
      <c r="A50">
        <v>49</v>
      </c>
      <c r="B50">
        <v>18</v>
      </c>
      <c r="C50" t="s">
        <v>483</v>
      </c>
      <c r="D50" s="5">
        <v>45215</v>
      </c>
      <c r="E50" s="5">
        <v>45215</v>
      </c>
      <c r="F50" t="s">
        <v>504</v>
      </c>
      <c r="G50" t="s">
        <v>698</v>
      </c>
      <c r="H50" s="3">
        <f t="shared" si="0"/>
        <v>2</v>
      </c>
    </row>
    <row r="51" spans="1:8" x14ac:dyDescent="0.25">
      <c r="A51">
        <v>50</v>
      </c>
      <c r="B51">
        <v>19</v>
      </c>
      <c r="C51" t="s">
        <v>483</v>
      </c>
      <c r="D51" s="5">
        <v>45083</v>
      </c>
      <c r="E51" s="5">
        <v>45083</v>
      </c>
      <c r="F51" t="s">
        <v>504</v>
      </c>
      <c r="G51" t="s">
        <v>698</v>
      </c>
      <c r="H51" s="3">
        <f t="shared" si="0"/>
        <v>2</v>
      </c>
    </row>
    <row r="52" spans="1:8" x14ac:dyDescent="0.25">
      <c r="A52">
        <v>51</v>
      </c>
      <c r="B52">
        <v>20</v>
      </c>
      <c r="C52" t="s">
        <v>483</v>
      </c>
      <c r="D52" s="5">
        <v>45061</v>
      </c>
      <c r="E52" s="5">
        <v>45061</v>
      </c>
      <c r="F52" t="s">
        <v>504</v>
      </c>
      <c r="G52" t="s">
        <v>698</v>
      </c>
      <c r="H52" s="3">
        <f t="shared" si="0"/>
        <v>2</v>
      </c>
    </row>
    <row r="53" spans="1:8" x14ac:dyDescent="0.25">
      <c r="A53">
        <v>52</v>
      </c>
      <c r="B53">
        <v>21</v>
      </c>
      <c r="C53" t="s">
        <v>483</v>
      </c>
      <c r="D53" s="5">
        <v>45062</v>
      </c>
      <c r="E53" s="5">
        <v>45062</v>
      </c>
      <c r="F53" t="s">
        <v>504</v>
      </c>
      <c r="G53" t="s">
        <v>698</v>
      </c>
      <c r="H53" s="3">
        <f t="shared" si="0"/>
        <v>2</v>
      </c>
    </row>
    <row r="54" spans="1:8" x14ac:dyDescent="0.25">
      <c r="A54">
        <v>53</v>
      </c>
      <c r="B54">
        <v>22</v>
      </c>
      <c r="C54" t="s">
        <v>483</v>
      </c>
      <c r="D54" s="5">
        <v>45064</v>
      </c>
      <c r="E54" s="5">
        <v>45064</v>
      </c>
      <c r="F54" t="s">
        <v>504</v>
      </c>
      <c r="G54" t="s">
        <v>698</v>
      </c>
      <c r="H54" s="3">
        <f t="shared" si="0"/>
        <v>2</v>
      </c>
    </row>
    <row r="55" spans="1:8" x14ac:dyDescent="0.25">
      <c r="A55">
        <v>54</v>
      </c>
      <c r="B55">
        <v>23</v>
      </c>
      <c r="C55" t="s">
        <v>483</v>
      </c>
      <c r="D55" s="5">
        <v>45076</v>
      </c>
      <c r="E55" s="5">
        <v>45076</v>
      </c>
      <c r="F55" t="s">
        <v>504</v>
      </c>
      <c r="G55" t="s">
        <v>698</v>
      </c>
      <c r="H55" s="3">
        <f t="shared" si="0"/>
        <v>2</v>
      </c>
    </row>
    <row r="56" spans="1:8" x14ac:dyDescent="0.25">
      <c r="A56">
        <v>55</v>
      </c>
      <c r="B56">
        <v>24</v>
      </c>
      <c r="C56" t="s">
        <v>483</v>
      </c>
      <c r="D56" s="5">
        <v>45064</v>
      </c>
      <c r="E56" s="5">
        <v>45064</v>
      </c>
      <c r="F56" t="s">
        <v>504</v>
      </c>
      <c r="G56" t="s">
        <v>698</v>
      </c>
      <c r="H56" s="3">
        <f t="shared" si="0"/>
        <v>2</v>
      </c>
    </row>
    <row r="57" spans="1:8" x14ac:dyDescent="0.25">
      <c r="A57">
        <v>56</v>
      </c>
      <c r="B57">
        <v>25</v>
      </c>
      <c r="C57" t="s">
        <v>483</v>
      </c>
      <c r="D57" s="5">
        <v>45061</v>
      </c>
      <c r="E57" s="5">
        <v>45061</v>
      </c>
      <c r="F57" t="s">
        <v>504</v>
      </c>
      <c r="G57" t="s">
        <v>698</v>
      </c>
      <c r="H57" s="3">
        <f t="shared" si="0"/>
        <v>2</v>
      </c>
    </row>
    <row r="58" spans="1:8" x14ac:dyDescent="0.25">
      <c r="A58">
        <v>57</v>
      </c>
      <c r="B58">
        <v>26</v>
      </c>
      <c r="C58" t="s">
        <v>483</v>
      </c>
      <c r="D58" s="5">
        <v>45078</v>
      </c>
      <c r="E58" s="5">
        <v>45078</v>
      </c>
      <c r="F58" t="s">
        <v>504</v>
      </c>
      <c r="G58" t="s">
        <v>698</v>
      </c>
      <c r="H58" s="3">
        <f t="shared" si="0"/>
        <v>2</v>
      </c>
    </row>
    <row r="59" spans="1:8" x14ac:dyDescent="0.25">
      <c r="A59">
        <v>58</v>
      </c>
      <c r="B59">
        <v>27</v>
      </c>
      <c r="C59" t="s">
        <v>483</v>
      </c>
      <c r="D59" s="5">
        <v>45263</v>
      </c>
      <c r="E59" s="5">
        <v>45263</v>
      </c>
      <c r="F59" t="s">
        <v>504</v>
      </c>
      <c r="G59" t="s">
        <v>698</v>
      </c>
      <c r="H59" s="3">
        <f t="shared" si="0"/>
        <v>2</v>
      </c>
    </row>
    <row r="60" spans="1:8" x14ac:dyDescent="0.25">
      <c r="A60">
        <v>59</v>
      </c>
      <c r="B60">
        <v>28</v>
      </c>
      <c r="C60" t="s">
        <v>483</v>
      </c>
      <c r="D60" s="5">
        <v>45090</v>
      </c>
      <c r="E60" s="5">
        <v>45090</v>
      </c>
      <c r="F60" t="s">
        <v>504</v>
      </c>
      <c r="G60" t="s">
        <v>698</v>
      </c>
      <c r="H60" s="3">
        <f t="shared" si="0"/>
        <v>2</v>
      </c>
    </row>
    <row r="61" spans="1:8" x14ac:dyDescent="0.25">
      <c r="A61">
        <v>60</v>
      </c>
      <c r="B61">
        <v>29</v>
      </c>
      <c r="C61" t="s">
        <v>483</v>
      </c>
      <c r="D61" s="5">
        <v>45008</v>
      </c>
      <c r="E61" s="5">
        <v>45008</v>
      </c>
      <c r="F61" t="s">
        <v>504</v>
      </c>
      <c r="G61" t="s">
        <v>698</v>
      </c>
      <c r="H61" s="3">
        <f t="shared" si="0"/>
        <v>2</v>
      </c>
    </row>
    <row r="62" spans="1:8" x14ac:dyDescent="0.25">
      <c r="A62">
        <v>61</v>
      </c>
      <c r="B62">
        <v>30</v>
      </c>
      <c r="C62" t="s">
        <v>483</v>
      </c>
      <c r="D62" s="5">
        <v>45086</v>
      </c>
      <c r="E62" s="5">
        <v>45086</v>
      </c>
      <c r="F62" t="s">
        <v>504</v>
      </c>
      <c r="G62" t="s">
        <v>698</v>
      </c>
      <c r="H62" s="3">
        <f t="shared" si="0"/>
        <v>2</v>
      </c>
    </row>
    <row r="63" spans="1:8" x14ac:dyDescent="0.25">
      <c r="A63">
        <v>62</v>
      </c>
      <c r="B63">
        <v>31</v>
      </c>
      <c r="C63" t="s">
        <v>483</v>
      </c>
      <c r="D63" s="5">
        <v>45257</v>
      </c>
      <c r="E63" s="5">
        <v>45257</v>
      </c>
      <c r="F63" t="s">
        <v>504</v>
      </c>
      <c r="G63" t="s">
        <v>698</v>
      </c>
      <c r="H63" s="3">
        <f t="shared" si="0"/>
        <v>2</v>
      </c>
    </row>
    <row r="64" spans="1:8" x14ac:dyDescent="0.25">
      <c r="A64">
        <v>63</v>
      </c>
      <c r="B64">
        <v>32</v>
      </c>
      <c r="C64" t="s">
        <v>483</v>
      </c>
      <c r="D64" s="5">
        <v>44981</v>
      </c>
      <c r="E64" s="5">
        <v>44981</v>
      </c>
      <c r="F64" t="s">
        <v>504</v>
      </c>
      <c r="G64" t="s">
        <v>698</v>
      </c>
      <c r="H64" s="3">
        <f t="shared" si="0"/>
        <v>2</v>
      </c>
    </row>
    <row r="65" spans="1:8" x14ac:dyDescent="0.25">
      <c r="A65">
        <v>64</v>
      </c>
      <c r="B65">
        <v>33</v>
      </c>
      <c r="C65" t="s">
        <v>483</v>
      </c>
      <c r="D65" s="5">
        <v>45147</v>
      </c>
      <c r="E65" s="5">
        <v>45147</v>
      </c>
      <c r="F65" t="s">
        <v>504</v>
      </c>
      <c r="G65" t="s">
        <v>698</v>
      </c>
      <c r="H65" s="3">
        <f t="shared" si="0"/>
        <v>2</v>
      </c>
    </row>
    <row r="66" spans="1:8" x14ac:dyDescent="0.25">
      <c r="A66">
        <v>65</v>
      </c>
      <c r="B66">
        <v>34</v>
      </c>
      <c r="C66" t="s">
        <v>483</v>
      </c>
      <c r="D66" s="5">
        <v>45083</v>
      </c>
      <c r="E66" s="5">
        <v>45083</v>
      </c>
      <c r="F66" t="s">
        <v>504</v>
      </c>
      <c r="G66" t="s">
        <v>698</v>
      </c>
      <c r="H66" s="3">
        <f t="shared" ref="H66:H129" si="1">_xlfn.IFNA(INDEX(event_type_id,MATCH(C66,event_types,0)),"")</f>
        <v>2</v>
      </c>
    </row>
    <row r="67" spans="1:8" x14ac:dyDescent="0.25">
      <c r="A67">
        <v>66</v>
      </c>
      <c r="B67">
        <v>35</v>
      </c>
      <c r="C67" t="s">
        <v>483</v>
      </c>
      <c r="D67" s="5">
        <v>45085</v>
      </c>
      <c r="E67" s="5">
        <v>45085</v>
      </c>
      <c r="F67" t="s">
        <v>504</v>
      </c>
      <c r="G67" t="s">
        <v>698</v>
      </c>
      <c r="H67" s="3">
        <f t="shared" si="1"/>
        <v>2</v>
      </c>
    </row>
    <row r="68" spans="1:8" x14ac:dyDescent="0.25">
      <c r="A68">
        <v>67</v>
      </c>
      <c r="B68">
        <v>36</v>
      </c>
      <c r="C68" t="s">
        <v>483</v>
      </c>
      <c r="D68" s="5">
        <v>45083</v>
      </c>
      <c r="E68" s="5">
        <v>45083</v>
      </c>
      <c r="F68" t="s">
        <v>504</v>
      </c>
      <c r="G68" t="s">
        <v>698</v>
      </c>
      <c r="H68" s="3">
        <f t="shared" si="1"/>
        <v>2</v>
      </c>
    </row>
    <row r="69" spans="1:8" x14ac:dyDescent="0.25">
      <c r="A69">
        <v>68</v>
      </c>
      <c r="B69">
        <v>37</v>
      </c>
      <c r="C69" t="s">
        <v>483</v>
      </c>
      <c r="D69" s="5">
        <v>45264</v>
      </c>
      <c r="E69" s="5">
        <v>45264</v>
      </c>
      <c r="F69" t="s">
        <v>504</v>
      </c>
      <c r="G69" t="s">
        <v>698</v>
      </c>
      <c r="H69" s="3">
        <f t="shared" si="1"/>
        <v>2</v>
      </c>
    </row>
    <row r="70" spans="1:8" x14ac:dyDescent="0.25">
      <c r="A70">
        <v>69</v>
      </c>
      <c r="B70">
        <v>38</v>
      </c>
      <c r="C70" t="s">
        <v>483</v>
      </c>
      <c r="D70" s="5">
        <v>45245</v>
      </c>
      <c r="E70" s="5">
        <v>45245</v>
      </c>
      <c r="F70" t="s">
        <v>504</v>
      </c>
      <c r="G70" t="s">
        <v>698</v>
      </c>
      <c r="H70" s="3">
        <f t="shared" si="1"/>
        <v>2</v>
      </c>
    </row>
    <row r="71" spans="1:8" x14ac:dyDescent="0.25">
      <c r="A71">
        <v>70</v>
      </c>
      <c r="B71">
        <v>39</v>
      </c>
      <c r="C71" t="s">
        <v>483</v>
      </c>
      <c r="D71" s="5">
        <v>45245</v>
      </c>
      <c r="E71" s="5">
        <v>45245</v>
      </c>
      <c r="F71" t="s">
        <v>504</v>
      </c>
      <c r="G71" t="s">
        <v>698</v>
      </c>
      <c r="H71" s="3">
        <f t="shared" si="1"/>
        <v>2</v>
      </c>
    </row>
    <row r="72" spans="1:8" x14ac:dyDescent="0.25">
      <c r="A72">
        <v>71</v>
      </c>
      <c r="B72">
        <v>40</v>
      </c>
      <c r="C72" t="s">
        <v>483</v>
      </c>
      <c r="D72" s="5">
        <v>44944</v>
      </c>
      <c r="E72" s="5">
        <v>44944</v>
      </c>
      <c r="F72" t="s">
        <v>504</v>
      </c>
      <c r="G72" t="s">
        <v>698</v>
      </c>
      <c r="H72" s="3">
        <f t="shared" si="1"/>
        <v>2</v>
      </c>
    </row>
    <row r="73" spans="1:8" x14ac:dyDescent="0.25">
      <c r="A73">
        <v>72</v>
      </c>
      <c r="B73">
        <v>41</v>
      </c>
      <c r="C73" t="s">
        <v>483</v>
      </c>
      <c r="D73" s="5">
        <v>45252</v>
      </c>
      <c r="E73" s="5">
        <v>45252</v>
      </c>
      <c r="F73" t="s">
        <v>504</v>
      </c>
      <c r="G73" t="s">
        <v>698</v>
      </c>
      <c r="H73" s="3">
        <f t="shared" si="1"/>
        <v>2</v>
      </c>
    </row>
    <row r="74" spans="1:8" x14ac:dyDescent="0.25">
      <c r="A74">
        <v>73</v>
      </c>
      <c r="B74">
        <v>42</v>
      </c>
      <c r="C74" t="s">
        <v>483</v>
      </c>
      <c r="D74" s="5">
        <v>45083</v>
      </c>
      <c r="E74" s="5">
        <v>45083</v>
      </c>
      <c r="F74" t="s">
        <v>504</v>
      </c>
      <c r="G74" t="s">
        <v>698</v>
      </c>
      <c r="H74" s="3">
        <f t="shared" si="1"/>
        <v>2</v>
      </c>
    </row>
    <row r="75" spans="1:8" x14ac:dyDescent="0.25">
      <c r="A75">
        <v>74</v>
      </c>
      <c r="B75">
        <v>43</v>
      </c>
      <c r="C75" t="s">
        <v>483</v>
      </c>
      <c r="D75" s="5">
        <v>45090</v>
      </c>
      <c r="E75" s="5">
        <v>45090</v>
      </c>
      <c r="F75" t="s">
        <v>504</v>
      </c>
      <c r="G75" t="s">
        <v>698</v>
      </c>
      <c r="H75" s="3">
        <f t="shared" si="1"/>
        <v>2</v>
      </c>
    </row>
    <row r="76" spans="1:8" x14ac:dyDescent="0.25">
      <c r="A76">
        <v>75</v>
      </c>
      <c r="B76">
        <v>44</v>
      </c>
      <c r="C76" t="s">
        <v>483</v>
      </c>
      <c r="D76" s="5">
        <v>45083</v>
      </c>
      <c r="E76" s="5">
        <v>45083</v>
      </c>
      <c r="F76" t="s">
        <v>504</v>
      </c>
      <c r="G76" t="s">
        <v>698</v>
      </c>
      <c r="H76" s="3">
        <f t="shared" si="1"/>
        <v>2</v>
      </c>
    </row>
    <row r="77" spans="1:8" x14ac:dyDescent="0.25">
      <c r="A77">
        <v>76</v>
      </c>
      <c r="B77">
        <v>45</v>
      </c>
      <c r="C77" t="s">
        <v>483</v>
      </c>
      <c r="D77" s="5">
        <v>45083</v>
      </c>
      <c r="E77" s="5">
        <v>45083</v>
      </c>
      <c r="F77" t="s">
        <v>504</v>
      </c>
      <c r="G77" t="s">
        <v>698</v>
      </c>
      <c r="H77" s="3">
        <f t="shared" si="1"/>
        <v>2</v>
      </c>
    </row>
    <row r="78" spans="1:8" x14ac:dyDescent="0.25">
      <c r="A78">
        <v>77</v>
      </c>
      <c r="B78">
        <v>46</v>
      </c>
      <c r="C78" t="s">
        <v>483</v>
      </c>
      <c r="D78" s="5">
        <v>44944</v>
      </c>
      <c r="E78" s="5">
        <v>44944</v>
      </c>
      <c r="F78" t="s">
        <v>504</v>
      </c>
      <c r="G78" t="s">
        <v>698</v>
      </c>
      <c r="H78" s="3">
        <f t="shared" si="1"/>
        <v>2</v>
      </c>
    </row>
    <row r="79" spans="1:8" x14ac:dyDescent="0.25">
      <c r="A79">
        <v>78</v>
      </c>
      <c r="B79">
        <v>47</v>
      </c>
      <c r="C79" t="s">
        <v>483</v>
      </c>
      <c r="D79" s="5">
        <v>44944</v>
      </c>
      <c r="E79" s="5">
        <v>44944</v>
      </c>
      <c r="F79" t="s">
        <v>504</v>
      </c>
      <c r="G79" t="s">
        <v>698</v>
      </c>
      <c r="H79" s="3">
        <f t="shared" si="1"/>
        <v>2</v>
      </c>
    </row>
    <row r="80" spans="1:8" x14ac:dyDescent="0.25">
      <c r="A80">
        <v>79</v>
      </c>
      <c r="B80">
        <v>48</v>
      </c>
      <c r="C80" t="s">
        <v>483</v>
      </c>
      <c r="D80" s="5">
        <v>45090</v>
      </c>
      <c r="E80" s="5">
        <v>45090</v>
      </c>
      <c r="F80" t="s">
        <v>504</v>
      </c>
      <c r="G80" t="s">
        <v>698</v>
      </c>
      <c r="H80" s="3">
        <f t="shared" si="1"/>
        <v>2</v>
      </c>
    </row>
    <row r="81" spans="1:8" x14ac:dyDescent="0.25">
      <c r="A81">
        <v>80</v>
      </c>
      <c r="B81">
        <v>49</v>
      </c>
      <c r="C81" t="s">
        <v>483</v>
      </c>
      <c r="D81" s="5">
        <v>45085</v>
      </c>
      <c r="E81" s="5">
        <v>45085</v>
      </c>
      <c r="F81" t="s">
        <v>504</v>
      </c>
      <c r="G81" t="s">
        <v>698</v>
      </c>
      <c r="H81" s="3">
        <f t="shared" si="1"/>
        <v>2</v>
      </c>
    </row>
    <row r="82" spans="1:8" x14ac:dyDescent="0.25">
      <c r="A82">
        <v>81</v>
      </c>
      <c r="B82">
        <v>50</v>
      </c>
      <c r="C82" t="s">
        <v>483</v>
      </c>
      <c r="D82" s="5">
        <v>44944</v>
      </c>
      <c r="E82" s="5">
        <v>44944</v>
      </c>
      <c r="F82" t="s">
        <v>504</v>
      </c>
      <c r="G82" t="s">
        <v>698</v>
      </c>
      <c r="H82" s="3">
        <f t="shared" si="1"/>
        <v>2</v>
      </c>
    </row>
    <row r="83" spans="1:8" x14ac:dyDescent="0.25">
      <c r="A83">
        <v>82</v>
      </c>
      <c r="B83">
        <v>51</v>
      </c>
      <c r="C83" t="s">
        <v>483</v>
      </c>
      <c r="D83" s="5">
        <v>44944</v>
      </c>
      <c r="E83" s="5">
        <v>44944</v>
      </c>
      <c r="F83" t="s">
        <v>504</v>
      </c>
      <c r="G83" t="s">
        <v>698</v>
      </c>
      <c r="H83" s="3">
        <f t="shared" si="1"/>
        <v>2</v>
      </c>
    </row>
    <row r="84" spans="1:8" x14ac:dyDescent="0.25">
      <c r="A84">
        <v>83</v>
      </c>
      <c r="B84">
        <v>52</v>
      </c>
      <c r="C84" t="s">
        <v>483</v>
      </c>
      <c r="D84" s="5">
        <v>44944</v>
      </c>
      <c r="E84" s="5">
        <v>44944</v>
      </c>
      <c r="F84" t="s">
        <v>504</v>
      </c>
      <c r="G84" t="s">
        <v>698</v>
      </c>
      <c r="H84" s="3">
        <f t="shared" si="1"/>
        <v>2</v>
      </c>
    </row>
    <row r="85" spans="1:8" x14ac:dyDescent="0.25">
      <c r="A85">
        <v>84</v>
      </c>
      <c r="B85">
        <v>53</v>
      </c>
      <c r="C85" t="s">
        <v>483</v>
      </c>
      <c r="D85" s="5">
        <v>45078</v>
      </c>
      <c r="E85" s="5">
        <v>45078</v>
      </c>
      <c r="F85" t="s">
        <v>504</v>
      </c>
      <c r="G85" t="s">
        <v>698</v>
      </c>
      <c r="H85" s="3">
        <f t="shared" si="1"/>
        <v>2</v>
      </c>
    </row>
    <row r="86" spans="1:8" x14ac:dyDescent="0.25">
      <c r="A86">
        <v>85</v>
      </c>
      <c r="B86">
        <v>54</v>
      </c>
      <c r="C86" t="s">
        <v>483</v>
      </c>
      <c r="D86" s="5">
        <v>45079</v>
      </c>
      <c r="E86" s="5">
        <v>45079</v>
      </c>
      <c r="F86" t="s">
        <v>504</v>
      </c>
      <c r="G86" t="s">
        <v>698</v>
      </c>
      <c r="H86" s="3">
        <f t="shared" si="1"/>
        <v>2</v>
      </c>
    </row>
    <row r="87" spans="1:8" x14ac:dyDescent="0.25">
      <c r="A87">
        <v>86</v>
      </c>
      <c r="B87">
        <v>55</v>
      </c>
      <c r="C87" t="s">
        <v>483</v>
      </c>
      <c r="D87" s="5">
        <v>45080</v>
      </c>
      <c r="E87" s="5">
        <v>45080</v>
      </c>
      <c r="F87" t="s">
        <v>504</v>
      </c>
      <c r="G87" t="s">
        <v>698</v>
      </c>
      <c r="H87" s="3">
        <f t="shared" si="1"/>
        <v>2</v>
      </c>
    </row>
    <row r="88" spans="1:8" x14ac:dyDescent="0.25">
      <c r="A88">
        <v>87</v>
      </c>
      <c r="B88">
        <v>56</v>
      </c>
      <c r="C88" t="s">
        <v>483</v>
      </c>
      <c r="D88" s="5">
        <v>44944</v>
      </c>
      <c r="E88" s="5">
        <v>44944</v>
      </c>
      <c r="F88" t="s">
        <v>504</v>
      </c>
      <c r="G88" t="s">
        <v>698</v>
      </c>
      <c r="H88" s="3">
        <f t="shared" si="1"/>
        <v>2</v>
      </c>
    </row>
    <row r="89" spans="1:8" x14ac:dyDescent="0.25">
      <c r="A89">
        <v>88</v>
      </c>
      <c r="B89">
        <v>57</v>
      </c>
      <c r="C89" t="s">
        <v>483</v>
      </c>
      <c r="D89" s="5">
        <v>44944</v>
      </c>
      <c r="E89" s="5">
        <v>44944</v>
      </c>
      <c r="F89" t="s">
        <v>504</v>
      </c>
      <c r="G89" t="s">
        <v>698</v>
      </c>
      <c r="H89" s="3">
        <f t="shared" si="1"/>
        <v>2</v>
      </c>
    </row>
    <row r="90" spans="1:8" x14ac:dyDescent="0.25">
      <c r="A90">
        <v>89</v>
      </c>
      <c r="B90">
        <v>58</v>
      </c>
      <c r="C90" t="s">
        <v>483</v>
      </c>
      <c r="D90" s="5">
        <v>44944</v>
      </c>
      <c r="E90" s="5">
        <v>44944</v>
      </c>
      <c r="F90" t="s">
        <v>504</v>
      </c>
      <c r="G90" t="s">
        <v>698</v>
      </c>
      <c r="H90" s="3">
        <f t="shared" si="1"/>
        <v>2</v>
      </c>
    </row>
    <row r="91" spans="1:8" x14ac:dyDescent="0.25">
      <c r="A91">
        <v>90</v>
      </c>
      <c r="B91">
        <v>59</v>
      </c>
      <c r="C91" t="s">
        <v>483</v>
      </c>
      <c r="D91" s="5">
        <v>45259</v>
      </c>
      <c r="E91" s="5">
        <v>45259</v>
      </c>
      <c r="F91" t="s">
        <v>505</v>
      </c>
      <c r="G91" t="s">
        <v>698</v>
      </c>
      <c r="H91" s="3">
        <f t="shared" si="1"/>
        <v>2</v>
      </c>
    </row>
    <row r="92" spans="1:8" x14ac:dyDescent="0.25">
      <c r="A92">
        <v>91</v>
      </c>
      <c r="B92">
        <v>60</v>
      </c>
      <c r="C92" t="s">
        <v>483</v>
      </c>
      <c r="D92" s="5">
        <v>44965</v>
      </c>
      <c r="E92" s="5">
        <v>44965</v>
      </c>
      <c r="F92" t="s">
        <v>504</v>
      </c>
      <c r="G92" t="s">
        <v>698</v>
      </c>
      <c r="H92" s="3">
        <f t="shared" si="1"/>
        <v>2</v>
      </c>
    </row>
    <row r="93" spans="1:8" x14ac:dyDescent="0.25">
      <c r="A93">
        <v>92</v>
      </c>
      <c r="B93">
        <v>61</v>
      </c>
      <c r="C93" t="s">
        <v>483</v>
      </c>
      <c r="D93" s="5">
        <v>45117</v>
      </c>
      <c r="E93" s="5">
        <v>45117</v>
      </c>
      <c r="F93" t="s">
        <v>504</v>
      </c>
      <c r="G93" t="s">
        <v>698</v>
      </c>
      <c r="H93" s="3">
        <f t="shared" si="1"/>
        <v>2</v>
      </c>
    </row>
    <row r="94" spans="1:8" x14ac:dyDescent="0.25">
      <c r="A94">
        <v>93</v>
      </c>
      <c r="B94">
        <v>62</v>
      </c>
      <c r="C94" t="s">
        <v>483</v>
      </c>
      <c r="D94" s="5">
        <v>45057</v>
      </c>
      <c r="E94" s="5">
        <v>45057</v>
      </c>
      <c r="F94" t="s">
        <v>504</v>
      </c>
      <c r="G94" t="s">
        <v>698</v>
      </c>
      <c r="H94" s="3">
        <f t="shared" si="1"/>
        <v>2</v>
      </c>
    </row>
    <row r="95" spans="1:8" x14ac:dyDescent="0.25">
      <c r="A95">
        <v>94</v>
      </c>
      <c r="B95">
        <v>63</v>
      </c>
      <c r="C95" t="s">
        <v>483</v>
      </c>
      <c r="D95" s="5">
        <v>45050</v>
      </c>
      <c r="E95" s="5">
        <v>45050</v>
      </c>
      <c r="F95" t="s">
        <v>504</v>
      </c>
      <c r="G95" t="s">
        <v>698</v>
      </c>
      <c r="H95" s="3">
        <f t="shared" si="1"/>
        <v>2</v>
      </c>
    </row>
    <row r="96" spans="1:8" x14ac:dyDescent="0.25">
      <c r="A96">
        <v>95</v>
      </c>
      <c r="B96">
        <v>64</v>
      </c>
      <c r="C96" t="s">
        <v>483</v>
      </c>
      <c r="D96" s="5">
        <v>45050</v>
      </c>
      <c r="E96" s="5">
        <v>45050</v>
      </c>
      <c r="F96" t="s">
        <v>504</v>
      </c>
      <c r="G96" t="s">
        <v>698</v>
      </c>
      <c r="H96" s="3">
        <f t="shared" si="1"/>
        <v>2</v>
      </c>
    </row>
    <row r="97" spans="1:8" x14ac:dyDescent="0.25">
      <c r="A97">
        <v>96</v>
      </c>
      <c r="B97">
        <v>66</v>
      </c>
      <c r="C97" t="s">
        <v>483</v>
      </c>
      <c r="D97" s="5">
        <v>45239</v>
      </c>
      <c r="E97" s="5">
        <v>45239</v>
      </c>
      <c r="F97" t="s">
        <v>504</v>
      </c>
      <c r="G97" t="s">
        <v>698</v>
      </c>
      <c r="H97" s="3">
        <f t="shared" si="1"/>
        <v>2</v>
      </c>
    </row>
    <row r="98" spans="1:8" x14ac:dyDescent="0.25">
      <c r="A98">
        <v>97</v>
      </c>
      <c r="B98">
        <v>67</v>
      </c>
      <c r="C98" t="s">
        <v>483</v>
      </c>
      <c r="D98" s="5">
        <v>45239</v>
      </c>
      <c r="E98" s="5">
        <v>45239</v>
      </c>
      <c r="F98" t="s">
        <v>504</v>
      </c>
      <c r="G98" t="s">
        <v>698</v>
      </c>
      <c r="H98" s="3">
        <f t="shared" si="1"/>
        <v>2</v>
      </c>
    </row>
    <row r="99" spans="1:8" x14ac:dyDescent="0.25">
      <c r="A99">
        <v>98</v>
      </c>
      <c r="B99">
        <v>70</v>
      </c>
      <c r="C99" t="s">
        <v>483</v>
      </c>
      <c r="D99" s="5">
        <v>45114</v>
      </c>
      <c r="E99" s="5">
        <v>45114</v>
      </c>
      <c r="F99" t="s">
        <v>504</v>
      </c>
      <c r="G99" t="s">
        <v>698</v>
      </c>
      <c r="H99" s="3">
        <f t="shared" si="1"/>
        <v>2</v>
      </c>
    </row>
    <row r="100" spans="1:8" x14ac:dyDescent="0.25">
      <c r="A100">
        <v>99</v>
      </c>
      <c r="B100">
        <v>71</v>
      </c>
      <c r="C100" t="s">
        <v>483</v>
      </c>
      <c r="D100" s="5">
        <v>45192</v>
      </c>
      <c r="E100" s="5">
        <v>45192</v>
      </c>
      <c r="F100" t="s">
        <v>504</v>
      </c>
      <c r="G100" t="s">
        <v>698</v>
      </c>
      <c r="H100" s="3">
        <f t="shared" si="1"/>
        <v>2</v>
      </c>
    </row>
    <row r="101" spans="1:8" x14ac:dyDescent="0.25">
      <c r="A101">
        <v>100</v>
      </c>
      <c r="B101">
        <v>72</v>
      </c>
      <c r="C101" t="s">
        <v>483</v>
      </c>
      <c r="D101" s="5">
        <v>45191</v>
      </c>
      <c r="E101" s="5">
        <v>45191</v>
      </c>
      <c r="F101" t="s">
        <v>504</v>
      </c>
      <c r="G101" t="s">
        <v>698</v>
      </c>
      <c r="H101" s="3">
        <f t="shared" si="1"/>
        <v>2</v>
      </c>
    </row>
    <row r="102" spans="1:8" x14ac:dyDescent="0.25">
      <c r="A102">
        <v>101</v>
      </c>
      <c r="B102">
        <v>73</v>
      </c>
      <c r="C102" t="s">
        <v>483</v>
      </c>
      <c r="D102" s="5">
        <v>45154</v>
      </c>
      <c r="E102" s="5">
        <v>45154</v>
      </c>
      <c r="F102" t="s">
        <v>504</v>
      </c>
      <c r="G102" t="s">
        <v>698</v>
      </c>
      <c r="H102" s="3">
        <f t="shared" si="1"/>
        <v>2</v>
      </c>
    </row>
    <row r="103" spans="1:8" x14ac:dyDescent="0.25">
      <c r="A103">
        <v>102</v>
      </c>
      <c r="B103">
        <v>74</v>
      </c>
      <c r="C103" t="s">
        <v>483</v>
      </c>
      <c r="D103" s="5">
        <v>44993</v>
      </c>
      <c r="E103" s="5">
        <v>44993</v>
      </c>
      <c r="F103" t="s">
        <v>504</v>
      </c>
      <c r="G103" t="s">
        <v>698</v>
      </c>
      <c r="H103" s="3">
        <f t="shared" si="1"/>
        <v>2</v>
      </c>
    </row>
    <row r="104" spans="1:8" x14ac:dyDescent="0.25">
      <c r="A104">
        <v>103</v>
      </c>
      <c r="B104">
        <v>75</v>
      </c>
      <c r="C104" t="s">
        <v>483</v>
      </c>
      <c r="D104" s="5">
        <v>45175</v>
      </c>
      <c r="E104" s="5">
        <v>45175</v>
      </c>
      <c r="F104" t="s">
        <v>504</v>
      </c>
      <c r="G104" t="s">
        <v>698</v>
      </c>
      <c r="H104" s="3">
        <f t="shared" si="1"/>
        <v>2</v>
      </c>
    </row>
    <row r="105" spans="1:8" x14ac:dyDescent="0.25">
      <c r="A105">
        <v>104</v>
      </c>
      <c r="B105">
        <v>76</v>
      </c>
      <c r="C105" t="s">
        <v>483</v>
      </c>
      <c r="D105" s="5">
        <v>45148</v>
      </c>
      <c r="E105" s="5">
        <v>45148</v>
      </c>
      <c r="F105" t="s">
        <v>504</v>
      </c>
      <c r="G105" t="s">
        <v>698</v>
      </c>
      <c r="H105" s="3">
        <f t="shared" si="1"/>
        <v>2</v>
      </c>
    </row>
    <row r="106" spans="1:8" x14ac:dyDescent="0.25">
      <c r="A106">
        <v>105</v>
      </c>
      <c r="B106">
        <v>77</v>
      </c>
      <c r="C106" t="s">
        <v>483</v>
      </c>
      <c r="D106" s="5">
        <v>45050</v>
      </c>
      <c r="E106" s="5">
        <v>45050</v>
      </c>
      <c r="F106" t="s">
        <v>504</v>
      </c>
      <c r="G106" t="s">
        <v>698</v>
      </c>
      <c r="H106" s="3">
        <f t="shared" si="1"/>
        <v>2</v>
      </c>
    </row>
    <row r="107" spans="1:8" x14ac:dyDescent="0.25">
      <c r="A107">
        <v>106</v>
      </c>
      <c r="B107">
        <v>80</v>
      </c>
      <c r="C107" t="s">
        <v>483</v>
      </c>
      <c r="D107" s="5">
        <v>45257</v>
      </c>
      <c r="E107" s="5">
        <v>45257</v>
      </c>
      <c r="F107" t="s">
        <v>504</v>
      </c>
      <c r="G107" t="s">
        <v>698</v>
      </c>
      <c r="H107" s="3">
        <f t="shared" si="1"/>
        <v>2</v>
      </c>
    </row>
    <row r="108" spans="1:8" x14ac:dyDescent="0.25">
      <c r="A108">
        <v>107</v>
      </c>
      <c r="B108">
        <v>81</v>
      </c>
      <c r="C108" t="s">
        <v>483</v>
      </c>
      <c r="D108" s="5">
        <v>44958</v>
      </c>
      <c r="E108" s="5">
        <v>44958</v>
      </c>
      <c r="F108" t="s">
        <v>504</v>
      </c>
      <c r="G108" t="s">
        <v>698</v>
      </c>
      <c r="H108" s="3">
        <f t="shared" si="1"/>
        <v>2</v>
      </c>
    </row>
    <row r="109" spans="1:8" x14ac:dyDescent="0.25">
      <c r="A109">
        <v>108</v>
      </c>
      <c r="B109">
        <v>82</v>
      </c>
      <c r="C109" t="s">
        <v>483</v>
      </c>
      <c r="D109" s="5">
        <v>44944</v>
      </c>
      <c r="E109" s="5">
        <v>44944</v>
      </c>
      <c r="F109" t="s">
        <v>504</v>
      </c>
      <c r="G109" t="s">
        <v>698</v>
      </c>
      <c r="H109" s="3">
        <f t="shared" si="1"/>
        <v>2</v>
      </c>
    </row>
    <row r="110" spans="1:8" x14ac:dyDescent="0.25">
      <c r="A110">
        <v>109</v>
      </c>
      <c r="B110">
        <v>83</v>
      </c>
      <c r="C110" t="s">
        <v>483</v>
      </c>
      <c r="D110" s="5">
        <v>44951</v>
      </c>
      <c r="E110" s="5">
        <v>44951</v>
      </c>
      <c r="F110" t="s">
        <v>504</v>
      </c>
      <c r="G110" t="s">
        <v>698</v>
      </c>
      <c r="H110" s="3">
        <f t="shared" si="1"/>
        <v>2</v>
      </c>
    </row>
    <row r="111" spans="1:8" x14ac:dyDescent="0.25">
      <c r="A111">
        <v>110</v>
      </c>
      <c r="B111">
        <v>84</v>
      </c>
      <c r="C111" t="s">
        <v>483</v>
      </c>
      <c r="D111" s="5">
        <v>45069</v>
      </c>
      <c r="E111" s="5">
        <v>45069</v>
      </c>
      <c r="F111" t="s">
        <v>504</v>
      </c>
      <c r="G111" t="s">
        <v>698</v>
      </c>
      <c r="H111" s="3">
        <f t="shared" si="1"/>
        <v>2</v>
      </c>
    </row>
    <row r="112" spans="1:8" x14ac:dyDescent="0.25">
      <c r="A112">
        <v>111</v>
      </c>
      <c r="B112">
        <v>85</v>
      </c>
      <c r="C112" t="s">
        <v>483</v>
      </c>
      <c r="D112" s="5">
        <v>45279</v>
      </c>
      <c r="E112" s="5">
        <v>45279</v>
      </c>
      <c r="F112" t="s">
        <v>504</v>
      </c>
      <c r="G112" t="s">
        <v>698</v>
      </c>
      <c r="H112" s="3">
        <f t="shared" si="1"/>
        <v>2</v>
      </c>
    </row>
    <row r="113" spans="1:8" x14ac:dyDescent="0.25">
      <c r="A113">
        <v>112</v>
      </c>
      <c r="B113">
        <v>86</v>
      </c>
      <c r="C113" t="s">
        <v>483</v>
      </c>
      <c r="D113" s="5">
        <v>45028</v>
      </c>
      <c r="E113" s="5">
        <v>45028</v>
      </c>
      <c r="F113" t="s">
        <v>504</v>
      </c>
      <c r="G113" t="s">
        <v>698</v>
      </c>
      <c r="H113" s="3">
        <f t="shared" si="1"/>
        <v>2</v>
      </c>
    </row>
    <row r="114" spans="1:8" x14ac:dyDescent="0.25">
      <c r="A114">
        <v>113</v>
      </c>
      <c r="B114">
        <v>87</v>
      </c>
      <c r="C114" t="s">
        <v>483</v>
      </c>
      <c r="D114" s="5">
        <v>45117</v>
      </c>
      <c r="E114" s="5">
        <v>45117</v>
      </c>
      <c r="F114" t="s">
        <v>504</v>
      </c>
      <c r="G114" t="s">
        <v>698</v>
      </c>
      <c r="H114" s="3">
        <f t="shared" si="1"/>
        <v>2</v>
      </c>
    </row>
    <row r="115" spans="1:8" x14ac:dyDescent="0.25">
      <c r="A115">
        <v>114</v>
      </c>
      <c r="B115">
        <v>88</v>
      </c>
      <c r="C115" t="s">
        <v>483</v>
      </c>
      <c r="D115" s="5">
        <v>45117</v>
      </c>
      <c r="E115" s="5">
        <v>45117</v>
      </c>
      <c r="F115" t="s">
        <v>504</v>
      </c>
      <c r="G115" t="s">
        <v>698</v>
      </c>
      <c r="H115" s="3">
        <f t="shared" si="1"/>
        <v>2</v>
      </c>
    </row>
    <row r="116" spans="1:8" x14ac:dyDescent="0.25">
      <c r="A116">
        <v>115</v>
      </c>
      <c r="B116">
        <v>89</v>
      </c>
      <c r="C116" t="s">
        <v>483</v>
      </c>
      <c r="D116" s="5">
        <v>45117</v>
      </c>
      <c r="E116" s="5">
        <v>45117</v>
      </c>
      <c r="F116" t="s">
        <v>504</v>
      </c>
      <c r="G116" t="s">
        <v>698</v>
      </c>
      <c r="H116" s="3">
        <f t="shared" si="1"/>
        <v>2</v>
      </c>
    </row>
    <row r="117" spans="1:8" x14ac:dyDescent="0.25">
      <c r="A117">
        <v>116</v>
      </c>
      <c r="B117">
        <v>90</v>
      </c>
      <c r="C117" t="s">
        <v>483</v>
      </c>
      <c r="D117" s="5">
        <v>45117</v>
      </c>
      <c r="E117" s="5">
        <v>45117</v>
      </c>
      <c r="F117" t="s">
        <v>504</v>
      </c>
      <c r="G117" t="s">
        <v>698</v>
      </c>
      <c r="H117" s="3">
        <f t="shared" si="1"/>
        <v>2</v>
      </c>
    </row>
    <row r="118" spans="1:8" x14ac:dyDescent="0.25">
      <c r="A118">
        <v>117</v>
      </c>
      <c r="B118">
        <v>91</v>
      </c>
      <c r="C118" t="s">
        <v>483</v>
      </c>
      <c r="D118" s="5">
        <v>45117</v>
      </c>
      <c r="E118" s="5">
        <v>45117</v>
      </c>
      <c r="F118" t="s">
        <v>504</v>
      </c>
      <c r="G118" t="s">
        <v>698</v>
      </c>
      <c r="H118" s="3">
        <f t="shared" si="1"/>
        <v>2</v>
      </c>
    </row>
    <row r="119" spans="1:8" x14ac:dyDescent="0.25">
      <c r="A119">
        <v>118</v>
      </c>
      <c r="B119">
        <v>92</v>
      </c>
      <c r="C119" t="s">
        <v>483</v>
      </c>
      <c r="D119" s="5">
        <v>45070</v>
      </c>
      <c r="E119" s="5">
        <v>45070</v>
      </c>
      <c r="F119" t="s">
        <v>504</v>
      </c>
      <c r="G119" t="s">
        <v>698</v>
      </c>
      <c r="H119" s="3">
        <f t="shared" si="1"/>
        <v>2</v>
      </c>
    </row>
    <row r="120" spans="1:8" x14ac:dyDescent="0.25">
      <c r="A120">
        <v>119</v>
      </c>
      <c r="B120">
        <v>94</v>
      </c>
      <c r="C120" t="s">
        <v>483</v>
      </c>
      <c r="D120" s="5">
        <v>45117</v>
      </c>
      <c r="E120" s="5">
        <v>45117</v>
      </c>
      <c r="F120" t="s">
        <v>504</v>
      </c>
      <c r="G120" t="s">
        <v>698</v>
      </c>
      <c r="H120" s="3">
        <f t="shared" si="1"/>
        <v>2</v>
      </c>
    </row>
    <row r="121" spans="1:8" x14ac:dyDescent="0.25">
      <c r="A121">
        <v>120</v>
      </c>
      <c r="B121">
        <v>95</v>
      </c>
      <c r="C121" t="s">
        <v>483</v>
      </c>
      <c r="D121" s="5">
        <v>45117</v>
      </c>
      <c r="E121" s="5">
        <v>45117</v>
      </c>
      <c r="F121" t="s">
        <v>504</v>
      </c>
      <c r="G121" t="s">
        <v>698</v>
      </c>
      <c r="H121" s="3">
        <f t="shared" si="1"/>
        <v>2</v>
      </c>
    </row>
    <row r="122" spans="1:8" x14ac:dyDescent="0.25">
      <c r="A122">
        <v>121</v>
      </c>
      <c r="B122">
        <v>96</v>
      </c>
      <c r="C122" t="s">
        <v>483</v>
      </c>
      <c r="D122" s="5">
        <v>45117</v>
      </c>
      <c r="E122" s="5">
        <v>45117</v>
      </c>
      <c r="F122" t="s">
        <v>504</v>
      </c>
      <c r="G122" t="s">
        <v>698</v>
      </c>
      <c r="H122" s="3">
        <f t="shared" si="1"/>
        <v>2</v>
      </c>
    </row>
    <row r="123" spans="1:8" x14ac:dyDescent="0.25">
      <c r="A123">
        <v>122</v>
      </c>
      <c r="B123">
        <v>98</v>
      </c>
      <c r="C123" t="s">
        <v>483</v>
      </c>
      <c r="D123" s="5">
        <v>45210</v>
      </c>
      <c r="E123" s="5">
        <v>45210</v>
      </c>
      <c r="F123" t="s">
        <v>504</v>
      </c>
      <c r="G123" t="s">
        <v>698</v>
      </c>
      <c r="H123" s="3">
        <f t="shared" si="1"/>
        <v>2</v>
      </c>
    </row>
    <row r="124" spans="1:8" x14ac:dyDescent="0.25">
      <c r="A124">
        <v>123</v>
      </c>
      <c r="B124">
        <v>99</v>
      </c>
      <c r="C124" t="s">
        <v>483</v>
      </c>
      <c r="D124" s="5">
        <v>45208</v>
      </c>
      <c r="E124" s="5">
        <v>45208</v>
      </c>
      <c r="F124" t="s">
        <v>504</v>
      </c>
      <c r="G124" t="s">
        <v>698</v>
      </c>
      <c r="H124" s="3">
        <f t="shared" si="1"/>
        <v>2</v>
      </c>
    </row>
    <row r="125" spans="1:8" x14ac:dyDescent="0.25">
      <c r="A125">
        <v>124</v>
      </c>
      <c r="B125">
        <v>101</v>
      </c>
      <c r="C125" t="s">
        <v>483</v>
      </c>
      <c r="D125" s="5">
        <v>45209</v>
      </c>
      <c r="E125" s="5">
        <v>45209</v>
      </c>
      <c r="F125" t="s">
        <v>504</v>
      </c>
      <c r="G125" t="s">
        <v>698</v>
      </c>
      <c r="H125" s="3">
        <f t="shared" si="1"/>
        <v>2</v>
      </c>
    </row>
    <row r="126" spans="1:8" x14ac:dyDescent="0.25">
      <c r="A126">
        <v>125</v>
      </c>
      <c r="B126">
        <v>103</v>
      </c>
      <c r="C126" t="s">
        <v>483</v>
      </c>
      <c r="D126" s="5">
        <v>45247</v>
      </c>
      <c r="E126" s="5">
        <v>45247</v>
      </c>
      <c r="F126" t="s">
        <v>504</v>
      </c>
      <c r="G126" t="s">
        <v>698</v>
      </c>
      <c r="H126" s="3">
        <f t="shared" si="1"/>
        <v>2</v>
      </c>
    </row>
    <row r="127" spans="1:8" x14ac:dyDescent="0.25">
      <c r="A127">
        <v>126</v>
      </c>
      <c r="B127">
        <v>104</v>
      </c>
      <c r="C127" t="s">
        <v>483</v>
      </c>
      <c r="D127" s="5">
        <v>45216</v>
      </c>
      <c r="E127" s="5">
        <v>45216</v>
      </c>
      <c r="F127" t="s">
        <v>504</v>
      </c>
      <c r="G127" t="s">
        <v>698</v>
      </c>
      <c r="H127" s="3">
        <f t="shared" si="1"/>
        <v>2</v>
      </c>
    </row>
    <row r="128" spans="1:8" x14ac:dyDescent="0.25">
      <c r="A128">
        <v>127</v>
      </c>
      <c r="B128">
        <v>111</v>
      </c>
      <c r="C128" t="s">
        <v>483</v>
      </c>
      <c r="D128" s="5">
        <v>45271</v>
      </c>
      <c r="E128" s="5">
        <v>45271</v>
      </c>
      <c r="F128" t="s">
        <v>504</v>
      </c>
      <c r="G128" t="s">
        <v>698</v>
      </c>
      <c r="H128" s="3">
        <f t="shared" si="1"/>
        <v>2</v>
      </c>
    </row>
    <row r="129" spans="1:8" x14ac:dyDescent="0.25">
      <c r="A129">
        <v>128</v>
      </c>
      <c r="B129">
        <v>112</v>
      </c>
      <c r="C129" t="s">
        <v>483</v>
      </c>
      <c r="D129" s="5">
        <v>45271</v>
      </c>
      <c r="E129" s="5">
        <v>45271</v>
      </c>
      <c r="F129" t="s">
        <v>504</v>
      </c>
      <c r="G129" t="s">
        <v>698</v>
      </c>
      <c r="H129" s="3">
        <f t="shared" si="1"/>
        <v>2</v>
      </c>
    </row>
    <row r="130" spans="1:8" x14ac:dyDescent="0.25">
      <c r="A130">
        <v>129</v>
      </c>
      <c r="B130">
        <v>113</v>
      </c>
      <c r="C130" t="s">
        <v>483</v>
      </c>
      <c r="D130" s="5">
        <v>45271</v>
      </c>
      <c r="E130" s="5">
        <v>45271</v>
      </c>
      <c r="F130" t="s">
        <v>504</v>
      </c>
      <c r="G130" t="s">
        <v>698</v>
      </c>
      <c r="H130" s="3">
        <f t="shared" ref="H130:H193" si="2">_xlfn.IFNA(INDEX(event_type_id,MATCH(C130,event_types,0)),"")</f>
        <v>2</v>
      </c>
    </row>
    <row r="131" spans="1:8" x14ac:dyDescent="0.25">
      <c r="A131">
        <v>130</v>
      </c>
      <c r="B131">
        <v>114</v>
      </c>
      <c r="C131" t="s">
        <v>483</v>
      </c>
      <c r="D131" s="5">
        <v>45271</v>
      </c>
      <c r="E131" s="5">
        <v>45271</v>
      </c>
      <c r="F131" t="s">
        <v>504</v>
      </c>
      <c r="G131" t="s">
        <v>698</v>
      </c>
      <c r="H131" s="3">
        <f t="shared" si="2"/>
        <v>2</v>
      </c>
    </row>
    <row r="132" spans="1:8" x14ac:dyDescent="0.25">
      <c r="A132">
        <v>131</v>
      </c>
      <c r="B132">
        <v>115</v>
      </c>
      <c r="C132" t="s">
        <v>483</v>
      </c>
      <c r="D132" s="5">
        <v>45260</v>
      </c>
      <c r="E132" s="5">
        <v>45260</v>
      </c>
      <c r="F132" t="s">
        <v>504</v>
      </c>
      <c r="G132" t="s">
        <v>698</v>
      </c>
      <c r="H132" s="3">
        <f t="shared" si="2"/>
        <v>2</v>
      </c>
    </row>
    <row r="133" spans="1:8" x14ac:dyDescent="0.25">
      <c r="A133">
        <v>132</v>
      </c>
      <c r="B133">
        <v>120</v>
      </c>
      <c r="C133" t="s">
        <v>483</v>
      </c>
      <c r="D133" s="5">
        <v>45251</v>
      </c>
      <c r="E133" s="5">
        <v>45251</v>
      </c>
      <c r="F133" t="s">
        <v>504</v>
      </c>
      <c r="G133" t="s">
        <v>698</v>
      </c>
      <c r="H133" s="3">
        <f t="shared" si="2"/>
        <v>2</v>
      </c>
    </row>
    <row r="134" spans="1:8" x14ac:dyDescent="0.25">
      <c r="A134">
        <v>133</v>
      </c>
      <c r="B134">
        <v>121</v>
      </c>
      <c r="C134" t="s">
        <v>483</v>
      </c>
      <c r="D134" s="5">
        <v>45273</v>
      </c>
      <c r="E134" s="5">
        <v>45273</v>
      </c>
      <c r="F134" t="s">
        <v>504</v>
      </c>
      <c r="G134" t="s">
        <v>698</v>
      </c>
      <c r="H134" s="3">
        <f t="shared" si="2"/>
        <v>2</v>
      </c>
    </row>
    <row r="135" spans="1:8" x14ac:dyDescent="0.25">
      <c r="A135">
        <v>134</v>
      </c>
      <c r="B135">
        <v>9</v>
      </c>
      <c r="C135" t="s">
        <v>483</v>
      </c>
      <c r="D135" s="5">
        <v>45407</v>
      </c>
      <c r="E135" s="5">
        <v>45407</v>
      </c>
      <c r="F135" t="s">
        <v>504</v>
      </c>
      <c r="G135" t="s">
        <v>698</v>
      </c>
      <c r="H135" s="3">
        <f t="shared" si="2"/>
        <v>2</v>
      </c>
    </row>
    <row r="136" spans="1:8" x14ac:dyDescent="0.25">
      <c r="A136">
        <v>135</v>
      </c>
      <c r="B136">
        <v>10</v>
      </c>
      <c r="C136" t="s">
        <v>483</v>
      </c>
      <c r="D136" s="5">
        <v>45395</v>
      </c>
      <c r="E136" s="5">
        <v>45395</v>
      </c>
      <c r="F136" t="s">
        <v>504</v>
      </c>
      <c r="G136" t="s">
        <v>698</v>
      </c>
      <c r="H136" s="3">
        <f t="shared" si="2"/>
        <v>2</v>
      </c>
    </row>
    <row r="137" spans="1:8" x14ac:dyDescent="0.25">
      <c r="A137">
        <v>136</v>
      </c>
      <c r="B137">
        <v>11</v>
      </c>
      <c r="C137" t="s">
        <v>483</v>
      </c>
      <c r="D137" s="5">
        <v>45397</v>
      </c>
      <c r="E137" s="5">
        <v>45397</v>
      </c>
      <c r="F137" t="s">
        <v>504</v>
      </c>
      <c r="G137" t="s">
        <v>698</v>
      </c>
      <c r="H137" s="3">
        <f t="shared" si="2"/>
        <v>2</v>
      </c>
    </row>
    <row r="138" spans="1:8" x14ac:dyDescent="0.25">
      <c r="A138">
        <v>137</v>
      </c>
      <c r="B138">
        <v>29</v>
      </c>
      <c r="C138" t="s">
        <v>483</v>
      </c>
      <c r="D138" s="5">
        <v>45380</v>
      </c>
      <c r="E138" s="5">
        <v>45380</v>
      </c>
      <c r="F138" t="s">
        <v>504</v>
      </c>
      <c r="G138" t="s">
        <v>698</v>
      </c>
      <c r="H138" s="3">
        <f t="shared" si="2"/>
        <v>2</v>
      </c>
    </row>
    <row r="139" spans="1:8" x14ac:dyDescent="0.25">
      <c r="A139">
        <v>138</v>
      </c>
      <c r="B139">
        <v>32</v>
      </c>
      <c r="C139" t="s">
        <v>483</v>
      </c>
      <c r="D139" s="5">
        <v>45342</v>
      </c>
      <c r="E139" s="5">
        <v>45342</v>
      </c>
      <c r="F139" t="s">
        <v>504</v>
      </c>
      <c r="G139" t="s">
        <v>698</v>
      </c>
      <c r="H139" s="3">
        <f t="shared" si="2"/>
        <v>2</v>
      </c>
    </row>
    <row r="140" spans="1:8" x14ac:dyDescent="0.25">
      <c r="A140">
        <v>139</v>
      </c>
      <c r="B140">
        <v>40</v>
      </c>
      <c r="C140" t="s">
        <v>483</v>
      </c>
      <c r="D140" s="5">
        <v>45302</v>
      </c>
      <c r="E140" s="5">
        <v>45302</v>
      </c>
      <c r="F140" t="s">
        <v>504</v>
      </c>
      <c r="G140" t="s">
        <v>698</v>
      </c>
      <c r="H140" s="3">
        <f t="shared" si="2"/>
        <v>2</v>
      </c>
    </row>
    <row r="141" spans="1:8" x14ac:dyDescent="0.25">
      <c r="A141">
        <v>140</v>
      </c>
      <c r="B141">
        <v>46</v>
      </c>
      <c r="C141" t="s">
        <v>483</v>
      </c>
      <c r="D141" s="5">
        <v>45302</v>
      </c>
      <c r="E141" s="5">
        <v>45302</v>
      </c>
      <c r="F141" t="s">
        <v>504</v>
      </c>
      <c r="G141" t="s">
        <v>698</v>
      </c>
      <c r="H141" s="3">
        <f t="shared" si="2"/>
        <v>2</v>
      </c>
    </row>
    <row r="142" spans="1:8" x14ac:dyDescent="0.25">
      <c r="A142">
        <v>141</v>
      </c>
      <c r="B142">
        <v>47</v>
      </c>
      <c r="C142" t="s">
        <v>483</v>
      </c>
      <c r="D142" s="5">
        <v>45302</v>
      </c>
      <c r="E142" s="5">
        <v>45302</v>
      </c>
      <c r="F142" t="s">
        <v>504</v>
      </c>
      <c r="G142" t="s">
        <v>698</v>
      </c>
      <c r="H142" s="3">
        <f t="shared" si="2"/>
        <v>2</v>
      </c>
    </row>
    <row r="143" spans="1:8" x14ac:dyDescent="0.25">
      <c r="A143">
        <v>142</v>
      </c>
      <c r="B143">
        <v>50</v>
      </c>
      <c r="C143" t="s">
        <v>483</v>
      </c>
      <c r="D143" s="5">
        <v>45302</v>
      </c>
      <c r="E143" s="5">
        <v>45302</v>
      </c>
      <c r="F143" t="s">
        <v>504</v>
      </c>
      <c r="G143" t="s">
        <v>698</v>
      </c>
      <c r="H143" s="3">
        <f t="shared" si="2"/>
        <v>2</v>
      </c>
    </row>
    <row r="144" spans="1:8" x14ac:dyDescent="0.25">
      <c r="A144">
        <v>143</v>
      </c>
      <c r="B144">
        <v>51</v>
      </c>
      <c r="C144" t="s">
        <v>483</v>
      </c>
      <c r="D144" s="5">
        <v>45302</v>
      </c>
      <c r="E144" s="5">
        <v>45302</v>
      </c>
      <c r="F144" t="s">
        <v>504</v>
      </c>
      <c r="G144" t="s">
        <v>698</v>
      </c>
      <c r="H144" s="3">
        <f t="shared" si="2"/>
        <v>2</v>
      </c>
    </row>
    <row r="145" spans="1:8" x14ac:dyDescent="0.25">
      <c r="A145">
        <v>144</v>
      </c>
      <c r="B145">
        <v>52</v>
      </c>
      <c r="C145" t="s">
        <v>483</v>
      </c>
      <c r="D145" s="5">
        <v>45302</v>
      </c>
      <c r="E145" s="5">
        <v>45302</v>
      </c>
      <c r="F145" t="s">
        <v>504</v>
      </c>
      <c r="G145" t="s">
        <v>698</v>
      </c>
      <c r="H145" s="3">
        <f t="shared" si="2"/>
        <v>2</v>
      </c>
    </row>
    <row r="146" spans="1:8" x14ac:dyDescent="0.25">
      <c r="A146">
        <v>145</v>
      </c>
      <c r="B146">
        <v>56</v>
      </c>
      <c r="C146" t="s">
        <v>483</v>
      </c>
      <c r="D146" s="5">
        <v>45302</v>
      </c>
      <c r="E146" s="5">
        <v>45302</v>
      </c>
      <c r="F146" t="s">
        <v>504</v>
      </c>
      <c r="G146" t="s">
        <v>698</v>
      </c>
      <c r="H146" s="3">
        <f t="shared" si="2"/>
        <v>2</v>
      </c>
    </row>
    <row r="147" spans="1:8" x14ac:dyDescent="0.25">
      <c r="A147">
        <v>146</v>
      </c>
      <c r="B147">
        <v>57</v>
      </c>
      <c r="C147" t="s">
        <v>483</v>
      </c>
      <c r="D147" s="5">
        <v>45302</v>
      </c>
      <c r="E147" s="5">
        <v>45302</v>
      </c>
      <c r="F147" t="s">
        <v>504</v>
      </c>
      <c r="G147" t="s">
        <v>698</v>
      </c>
      <c r="H147" s="3">
        <f t="shared" si="2"/>
        <v>2</v>
      </c>
    </row>
    <row r="148" spans="1:8" x14ac:dyDescent="0.25">
      <c r="A148">
        <v>147</v>
      </c>
      <c r="B148">
        <v>58</v>
      </c>
      <c r="C148" t="s">
        <v>483</v>
      </c>
      <c r="D148" s="5">
        <v>45302</v>
      </c>
      <c r="E148" s="5">
        <v>45302</v>
      </c>
      <c r="F148" t="s">
        <v>504</v>
      </c>
      <c r="G148" t="s">
        <v>698</v>
      </c>
      <c r="H148" s="3">
        <f t="shared" si="2"/>
        <v>2</v>
      </c>
    </row>
    <row r="149" spans="1:8" x14ac:dyDescent="0.25">
      <c r="A149">
        <v>148</v>
      </c>
      <c r="B149">
        <v>60</v>
      </c>
      <c r="C149" t="s">
        <v>483</v>
      </c>
      <c r="D149" s="5">
        <v>45330</v>
      </c>
      <c r="E149" s="5">
        <v>45330</v>
      </c>
      <c r="F149" t="s">
        <v>504</v>
      </c>
      <c r="G149" t="s">
        <v>698</v>
      </c>
      <c r="H149" s="3">
        <f t="shared" si="2"/>
        <v>2</v>
      </c>
    </row>
    <row r="150" spans="1:8" x14ac:dyDescent="0.25">
      <c r="A150">
        <v>149</v>
      </c>
      <c r="B150">
        <v>62</v>
      </c>
      <c r="C150" t="s">
        <v>483</v>
      </c>
      <c r="D150" s="5">
        <v>45428</v>
      </c>
      <c r="E150" s="5">
        <v>45428</v>
      </c>
      <c r="F150" t="s">
        <v>504</v>
      </c>
      <c r="G150" t="s">
        <v>698</v>
      </c>
      <c r="H150" s="3">
        <f t="shared" si="2"/>
        <v>2</v>
      </c>
    </row>
    <row r="151" spans="1:8" x14ac:dyDescent="0.25">
      <c r="A151">
        <v>150</v>
      </c>
      <c r="B151">
        <v>74</v>
      </c>
      <c r="C151" t="s">
        <v>483</v>
      </c>
      <c r="D151" s="5">
        <v>45379</v>
      </c>
      <c r="E151" s="5">
        <v>45379</v>
      </c>
      <c r="F151" t="s">
        <v>504</v>
      </c>
      <c r="G151" t="s">
        <v>698</v>
      </c>
      <c r="H151" s="3">
        <f t="shared" si="2"/>
        <v>2</v>
      </c>
    </row>
    <row r="152" spans="1:8" x14ac:dyDescent="0.25">
      <c r="A152">
        <v>151</v>
      </c>
      <c r="B152">
        <v>77</v>
      </c>
      <c r="C152" t="s">
        <v>483</v>
      </c>
      <c r="D152" s="5">
        <v>45427</v>
      </c>
      <c r="E152" s="5">
        <v>45427</v>
      </c>
      <c r="F152" t="s">
        <v>504</v>
      </c>
      <c r="G152" t="s">
        <v>698</v>
      </c>
      <c r="H152" s="3">
        <f t="shared" si="2"/>
        <v>2</v>
      </c>
    </row>
    <row r="153" spans="1:8" x14ac:dyDescent="0.25">
      <c r="A153">
        <v>152</v>
      </c>
      <c r="B153">
        <v>117</v>
      </c>
      <c r="C153" t="s">
        <v>482</v>
      </c>
      <c r="D153" s="5">
        <v>45352</v>
      </c>
      <c r="E153" s="5">
        <v>45352</v>
      </c>
      <c r="F153" t="s">
        <v>504</v>
      </c>
      <c r="G153" t="s">
        <v>698</v>
      </c>
      <c r="H153" s="3">
        <f t="shared" si="2"/>
        <v>1</v>
      </c>
    </row>
    <row r="154" spans="1:8" x14ac:dyDescent="0.25">
      <c r="A154">
        <v>153</v>
      </c>
      <c r="B154">
        <v>118</v>
      </c>
      <c r="C154" t="s">
        <v>482</v>
      </c>
      <c r="D154" s="5">
        <v>45352</v>
      </c>
      <c r="E154" s="5">
        <v>45352</v>
      </c>
      <c r="F154" t="s">
        <v>504</v>
      </c>
      <c r="G154" t="s">
        <v>698</v>
      </c>
      <c r="H154" s="3">
        <f t="shared" si="2"/>
        <v>1</v>
      </c>
    </row>
    <row r="155" spans="1:8" x14ac:dyDescent="0.25">
      <c r="A155">
        <v>154</v>
      </c>
      <c r="B155">
        <v>119</v>
      </c>
      <c r="C155" t="s">
        <v>482</v>
      </c>
      <c r="D155" s="5">
        <v>45309</v>
      </c>
      <c r="E155" s="5">
        <v>45309</v>
      </c>
      <c r="F155" t="s">
        <v>504</v>
      </c>
      <c r="G155" t="s">
        <v>698</v>
      </c>
      <c r="H155" s="3">
        <f t="shared" si="2"/>
        <v>1</v>
      </c>
    </row>
    <row r="156" spans="1:8" x14ac:dyDescent="0.25">
      <c r="A156">
        <v>155</v>
      </c>
      <c r="B156">
        <v>44</v>
      </c>
      <c r="C156" t="s">
        <v>483</v>
      </c>
      <c r="D156" s="5">
        <v>45443</v>
      </c>
      <c r="E156" s="5">
        <v>45453</v>
      </c>
      <c r="F156" t="s">
        <v>505</v>
      </c>
      <c r="H156" s="3">
        <f t="shared" si="2"/>
        <v>2</v>
      </c>
    </row>
    <row r="157" spans="1:8" x14ac:dyDescent="0.25">
      <c r="H157" s="3" t="str">
        <f t="shared" si="2"/>
        <v/>
      </c>
    </row>
    <row r="158" spans="1:8" x14ac:dyDescent="0.25">
      <c r="H158" s="3" t="str">
        <f t="shared" si="2"/>
        <v/>
      </c>
    </row>
    <row r="159" spans="1:8" x14ac:dyDescent="0.25">
      <c r="H159" s="3" t="str">
        <f t="shared" si="2"/>
        <v/>
      </c>
    </row>
    <row r="160" spans="1:8" x14ac:dyDescent="0.25">
      <c r="H160" s="3" t="str">
        <f t="shared" si="2"/>
        <v/>
      </c>
    </row>
    <row r="161" spans="8:8" x14ac:dyDescent="0.25">
      <c r="H161" s="3" t="str">
        <f t="shared" si="2"/>
        <v/>
      </c>
    </row>
    <row r="162" spans="8:8" x14ac:dyDescent="0.25">
      <c r="H162" s="3" t="str">
        <f t="shared" si="2"/>
        <v/>
      </c>
    </row>
    <row r="163" spans="8:8" x14ac:dyDescent="0.25">
      <c r="H163" s="3" t="str">
        <f t="shared" si="2"/>
        <v/>
      </c>
    </row>
    <row r="164" spans="8:8" x14ac:dyDescent="0.25">
      <c r="H164" s="3" t="str">
        <f t="shared" si="2"/>
        <v/>
      </c>
    </row>
    <row r="165" spans="8:8" x14ac:dyDescent="0.25">
      <c r="H165" s="3" t="str">
        <f t="shared" si="2"/>
        <v/>
      </c>
    </row>
    <row r="166" spans="8:8" x14ac:dyDescent="0.25">
      <c r="H166" s="3" t="str">
        <f t="shared" si="2"/>
        <v/>
      </c>
    </row>
    <row r="167" spans="8:8" x14ac:dyDescent="0.25">
      <c r="H167" s="3" t="str">
        <f t="shared" si="2"/>
        <v/>
      </c>
    </row>
    <row r="168" spans="8:8" x14ac:dyDescent="0.25">
      <c r="H168" s="3" t="str">
        <f t="shared" si="2"/>
        <v/>
      </c>
    </row>
    <row r="169" spans="8:8" x14ac:dyDescent="0.25">
      <c r="H169" s="3" t="str">
        <f t="shared" si="2"/>
        <v/>
      </c>
    </row>
    <row r="170" spans="8:8" x14ac:dyDescent="0.25">
      <c r="H170" s="3" t="str">
        <f t="shared" si="2"/>
        <v/>
      </c>
    </row>
    <row r="171" spans="8:8" x14ac:dyDescent="0.25">
      <c r="H171" s="3" t="str">
        <f t="shared" si="2"/>
        <v/>
      </c>
    </row>
    <row r="172" spans="8:8" x14ac:dyDescent="0.25">
      <c r="H172" s="3" t="str">
        <f t="shared" si="2"/>
        <v/>
      </c>
    </row>
    <row r="173" spans="8:8" x14ac:dyDescent="0.25">
      <c r="H173" s="3" t="str">
        <f t="shared" si="2"/>
        <v/>
      </c>
    </row>
    <row r="174" spans="8:8" x14ac:dyDescent="0.25">
      <c r="H174" s="3" t="str">
        <f t="shared" si="2"/>
        <v/>
      </c>
    </row>
    <row r="175" spans="8:8" x14ac:dyDescent="0.25">
      <c r="H175" s="3" t="str">
        <f t="shared" si="2"/>
        <v/>
      </c>
    </row>
    <row r="176" spans="8:8" x14ac:dyDescent="0.25">
      <c r="H176" s="3" t="str">
        <f t="shared" si="2"/>
        <v/>
      </c>
    </row>
    <row r="177" spans="8:8" x14ac:dyDescent="0.25">
      <c r="H177" s="3" t="str">
        <f t="shared" si="2"/>
        <v/>
      </c>
    </row>
    <row r="178" spans="8:8" x14ac:dyDescent="0.25">
      <c r="H178" s="3" t="str">
        <f t="shared" si="2"/>
        <v/>
      </c>
    </row>
    <row r="179" spans="8:8" x14ac:dyDescent="0.25">
      <c r="H179" s="3" t="str">
        <f t="shared" si="2"/>
        <v/>
      </c>
    </row>
    <row r="180" spans="8:8" x14ac:dyDescent="0.25">
      <c r="H180" s="3" t="str">
        <f t="shared" si="2"/>
        <v/>
      </c>
    </row>
    <row r="181" spans="8:8" x14ac:dyDescent="0.25">
      <c r="H181" s="3" t="str">
        <f t="shared" si="2"/>
        <v/>
      </c>
    </row>
    <row r="182" spans="8:8" x14ac:dyDescent="0.25">
      <c r="H182" s="3" t="str">
        <f t="shared" si="2"/>
        <v/>
      </c>
    </row>
    <row r="183" spans="8:8" x14ac:dyDescent="0.25">
      <c r="H183" s="3" t="str">
        <f t="shared" si="2"/>
        <v/>
      </c>
    </row>
    <row r="184" spans="8:8" x14ac:dyDescent="0.25">
      <c r="H184" s="3" t="str">
        <f t="shared" si="2"/>
        <v/>
      </c>
    </row>
    <row r="185" spans="8:8" x14ac:dyDescent="0.25">
      <c r="H185" s="3" t="str">
        <f t="shared" si="2"/>
        <v/>
      </c>
    </row>
    <row r="186" spans="8:8" x14ac:dyDescent="0.25">
      <c r="H186" s="3" t="str">
        <f t="shared" si="2"/>
        <v/>
      </c>
    </row>
    <row r="187" spans="8:8" x14ac:dyDescent="0.25">
      <c r="H187" s="3" t="str">
        <f t="shared" si="2"/>
        <v/>
      </c>
    </row>
    <row r="188" spans="8:8" x14ac:dyDescent="0.25">
      <c r="H188" s="3" t="str">
        <f t="shared" si="2"/>
        <v/>
      </c>
    </row>
    <row r="189" spans="8:8" x14ac:dyDescent="0.25">
      <c r="H189" s="3" t="str">
        <f t="shared" si="2"/>
        <v/>
      </c>
    </row>
    <row r="190" spans="8:8" x14ac:dyDescent="0.25">
      <c r="H190" s="3" t="str">
        <f t="shared" si="2"/>
        <v/>
      </c>
    </row>
    <row r="191" spans="8:8" x14ac:dyDescent="0.25">
      <c r="H191" s="3" t="str">
        <f t="shared" si="2"/>
        <v/>
      </c>
    </row>
    <row r="192" spans="8:8" x14ac:dyDescent="0.25">
      <c r="H192" s="3" t="str">
        <f t="shared" si="2"/>
        <v/>
      </c>
    </row>
    <row r="193" spans="8:8" x14ac:dyDescent="0.25">
      <c r="H193" s="3" t="str">
        <f t="shared" si="2"/>
        <v/>
      </c>
    </row>
    <row r="194" spans="8:8" x14ac:dyDescent="0.25">
      <c r="H194" s="3" t="str">
        <f t="shared" ref="H194:H257" si="3">_xlfn.IFNA(INDEX(event_type_id,MATCH(C194,event_types,0)),"")</f>
        <v/>
      </c>
    </row>
    <row r="195" spans="8:8" x14ac:dyDescent="0.25">
      <c r="H195" s="3" t="str">
        <f t="shared" si="3"/>
        <v/>
      </c>
    </row>
    <row r="196" spans="8:8" x14ac:dyDescent="0.25">
      <c r="H196" s="3" t="str">
        <f t="shared" si="3"/>
        <v/>
      </c>
    </row>
    <row r="197" spans="8:8" x14ac:dyDescent="0.25">
      <c r="H197" s="3" t="str">
        <f t="shared" si="3"/>
        <v/>
      </c>
    </row>
    <row r="198" spans="8:8" x14ac:dyDescent="0.25">
      <c r="H198" s="3" t="str">
        <f t="shared" si="3"/>
        <v/>
      </c>
    </row>
    <row r="199" spans="8:8" x14ac:dyDescent="0.25">
      <c r="H199" s="3" t="str">
        <f t="shared" si="3"/>
        <v/>
      </c>
    </row>
    <row r="200" spans="8:8" x14ac:dyDescent="0.25">
      <c r="H200" s="3" t="str">
        <f t="shared" si="3"/>
        <v/>
      </c>
    </row>
    <row r="201" spans="8:8" x14ac:dyDescent="0.25">
      <c r="H201" s="3" t="str">
        <f t="shared" si="3"/>
        <v/>
      </c>
    </row>
    <row r="202" spans="8:8" x14ac:dyDescent="0.25">
      <c r="H202" s="3" t="str">
        <f t="shared" si="3"/>
        <v/>
      </c>
    </row>
    <row r="203" spans="8:8" x14ac:dyDescent="0.25">
      <c r="H203" s="3" t="str">
        <f t="shared" si="3"/>
        <v/>
      </c>
    </row>
    <row r="204" spans="8:8" x14ac:dyDescent="0.25">
      <c r="H204" s="3" t="str">
        <f t="shared" si="3"/>
        <v/>
      </c>
    </row>
    <row r="205" spans="8:8" x14ac:dyDescent="0.25">
      <c r="H205" s="3" t="str">
        <f t="shared" si="3"/>
        <v/>
      </c>
    </row>
    <row r="206" spans="8:8" x14ac:dyDescent="0.25">
      <c r="H206" s="3" t="str">
        <f t="shared" si="3"/>
        <v/>
      </c>
    </row>
    <row r="207" spans="8:8" x14ac:dyDescent="0.25">
      <c r="H207" s="3" t="str">
        <f t="shared" si="3"/>
        <v/>
      </c>
    </row>
    <row r="208" spans="8:8" x14ac:dyDescent="0.25">
      <c r="H208" s="3" t="str">
        <f t="shared" si="3"/>
        <v/>
      </c>
    </row>
    <row r="209" spans="8:8" x14ac:dyDescent="0.25">
      <c r="H209" s="3" t="str">
        <f t="shared" si="3"/>
        <v/>
      </c>
    </row>
    <row r="210" spans="8:8" x14ac:dyDescent="0.25">
      <c r="H210" s="3" t="str">
        <f t="shared" si="3"/>
        <v/>
      </c>
    </row>
    <row r="211" spans="8:8" x14ac:dyDescent="0.25">
      <c r="H211" s="3" t="str">
        <f t="shared" si="3"/>
        <v/>
      </c>
    </row>
    <row r="212" spans="8:8" x14ac:dyDescent="0.25">
      <c r="H212" s="3" t="str">
        <f t="shared" si="3"/>
        <v/>
      </c>
    </row>
    <row r="213" spans="8:8" x14ac:dyDescent="0.25">
      <c r="H213" s="3" t="str">
        <f t="shared" si="3"/>
        <v/>
      </c>
    </row>
    <row r="214" spans="8:8" x14ac:dyDescent="0.25">
      <c r="H214" s="3" t="str">
        <f t="shared" si="3"/>
        <v/>
      </c>
    </row>
    <row r="215" spans="8:8" x14ac:dyDescent="0.25">
      <c r="H215" s="3" t="str">
        <f t="shared" si="3"/>
        <v/>
      </c>
    </row>
    <row r="216" spans="8:8" x14ac:dyDescent="0.25">
      <c r="H216" s="3" t="str">
        <f t="shared" si="3"/>
        <v/>
      </c>
    </row>
    <row r="217" spans="8:8" x14ac:dyDescent="0.25">
      <c r="H217" s="3" t="str">
        <f t="shared" si="3"/>
        <v/>
      </c>
    </row>
    <row r="218" spans="8:8" x14ac:dyDescent="0.25">
      <c r="H218" s="3" t="str">
        <f t="shared" si="3"/>
        <v/>
      </c>
    </row>
    <row r="219" spans="8:8" x14ac:dyDescent="0.25">
      <c r="H219" s="3" t="str">
        <f t="shared" si="3"/>
        <v/>
      </c>
    </row>
    <row r="220" spans="8:8" x14ac:dyDescent="0.25">
      <c r="H220" s="3" t="str">
        <f t="shared" si="3"/>
        <v/>
      </c>
    </row>
    <row r="221" spans="8:8" x14ac:dyDescent="0.25">
      <c r="H221" s="3" t="str">
        <f t="shared" si="3"/>
        <v/>
      </c>
    </row>
    <row r="222" spans="8:8" x14ac:dyDescent="0.25">
      <c r="H222" s="3" t="str">
        <f t="shared" si="3"/>
        <v/>
      </c>
    </row>
    <row r="223" spans="8:8" x14ac:dyDescent="0.25">
      <c r="H223" s="3" t="str">
        <f t="shared" si="3"/>
        <v/>
      </c>
    </row>
    <row r="224" spans="8:8" x14ac:dyDescent="0.25">
      <c r="H224" s="3" t="str">
        <f t="shared" si="3"/>
        <v/>
      </c>
    </row>
    <row r="225" spans="8:8" x14ac:dyDescent="0.25">
      <c r="H225" s="3" t="str">
        <f t="shared" si="3"/>
        <v/>
      </c>
    </row>
    <row r="226" spans="8:8" x14ac:dyDescent="0.25">
      <c r="H226" s="3" t="str">
        <f t="shared" si="3"/>
        <v/>
      </c>
    </row>
    <row r="227" spans="8:8" x14ac:dyDescent="0.25">
      <c r="H227" s="3" t="str">
        <f t="shared" si="3"/>
        <v/>
      </c>
    </row>
    <row r="228" spans="8:8" x14ac:dyDescent="0.25">
      <c r="H228" s="3" t="str">
        <f t="shared" si="3"/>
        <v/>
      </c>
    </row>
    <row r="229" spans="8:8" x14ac:dyDescent="0.25">
      <c r="H229" s="3" t="str">
        <f t="shared" si="3"/>
        <v/>
      </c>
    </row>
    <row r="230" spans="8:8" x14ac:dyDescent="0.25">
      <c r="H230" s="3" t="str">
        <f t="shared" si="3"/>
        <v/>
      </c>
    </row>
    <row r="231" spans="8:8" x14ac:dyDescent="0.25">
      <c r="H231" s="3" t="str">
        <f t="shared" si="3"/>
        <v/>
      </c>
    </row>
    <row r="232" spans="8:8" x14ac:dyDescent="0.25">
      <c r="H232" s="3" t="str">
        <f t="shared" si="3"/>
        <v/>
      </c>
    </row>
    <row r="233" spans="8:8" x14ac:dyDescent="0.25">
      <c r="H233" s="3" t="str">
        <f t="shared" si="3"/>
        <v/>
      </c>
    </row>
    <row r="234" spans="8:8" x14ac:dyDescent="0.25">
      <c r="H234" s="3" t="str">
        <f t="shared" si="3"/>
        <v/>
      </c>
    </row>
    <row r="235" spans="8:8" x14ac:dyDescent="0.25">
      <c r="H235" s="3" t="str">
        <f t="shared" si="3"/>
        <v/>
      </c>
    </row>
    <row r="236" spans="8:8" x14ac:dyDescent="0.25">
      <c r="H236" s="3" t="str">
        <f t="shared" si="3"/>
        <v/>
      </c>
    </row>
    <row r="237" spans="8:8" x14ac:dyDescent="0.25">
      <c r="H237" s="3" t="str">
        <f t="shared" si="3"/>
        <v/>
      </c>
    </row>
    <row r="238" spans="8:8" x14ac:dyDescent="0.25">
      <c r="H238" s="3" t="str">
        <f t="shared" si="3"/>
        <v/>
      </c>
    </row>
    <row r="239" spans="8:8" x14ac:dyDescent="0.25">
      <c r="H239" s="3" t="str">
        <f t="shared" si="3"/>
        <v/>
      </c>
    </row>
    <row r="240" spans="8:8" x14ac:dyDescent="0.25">
      <c r="H240" s="3" t="str">
        <f t="shared" si="3"/>
        <v/>
      </c>
    </row>
    <row r="241" spans="8:8" x14ac:dyDescent="0.25">
      <c r="H241" s="3" t="str">
        <f t="shared" si="3"/>
        <v/>
      </c>
    </row>
    <row r="242" spans="8:8" x14ac:dyDescent="0.25">
      <c r="H242" s="3" t="str">
        <f t="shared" si="3"/>
        <v/>
      </c>
    </row>
    <row r="243" spans="8:8" x14ac:dyDescent="0.25">
      <c r="H243" s="3" t="str">
        <f t="shared" si="3"/>
        <v/>
      </c>
    </row>
    <row r="244" spans="8:8" x14ac:dyDescent="0.25">
      <c r="H244" s="3" t="str">
        <f t="shared" si="3"/>
        <v/>
      </c>
    </row>
    <row r="245" spans="8:8" x14ac:dyDescent="0.25">
      <c r="H245" s="3" t="str">
        <f t="shared" si="3"/>
        <v/>
      </c>
    </row>
    <row r="246" spans="8:8" x14ac:dyDescent="0.25">
      <c r="H246" s="3" t="str">
        <f t="shared" si="3"/>
        <v/>
      </c>
    </row>
    <row r="247" spans="8:8" x14ac:dyDescent="0.25">
      <c r="H247" s="3" t="str">
        <f t="shared" si="3"/>
        <v/>
      </c>
    </row>
    <row r="248" spans="8:8" x14ac:dyDescent="0.25">
      <c r="H248" s="3" t="str">
        <f t="shared" si="3"/>
        <v/>
      </c>
    </row>
    <row r="249" spans="8:8" x14ac:dyDescent="0.25">
      <c r="H249" s="3" t="str">
        <f t="shared" si="3"/>
        <v/>
      </c>
    </row>
    <row r="250" spans="8:8" x14ac:dyDescent="0.25">
      <c r="H250" s="3" t="str">
        <f t="shared" si="3"/>
        <v/>
      </c>
    </row>
    <row r="251" spans="8:8" x14ac:dyDescent="0.25">
      <c r="H251" s="3" t="str">
        <f t="shared" si="3"/>
        <v/>
      </c>
    </row>
    <row r="252" spans="8:8" x14ac:dyDescent="0.25">
      <c r="H252" s="3" t="str">
        <f t="shared" si="3"/>
        <v/>
      </c>
    </row>
    <row r="253" spans="8:8" x14ac:dyDescent="0.25">
      <c r="H253" s="3" t="str">
        <f t="shared" si="3"/>
        <v/>
      </c>
    </row>
    <row r="254" spans="8:8" x14ac:dyDescent="0.25">
      <c r="H254" s="3" t="str">
        <f t="shared" si="3"/>
        <v/>
      </c>
    </row>
    <row r="255" spans="8:8" x14ac:dyDescent="0.25">
      <c r="H255" s="3" t="str">
        <f t="shared" si="3"/>
        <v/>
      </c>
    </row>
    <row r="256" spans="8:8" x14ac:dyDescent="0.25">
      <c r="H256" s="3" t="str">
        <f t="shared" si="3"/>
        <v/>
      </c>
    </row>
    <row r="257" spans="8:8" x14ac:dyDescent="0.25">
      <c r="H257" s="3" t="str">
        <f t="shared" si="3"/>
        <v/>
      </c>
    </row>
    <row r="258" spans="8:8" x14ac:dyDescent="0.25">
      <c r="H258" s="3" t="str">
        <f t="shared" ref="H258:H321" si="4">_xlfn.IFNA(INDEX(event_type_id,MATCH(C258,event_types,0)),"")</f>
        <v/>
      </c>
    </row>
    <row r="259" spans="8:8" x14ac:dyDescent="0.25">
      <c r="H259" s="3" t="str">
        <f t="shared" si="4"/>
        <v/>
      </c>
    </row>
    <row r="260" spans="8:8" x14ac:dyDescent="0.25">
      <c r="H260" s="3" t="str">
        <f t="shared" si="4"/>
        <v/>
      </c>
    </row>
    <row r="261" spans="8:8" x14ac:dyDescent="0.25">
      <c r="H261" s="3" t="str">
        <f t="shared" si="4"/>
        <v/>
      </c>
    </row>
    <row r="262" spans="8:8" x14ac:dyDescent="0.25">
      <c r="H262" s="3" t="str">
        <f t="shared" si="4"/>
        <v/>
      </c>
    </row>
    <row r="263" spans="8:8" x14ac:dyDescent="0.25">
      <c r="H263" s="3" t="str">
        <f t="shared" si="4"/>
        <v/>
      </c>
    </row>
    <row r="264" spans="8:8" x14ac:dyDescent="0.25">
      <c r="H264" s="3" t="str">
        <f t="shared" si="4"/>
        <v/>
      </c>
    </row>
    <row r="265" spans="8:8" x14ac:dyDescent="0.25">
      <c r="H265" s="3" t="str">
        <f t="shared" si="4"/>
        <v/>
      </c>
    </row>
    <row r="266" spans="8:8" x14ac:dyDescent="0.25">
      <c r="H266" s="3" t="str">
        <f t="shared" si="4"/>
        <v/>
      </c>
    </row>
    <row r="267" spans="8:8" x14ac:dyDescent="0.25">
      <c r="H267" s="3" t="str">
        <f t="shared" si="4"/>
        <v/>
      </c>
    </row>
    <row r="268" spans="8:8" x14ac:dyDescent="0.25">
      <c r="H268" s="3" t="str">
        <f t="shared" si="4"/>
        <v/>
      </c>
    </row>
    <row r="269" spans="8:8" x14ac:dyDescent="0.25">
      <c r="H269" s="3" t="str">
        <f t="shared" si="4"/>
        <v/>
      </c>
    </row>
    <row r="270" spans="8:8" x14ac:dyDescent="0.25">
      <c r="H270" s="3" t="str">
        <f t="shared" si="4"/>
        <v/>
      </c>
    </row>
    <row r="271" spans="8:8" x14ac:dyDescent="0.25">
      <c r="H271" s="3" t="str">
        <f t="shared" si="4"/>
        <v/>
      </c>
    </row>
    <row r="272" spans="8:8" x14ac:dyDescent="0.25">
      <c r="H272" s="3" t="str">
        <f t="shared" si="4"/>
        <v/>
      </c>
    </row>
    <row r="273" spans="8:8" x14ac:dyDescent="0.25">
      <c r="H273" s="3" t="str">
        <f t="shared" si="4"/>
        <v/>
      </c>
    </row>
    <row r="274" spans="8:8" x14ac:dyDescent="0.25">
      <c r="H274" s="3" t="str">
        <f t="shared" si="4"/>
        <v/>
      </c>
    </row>
    <row r="275" spans="8:8" x14ac:dyDescent="0.25">
      <c r="H275" s="3" t="str">
        <f t="shared" si="4"/>
        <v/>
      </c>
    </row>
    <row r="276" spans="8:8" x14ac:dyDescent="0.25">
      <c r="H276" s="3" t="str">
        <f t="shared" si="4"/>
        <v/>
      </c>
    </row>
    <row r="277" spans="8:8" x14ac:dyDescent="0.25">
      <c r="H277" s="3" t="str">
        <f t="shared" si="4"/>
        <v/>
      </c>
    </row>
    <row r="278" spans="8:8" x14ac:dyDescent="0.25">
      <c r="H278" s="3" t="str">
        <f t="shared" si="4"/>
        <v/>
      </c>
    </row>
    <row r="279" spans="8:8" x14ac:dyDescent="0.25">
      <c r="H279" s="3" t="str">
        <f t="shared" si="4"/>
        <v/>
      </c>
    </row>
    <row r="280" spans="8:8" x14ac:dyDescent="0.25">
      <c r="H280" s="3" t="str">
        <f t="shared" si="4"/>
        <v/>
      </c>
    </row>
    <row r="281" spans="8:8" x14ac:dyDescent="0.25">
      <c r="H281" s="3" t="str">
        <f t="shared" si="4"/>
        <v/>
      </c>
    </row>
    <row r="282" spans="8:8" x14ac:dyDescent="0.25">
      <c r="H282" s="3" t="str">
        <f t="shared" si="4"/>
        <v/>
      </c>
    </row>
    <row r="283" spans="8:8" x14ac:dyDescent="0.25">
      <c r="H283" s="3" t="str">
        <f t="shared" si="4"/>
        <v/>
      </c>
    </row>
    <row r="284" spans="8:8" x14ac:dyDescent="0.25">
      <c r="H284" s="3" t="str">
        <f t="shared" si="4"/>
        <v/>
      </c>
    </row>
    <row r="285" spans="8:8" x14ac:dyDescent="0.25">
      <c r="H285" s="3" t="str">
        <f t="shared" si="4"/>
        <v/>
      </c>
    </row>
    <row r="286" spans="8:8" x14ac:dyDescent="0.25">
      <c r="H286" s="3" t="str">
        <f t="shared" si="4"/>
        <v/>
      </c>
    </row>
    <row r="287" spans="8:8" x14ac:dyDescent="0.25">
      <c r="H287" s="3" t="str">
        <f t="shared" si="4"/>
        <v/>
      </c>
    </row>
    <row r="288" spans="8:8" x14ac:dyDescent="0.25">
      <c r="H288" s="3" t="str">
        <f t="shared" si="4"/>
        <v/>
      </c>
    </row>
    <row r="289" spans="8:8" x14ac:dyDescent="0.25">
      <c r="H289" s="3" t="str">
        <f t="shared" si="4"/>
        <v/>
      </c>
    </row>
    <row r="290" spans="8:8" x14ac:dyDescent="0.25">
      <c r="H290" s="3" t="str">
        <f t="shared" si="4"/>
        <v/>
      </c>
    </row>
    <row r="291" spans="8:8" x14ac:dyDescent="0.25">
      <c r="H291" s="3" t="str">
        <f t="shared" si="4"/>
        <v/>
      </c>
    </row>
    <row r="292" spans="8:8" x14ac:dyDescent="0.25">
      <c r="H292" s="3" t="str">
        <f t="shared" si="4"/>
        <v/>
      </c>
    </row>
    <row r="293" spans="8:8" x14ac:dyDescent="0.25">
      <c r="H293" s="3" t="str">
        <f t="shared" si="4"/>
        <v/>
      </c>
    </row>
    <row r="294" spans="8:8" x14ac:dyDescent="0.25">
      <c r="H294" s="3" t="str">
        <f t="shared" si="4"/>
        <v/>
      </c>
    </row>
    <row r="295" spans="8:8" x14ac:dyDescent="0.25">
      <c r="H295" s="3" t="str">
        <f t="shared" si="4"/>
        <v/>
      </c>
    </row>
    <row r="296" spans="8:8" x14ac:dyDescent="0.25">
      <c r="H296" s="3" t="str">
        <f t="shared" si="4"/>
        <v/>
      </c>
    </row>
    <row r="297" spans="8:8" x14ac:dyDescent="0.25">
      <c r="H297" s="3" t="str">
        <f t="shared" si="4"/>
        <v/>
      </c>
    </row>
    <row r="298" spans="8:8" x14ac:dyDescent="0.25">
      <c r="H298" s="3" t="str">
        <f t="shared" si="4"/>
        <v/>
      </c>
    </row>
    <row r="299" spans="8:8" x14ac:dyDescent="0.25">
      <c r="H299" s="3" t="str">
        <f t="shared" si="4"/>
        <v/>
      </c>
    </row>
    <row r="300" spans="8:8" x14ac:dyDescent="0.25">
      <c r="H300" s="3" t="str">
        <f t="shared" si="4"/>
        <v/>
      </c>
    </row>
    <row r="301" spans="8:8" x14ac:dyDescent="0.25">
      <c r="H301" s="3" t="str">
        <f t="shared" si="4"/>
        <v/>
      </c>
    </row>
    <row r="302" spans="8:8" x14ac:dyDescent="0.25">
      <c r="H302" s="3" t="str">
        <f t="shared" si="4"/>
        <v/>
      </c>
    </row>
    <row r="303" spans="8:8" x14ac:dyDescent="0.25">
      <c r="H303" s="3" t="str">
        <f t="shared" si="4"/>
        <v/>
      </c>
    </row>
    <row r="304" spans="8:8" x14ac:dyDescent="0.25">
      <c r="H304" s="3" t="str">
        <f t="shared" si="4"/>
        <v/>
      </c>
    </row>
    <row r="305" spans="8:8" x14ac:dyDescent="0.25">
      <c r="H305" s="3" t="str">
        <f t="shared" si="4"/>
        <v/>
      </c>
    </row>
    <row r="306" spans="8:8" x14ac:dyDescent="0.25">
      <c r="H306" s="3" t="str">
        <f t="shared" si="4"/>
        <v/>
      </c>
    </row>
    <row r="307" spans="8:8" x14ac:dyDescent="0.25">
      <c r="H307" s="3" t="str">
        <f t="shared" si="4"/>
        <v/>
      </c>
    </row>
    <row r="308" spans="8:8" x14ac:dyDescent="0.25">
      <c r="H308" s="3" t="str">
        <f t="shared" si="4"/>
        <v/>
      </c>
    </row>
    <row r="309" spans="8:8" x14ac:dyDescent="0.25">
      <c r="H309" s="3" t="str">
        <f t="shared" si="4"/>
        <v/>
      </c>
    </row>
    <row r="310" spans="8:8" x14ac:dyDescent="0.25">
      <c r="H310" s="3" t="str">
        <f t="shared" si="4"/>
        <v/>
      </c>
    </row>
    <row r="311" spans="8:8" x14ac:dyDescent="0.25">
      <c r="H311" s="3" t="str">
        <f t="shared" si="4"/>
        <v/>
      </c>
    </row>
    <row r="312" spans="8:8" x14ac:dyDescent="0.25">
      <c r="H312" s="3" t="str">
        <f t="shared" si="4"/>
        <v/>
      </c>
    </row>
    <row r="313" spans="8:8" x14ac:dyDescent="0.25">
      <c r="H313" s="3" t="str">
        <f t="shared" si="4"/>
        <v/>
      </c>
    </row>
    <row r="314" spans="8:8" x14ac:dyDescent="0.25">
      <c r="H314" s="3" t="str">
        <f t="shared" si="4"/>
        <v/>
      </c>
    </row>
    <row r="315" spans="8:8" x14ac:dyDescent="0.25">
      <c r="H315" s="3" t="str">
        <f t="shared" si="4"/>
        <v/>
      </c>
    </row>
    <row r="316" spans="8:8" x14ac:dyDescent="0.25">
      <c r="H316" s="3" t="str">
        <f t="shared" si="4"/>
        <v/>
      </c>
    </row>
    <row r="317" spans="8:8" x14ac:dyDescent="0.25">
      <c r="H317" s="3" t="str">
        <f t="shared" si="4"/>
        <v/>
      </c>
    </row>
    <row r="318" spans="8:8" x14ac:dyDescent="0.25">
      <c r="H318" s="3" t="str">
        <f t="shared" si="4"/>
        <v/>
      </c>
    </row>
    <row r="319" spans="8:8" x14ac:dyDescent="0.25">
      <c r="H319" s="3" t="str">
        <f t="shared" si="4"/>
        <v/>
      </c>
    </row>
    <row r="320" spans="8:8" x14ac:dyDescent="0.25">
      <c r="H320" s="3" t="str">
        <f t="shared" si="4"/>
        <v/>
      </c>
    </row>
    <row r="321" spans="8:8" x14ac:dyDescent="0.25">
      <c r="H321" s="3" t="str">
        <f t="shared" si="4"/>
        <v/>
      </c>
    </row>
    <row r="322" spans="8:8" x14ac:dyDescent="0.25">
      <c r="H322" s="3" t="str">
        <f t="shared" ref="H322:H385" si="5">_xlfn.IFNA(INDEX(event_type_id,MATCH(C322,event_types,0)),"")</f>
        <v/>
      </c>
    </row>
    <row r="323" spans="8:8" x14ac:dyDescent="0.25">
      <c r="H323" s="3" t="str">
        <f t="shared" si="5"/>
        <v/>
      </c>
    </row>
    <row r="324" spans="8:8" x14ac:dyDescent="0.25">
      <c r="H324" s="3" t="str">
        <f t="shared" si="5"/>
        <v/>
      </c>
    </row>
    <row r="325" spans="8:8" x14ac:dyDescent="0.25">
      <c r="H325" s="3" t="str">
        <f t="shared" si="5"/>
        <v/>
      </c>
    </row>
    <row r="326" spans="8:8" x14ac:dyDescent="0.25">
      <c r="H326" s="3" t="str">
        <f t="shared" si="5"/>
        <v/>
      </c>
    </row>
    <row r="327" spans="8:8" x14ac:dyDescent="0.25">
      <c r="H327" s="3" t="str">
        <f t="shared" si="5"/>
        <v/>
      </c>
    </row>
    <row r="328" spans="8:8" x14ac:dyDescent="0.25">
      <c r="H328" s="3" t="str">
        <f t="shared" si="5"/>
        <v/>
      </c>
    </row>
    <row r="329" spans="8:8" x14ac:dyDescent="0.25">
      <c r="H329" s="3" t="str">
        <f t="shared" si="5"/>
        <v/>
      </c>
    </row>
    <row r="330" spans="8:8" x14ac:dyDescent="0.25">
      <c r="H330" s="3" t="str">
        <f t="shared" si="5"/>
        <v/>
      </c>
    </row>
    <row r="331" spans="8:8" x14ac:dyDescent="0.25">
      <c r="H331" s="3" t="str">
        <f t="shared" si="5"/>
        <v/>
      </c>
    </row>
    <row r="332" spans="8:8" x14ac:dyDescent="0.25">
      <c r="H332" s="3" t="str">
        <f t="shared" si="5"/>
        <v/>
      </c>
    </row>
    <row r="333" spans="8:8" x14ac:dyDescent="0.25">
      <c r="H333" s="3" t="str">
        <f t="shared" si="5"/>
        <v/>
      </c>
    </row>
    <row r="334" spans="8:8" x14ac:dyDescent="0.25">
      <c r="H334" s="3" t="str">
        <f t="shared" si="5"/>
        <v/>
      </c>
    </row>
    <row r="335" spans="8:8" x14ac:dyDescent="0.25">
      <c r="H335" s="3" t="str">
        <f t="shared" si="5"/>
        <v/>
      </c>
    </row>
    <row r="336" spans="8:8" x14ac:dyDescent="0.25">
      <c r="H336" s="3" t="str">
        <f t="shared" si="5"/>
        <v/>
      </c>
    </row>
    <row r="337" spans="8:8" x14ac:dyDescent="0.25">
      <c r="H337" s="3" t="str">
        <f t="shared" si="5"/>
        <v/>
      </c>
    </row>
    <row r="338" spans="8:8" x14ac:dyDescent="0.25">
      <c r="H338" s="3" t="str">
        <f t="shared" si="5"/>
        <v/>
      </c>
    </row>
    <row r="339" spans="8:8" x14ac:dyDescent="0.25">
      <c r="H339" s="3" t="str">
        <f t="shared" si="5"/>
        <v/>
      </c>
    </row>
    <row r="340" spans="8:8" x14ac:dyDescent="0.25">
      <c r="H340" s="3" t="str">
        <f t="shared" si="5"/>
        <v/>
      </c>
    </row>
    <row r="341" spans="8:8" x14ac:dyDescent="0.25">
      <c r="H341" s="3" t="str">
        <f t="shared" si="5"/>
        <v/>
      </c>
    </row>
    <row r="342" spans="8:8" x14ac:dyDescent="0.25">
      <c r="H342" s="3" t="str">
        <f t="shared" si="5"/>
        <v/>
      </c>
    </row>
    <row r="343" spans="8:8" x14ac:dyDescent="0.25">
      <c r="H343" s="3" t="str">
        <f t="shared" si="5"/>
        <v/>
      </c>
    </row>
    <row r="344" spans="8:8" x14ac:dyDescent="0.25">
      <c r="H344" s="3" t="str">
        <f t="shared" si="5"/>
        <v/>
      </c>
    </row>
    <row r="345" spans="8:8" x14ac:dyDescent="0.25">
      <c r="H345" s="3" t="str">
        <f t="shared" si="5"/>
        <v/>
      </c>
    </row>
    <row r="346" spans="8:8" x14ac:dyDescent="0.25">
      <c r="H346" s="3" t="str">
        <f t="shared" si="5"/>
        <v/>
      </c>
    </row>
    <row r="347" spans="8:8" x14ac:dyDescent="0.25">
      <c r="H347" s="3" t="str">
        <f t="shared" si="5"/>
        <v/>
      </c>
    </row>
    <row r="348" spans="8:8" x14ac:dyDescent="0.25">
      <c r="H348" s="3" t="str">
        <f t="shared" si="5"/>
        <v/>
      </c>
    </row>
    <row r="349" spans="8:8" x14ac:dyDescent="0.25">
      <c r="H349" s="3" t="str">
        <f t="shared" si="5"/>
        <v/>
      </c>
    </row>
    <row r="350" spans="8:8" x14ac:dyDescent="0.25">
      <c r="H350" s="3" t="str">
        <f t="shared" si="5"/>
        <v/>
      </c>
    </row>
    <row r="351" spans="8:8" x14ac:dyDescent="0.25">
      <c r="H351" s="3" t="str">
        <f t="shared" si="5"/>
        <v/>
      </c>
    </row>
    <row r="352" spans="8:8" x14ac:dyDescent="0.25">
      <c r="H352" s="3" t="str">
        <f t="shared" si="5"/>
        <v/>
      </c>
    </row>
    <row r="353" spans="8:8" x14ac:dyDescent="0.25">
      <c r="H353" s="3" t="str">
        <f t="shared" si="5"/>
        <v/>
      </c>
    </row>
    <row r="354" spans="8:8" x14ac:dyDescent="0.25">
      <c r="H354" s="3" t="str">
        <f t="shared" si="5"/>
        <v/>
      </c>
    </row>
    <row r="355" spans="8:8" x14ac:dyDescent="0.25">
      <c r="H355" s="3" t="str">
        <f t="shared" si="5"/>
        <v/>
      </c>
    </row>
    <row r="356" spans="8:8" x14ac:dyDescent="0.25">
      <c r="H356" s="3" t="str">
        <f t="shared" si="5"/>
        <v/>
      </c>
    </row>
    <row r="357" spans="8:8" x14ac:dyDescent="0.25">
      <c r="H357" s="3" t="str">
        <f t="shared" si="5"/>
        <v/>
      </c>
    </row>
    <row r="358" spans="8:8" x14ac:dyDescent="0.25">
      <c r="H358" s="3" t="str">
        <f t="shared" si="5"/>
        <v/>
      </c>
    </row>
    <row r="359" spans="8:8" x14ac:dyDescent="0.25">
      <c r="H359" s="3" t="str">
        <f t="shared" si="5"/>
        <v/>
      </c>
    </row>
    <row r="360" spans="8:8" x14ac:dyDescent="0.25">
      <c r="H360" s="3" t="str">
        <f t="shared" si="5"/>
        <v/>
      </c>
    </row>
    <row r="361" spans="8:8" x14ac:dyDescent="0.25">
      <c r="H361" s="3" t="str">
        <f t="shared" si="5"/>
        <v/>
      </c>
    </row>
    <row r="362" spans="8:8" x14ac:dyDescent="0.25">
      <c r="H362" s="3" t="str">
        <f t="shared" si="5"/>
        <v/>
      </c>
    </row>
    <row r="363" spans="8:8" x14ac:dyDescent="0.25">
      <c r="H363" s="3" t="str">
        <f t="shared" si="5"/>
        <v/>
      </c>
    </row>
    <row r="364" spans="8:8" x14ac:dyDescent="0.25">
      <c r="H364" s="3" t="str">
        <f t="shared" si="5"/>
        <v/>
      </c>
    </row>
    <row r="365" spans="8:8" x14ac:dyDescent="0.25">
      <c r="H365" s="3" t="str">
        <f t="shared" si="5"/>
        <v/>
      </c>
    </row>
    <row r="366" spans="8:8" x14ac:dyDescent="0.25">
      <c r="H366" s="3" t="str">
        <f t="shared" si="5"/>
        <v/>
      </c>
    </row>
    <row r="367" spans="8:8" x14ac:dyDescent="0.25">
      <c r="H367" s="3" t="str">
        <f t="shared" si="5"/>
        <v/>
      </c>
    </row>
    <row r="368" spans="8:8" x14ac:dyDescent="0.25">
      <c r="H368" s="3" t="str">
        <f t="shared" si="5"/>
        <v/>
      </c>
    </row>
    <row r="369" spans="8:8" x14ac:dyDescent="0.25">
      <c r="H369" s="3" t="str">
        <f t="shared" si="5"/>
        <v/>
      </c>
    </row>
    <row r="370" spans="8:8" x14ac:dyDescent="0.25">
      <c r="H370" s="3" t="str">
        <f t="shared" si="5"/>
        <v/>
      </c>
    </row>
    <row r="371" spans="8:8" x14ac:dyDescent="0.25">
      <c r="H371" s="3" t="str">
        <f t="shared" si="5"/>
        <v/>
      </c>
    </row>
    <row r="372" spans="8:8" x14ac:dyDescent="0.25">
      <c r="H372" s="3" t="str">
        <f t="shared" si="5"/>
        <v/>
      </c>
    </row>
    <row r="373" spans="8:8" x14ac:dyDescent="0.25">
      <c r="H373" s="3" t="str">
        <f t="shared" si="5"/>
        <v/>
      </c>
    </row>
    <row r="374" spans="8:8" x14ac:dyDescent="0.25">
      <c r="H374" s="3" t="str">
        <f t="shared" si="5"/>
        <v/>
      </c>
    </row>
    <row r="375" spans="8:8" x14ac:dyDescent="0.25">
      <c r="H375" s="3" t="str">
        <f t="shared" si="5"/>
        <v/>
      </c>
    </row>
    <row r="376" spans="8:8" x14ac:dyDescent="0.25">
      <c r="H376" s="3" t="str">
        <f t="shared" si="5"/>
        <v/>
      </c>
    </row>
    <row r="377" spans="8:8" x14ac:dyDescent="0.25">
      <c r="H377" s="3" t="str">
        <f t="shared" si="5"/>
        <v/>
      </c>
    </row>
    <row r="378" spans="8:8" x14ac:dyDescent="0.25">
      <c r="H378" s="3" t="str">
        <f t="shared" si="5"/>
        <v/>
      </c>
    </row>
    <row r="379" spans="8:8" x14ac:dyDescent="0.25">
      <c r="H379" s="3" t="str">
        <f t="shared" si="5"/>
        <v/>
      </c>
    </row>
    <row r="380" spans="8:8" x14ac:dyDescent="0.25">
      <c r="H380" s="3" t="str">
        <f t="shared" si="5"/>
        <v/>
      </c>
    </row>
    <row r="381" spans="8:8" x14ac:dyDescent="0.25">
      <c r="H381" s="3" t="str">
        <f t="shared" si="5"/>
        <v/>
      </c>
    </row>
    <row r="382" spans="8:8" x14ac:dyDescent="0.25">
      <c r="H382" s="3" t="str">
        <f t="shared" si="5"/>
        <v/>
      </c>
    </row>
    <row r="383" spans="8:8" x14ac:dyDescent="0.25">
      <c r="H383" s="3" t="str">
        <f t="shared" si="5"/>
        <v/>
      </c>
    </row>
    <row r="384" spans="8:8" x14ac:dyDescent="0.25">
      <c r="H384" s="3" t="str">
        <f t="shared" si="5"/>
        <v/>
      </c>
    </row>
    <row r="385" spans="8:8" x14ac:dyDescent="0.25">
      <c r="H385" s="3" t="str">
        <f t="shared" si="5"/>
        <v/>
      </c>
    </row>
    <row r="386" spans="8:8" x14ac:dyDescent="0.25">
      <c r="H386" s="3" t="str">
        <f t="shared" ref="H386:H449" si="6">_xlfn.IFNA(INDEX(event_type_id,MATCH(C386,event_types,0)),"")</f>
        <v/>
      </c>
    </row>
    <row r="387" spans="8:8" x14ac:dyDescent="0.25">
      <c r="H387" s="3" t="str">
        <f t="shared" si="6"/>
        <v/>
      </c>
    </row>
    <row r="388" spans="8:8" x14ac:dyDescent="0.25">
      <c r="H388" s="3" t="str">
        <f t="shared" si="6"/>
        <v/>
      </c>
    </row>
    <row r="389" spans="8:8" x14ac:dyDescent="0.25">
      <c r="H389" s="3" t="str">
        <f t="shared" si="6"/>
        <v/>
      </c>
    </row>
    <row r="390" spans="8:8" x14ac:dyDescent="0.25">
      <c r="H390" s="3" t="str">
        <f t="shared" si="6"/>
        <v/>
      </c>
    </row>
    <row r="391" spans="8:8" x14ac:dyDescent="0.25">
      <c r="H391" s="3" t="str">
        <f t="shared" si="6"/>
        <v/>
      </c>
    </row>
    <row r="392" spans="8:8" x14ac:dyDescent="0.25">
      <c r="H392" s="3" t="str">
        <f t="shared" si="6"/>
        <v/>
      </c>
    </row>
    <row r="393" spans="8:8" x14ac:dyDescent="0.25">
      <c r="H393" s="3" t="str">
        <f t="shared" si="6"/>
        <v/>
      </c>
    </row>
    <row r="394" spans="8:8" x14ac:dyDescent="0.25">
      <c r="H394" s="3" t="str">
        <f t="shared" si="6"/>
        <v/>
      </c>
    </row>
    <row r="395" spans="8:8" x14ac:dyDescent="0.25">
      <c r="H395" s="3" t="str">
        <f t="shared" si="6"/>
        <v/>
      </c>
    </row>
    <row r="396" spans="8:8" x14ac:dyDescent="0.25">
      <c r="H396" s="3" t="str">
        <f t="shared" si="6"/>
        <v/>
      </c>
    </row>
    <row r="397" spans="8:8" x14ac:dyDescent="0.25">
      <c r="H397" s="3" t="str">
        <f t="shared" si="6"/>
        <v/>
      </c>
    </row>
    <row r="398" spans="8:8" x14ac:dyDescent="0.25">
      <c r="H398" s="3" t="str">
        <f t="shared" si="6"/>
        <v/>
      </c>
    </row>
    <row r="399" spans="8:8" x14ac:dyDescent="0.25">
      <c r="H399" s="3" t="str">
        <f t="shared" si="6"/>
        <v/>
      </c>
    </row>
    <row r="400" spans="8:8" x14ac:dyDescent="0.25">
      <c r="H400" s="3" t="str">
        <f t="shared" si="6"/>
        <v/>
      </c>
    </row>
    <row r="401" spans="8:8" x14ac:dyDescent="0.25">
      <c r="H401" s="3" t="str">
        <f t="shared" si="6"/>
        <v/>
      </c>
    </row>
    <row r="402" spans="8:8" x14ac:dyDescent="0.25">
      <c r="H402" s="3" t="str">
        <f t="shared" si="6"/>
        <v/>
      </c>
    </row>
    <row r="403" spans="8:8" x14ac:dyDescent="0.25">
      <c r="H403" s="3" t="str">
        <f t="shared" si="6"/>
        <v/>
      </c>
    </row>
    <row r="404" spans="8:8" x14ac:dyDescent="0.25">
      <c r="H404" s="3" t="str">
        <f t="shared" si="6"/>
        <v/>
      </c>
    </row>
    <row r="405" spans="8:8" x14ac:dyDescent="0.25">
      <c r="H405" s="3" t="str">
        <f t="shared" si="6"/>
        <v/>
      </c>
    </row>
    <row r="406" spans="8:8" x14ac:dyDescent="0.25">
      <c r="H406" s="3" t="str">
        <f t="shared" si="6"/>
        <v/>
      </c>
    </row>
    <row r="407" spans="8:8" x14ac:dyDescent="0.25">
      <c r="H407" s="3" t="str">
        <f t="shared" si="6"/>
        <v/>
      </c>
    </row>
    <row r="408" spans="8:8" x14ac:dyDescent="0.25">
      <c r="H408" s="3" t="str">
        <f t="shared" si="6"/>
        <v/>
      </c>
    </row>
    <row r="409" spans="8:8" x14ac:dyDescent="0.25">
      <c r="H409" s="3" t="str">
        <f t="shared" si="6"/>
        <v/>
      </c>
    </row>
    <row r="410" spans="8:8" x14ac:dyDescent="0.25">
      <c r="H410" s="3" t="str">
        <f t="shared" si="6"/>
        <v/>
      </c>
    </row>
    <row r="411" spans="8:8" x14ac:dyDescent="0.25">
      <c r="H411" s="3" t="str">
        <f t="shared" si="6"/>
        <v/>
      </c>
    </row>
    <row r="412" spans="8:8" x14ac:dyDescent="0.25">
      <c r="H412" s="3" t="str">
        <f t="shared" si="6"/>
        <v/>
      </c>
    </row>
    <row r="413" spans="8:8" x14ac:dyDescent="0.25">
      <c r="H413" s="3" t="str">
        <f t="shared" si="6"/>
        <v/>
      </c>
    </row>
    <row r="414" spans="8:8" x14ac:dyDescent="0.25">
      <c r="H414" s="3" t="str">
        <f t="shared" si="6"/>
        <v/>
      </c>
    </row>
    <row r="415" spans="8:8" x14ac:dyDescent="0.25">
      <c r="H415" s="3" t="str">
        <f t="shared" si="6"/>
        <v/>
      </c>
    </row>
    <row r="416" spans="8:8" x14ac:dyDescent="0.25">
      <c r="H416" s="3" t="str">
        <f t="shared" si="6"/>
        <v/>
      </c>
    </row>
    <row r="417" spans="8:8" x14ac:dyDescent="0.25">
      <c r="H417" s="3" t="str">
        <f t="shared" si="6"/>
        <v/>
      </c>
    </row>
    <row r="418" spans="8:8" x14ac:dyDescent="0.25">
      <c r="H418" s="3" t="str">
        <f t="shared" si="6"/>
        <v/>
      </c>
    </row>
    <row r="419" spans="8:8" x14ac:dyDescent="0.25">
      <c r="H419" s="3" t="str">
        <f t="shared" si="6"/>
        <v/>
      </c>
    </row>
    <row r="420" spans="8:8" x14ac:dyDescent="0.25">
      <c r="H420" s="3" t="str">
        <f t="shared" si="6"/>
        <v/>
      </c>
    </row>
    <row r="421" spans="8:8" x14ac:dyDescent="0.25">
      <c r="H421" s="3" t="str">
        <f t="shared" si="6"/>
        <v/>
      </c>
    </row>
    <row r="422" spans="8:8" x14ac:dyDescent="0.25">
      <c r="H422" s="3" t="str">
        <f t="shared" si="6"/>
        <v/>
      </c>
    </row>
    <row r="423" spans="8:8" x14ac:dyDescent="0.25">
      <c r="H423" s="3" t="str">
        <f t="shared" si="6"/>
        <v/>
      </c>
    </row>
    <row r="424" spans="8:8" x14ac:dyDescent="0.25">
      <c r="H424" s="3" t="str">
        <f t="shared" si="6"/>
        <v/>
      </c>
    </row>
    <row r="425" spans="8:8" x14ac:dyDescent="0.25">
      <c r="H425" s="3" t="str">
        <f t="shared" si="6"/>
        <v/>
      </c>
    </row>
    <row r="426" spans="8:8" x14ac:dyDescent="0.25">
      <c r="H426" s="3" t="str">
        <f t="shared" si="6"/>
        <v/>
      </c>
    </row>
    <row r="427" spans="8:8" x14ac:dyDescent="0.25">
      <c r="H427" s="3" t="str">
        <f t="shared" si="6"/>
        <v/>
      </c>
    </row>
    <row r="428" spans="8:8" x14ac:dyDescent="0.25">
      <c r="H428" s="3" t="str">
        <f t="shared" si="6"/>
        <v/>
      </c>
    </row>
    <row r="429" spans="8:8" x14ac:dyDescent="0.25">
      <c r="H429" s="3" t="str">
        <f t="shared" si="6"/>
        <v/>
      </c>
    </row>
    <row r="430" spans="8:8" x14ac:dyDescent="0.25">
      <c r="H430" s="3" t="str">
        <f t="shared" si="6"/>
        <v/>
      </c>
    </row>
    <row r="431" spans="8:8" x14ac:dyDescent="0.25">
      <c r="H431" s="3" t="str">
        <f t="shared" si="6"/>
        <v/>
      </c>
    </row>
    <row r="432" spans="8:8" x14ac:dyDescent="0.25">
      <c r="H432" s="3" t="str">
        <f t="shared" si="6"/>
        <v/>
      </c>
    </row>
    <row r="433" spans="8:8" x14ac:dyDescent="0.25">
      <c r="H433" s="3" t="str">
        <f t="shared" si="6"/>
        <v/>
      </c>
    </row>
    <row r="434" spans="8:8" x14ac:dyDescent="0.25">
      <c r="H434" s="3" t="str">
        <f t="shared" si="6"/>
        <v/>
      </c>
    </row>
    <row r="435" spans="8:8" x14ac:dyDescent="0.25">
      <c r="H435" s="3" t="str">
        <f t="shared" si="6"/>
        <v/>
      </c>
    </row>
    <row r="436" spans="8:8" x14ac:dyDescent="0.25">
      <c r="H436" s="3" t="str">
        <f t="shared" si="6"/>
        <v/>
      </c>
    </row>
    <row r="437" spans="8:8" x14ac:dyDescent="0.25">
      <c r="H437" s="3" t="str">
        <f t="shared" si="6"/>
        <v/>
      </c>
    </row>
    <row r="438" spans="8:8" x14ac:dyDescent="0.25">
      <c r="H438" s="3" t="str">
        <f t="shared" si="6"/>
        <v/>
      </c>
    </row>
    <row r="439" spans="8:8" x14ac:dyDescent="0.25">
      <c r="H439" s="3" t="str">
        <f t="shared" si="6"/>
        <v/>
      </c>
    </row>
    <row r="440" spans="8:8" x14ac:dyDescent="0.25">
      <c r="H440" s="3" t="str">
        <f t="shared" si="6"/>
        <v/>
      </c>
    </row>
    <row r="441" spans="8:8" x14ac:dyDescent="0.25">
      <c r="H441" s="3" t="str">
        <f t="shared" si="6"/>
        <v/>
      </c>
    </row>
    <row r="442" spans="8:8" x14ac:dyDescent="0.25">
      <c r="H442" s="3" t="str">
        <f t="shared" si="6"/>
        <v/>
      </c>
    </row>
    <row r="443" spans="8:8" x14ac:dyDescent="0.25">
      <c r="H443" s="3" t="str">
        <f t="shared" si="6"/>
        <v/>
      </c>
    </row>
    <row r="444" spans="8:8" x14ac:dyDescent="0.25">
      <c r="H444" s="3" t="str">
        <f t="shared" si="6"/>
        <v/>
      </c>
    </row>
    <row r="445" spans="8:8" x14ac:dyDescent="0.25">
      <c r="H445" s="3" t="str">
        <f t="shared" si="6"/>
        <v/>
      </c>
    </row>
    <row r="446" spans="8:8" x14ac:dyDescent="0.25">
      <c r="H446" s="3" t="str">
        <f t="shared" si="6"/>
        <v/>
      </c>
    </row>
    <row r="447" spans="8:8" x14ac:dyDescent="0.25">
      <c r="H447" s="3" t="str">
        <f t="shared" si="6"/>
        <v/>
      </c>
    </row>
    <row r="448" spans="8:8" x14ac:dyDescent="0.25">
      <c r="H448" s="3" t="str">
        <f t="shared" si="6"/>
        <v/>
      </c>
    </row>
    <row r="449" spans="8:8" x14ac:dyDescent="0.25">
      <c r="H449" s="3" t="str">
        <f t="shared" si="6"/>
        <v/>
      </c>
    </row>
    <row r="450" spans="8:8" x14ac:dyDescent="0.25">
      <c r="H450" s="3" t="str">
        <f t="shared" ref="H450:H513" si="7">_xlfn.IFNA(INDEX(event_type_id,MATCH(C450,event_types,0)),"")</f>
        <v/>
      </c>
    </row>
    <row r="451" spans="8:8" x14ac:dyDescent="0.25">
      <c r="H451" s="3" t="str">
        <f t="shared" si="7"/>
        <v/>
      </c>
    </row>
    <row r="452" spans="8:8" x14ac:dyDescent="0.25">
      <c r="H452" s="3" t="str">
        <f t="shared" si="7"/>
        <v/>
      </c>
    </row>
    <row r="453" spans="8:8" x14ac:dyDescent="0.25">
      <c r="H453" s="3" t="str">
        <f t="shared" si="7"/>
        <v/>
      </c>
    </row>
    <row r="454" spans="8:8" x14ac:dyDescent="0.25">
      <c r="H454" s="3" t="str">
        <f t="shared" si="7"/>
        <v/>
      </c>
    </row>
    <row r="455" spans="8:8" x14ac:dyDescent="0.25">
      <c r="H455" s="3" t="str">
        <f t="shared" si="7"/>
        <v/>
      </c>
    </row>
    <row r="456" spans="8:8" x14ac:dyDescent="0.25">
      <c r="H456" s="3" t="str">
        <f t="shared" si="7"/>
        <v/>
      </c>
    </row>
    <row r="457" spans="8:8" x14ac:dyDescent="0.25">
      <c r="H457" s="3" t="str">
        <f t="shared" si="7"/>
        <v/>
      </c>
    </row>
    <row r="458" spans="8:8" x14ac:dyDescent="0.25">
      <c r="H458" s="3" t="str">
        <f t="shared" si="7"/>
        <v/>
      </c>
    </row>
    <row r="459" spans="8:8" x14ac:dyDescent="0.25">
      <c r="H459" s="3" t="str">
        <f t="shared" si="7"/>
        <v/>
      </c>
    </row>
    <row r="460" spans="8:8" x14ac:dyDescent="0.25">
      <c r="H460" s="3" t="str">
        <f t="shared" si="7"/>
        <v/>
      </c>
    </row>
    <row r="461" spans="8:8" x14ac:dyDescent="0.25">
      <c r="H461" s="3" t="str">
        <f t="shared" si="7"/>
        <v/>
      </c>
    </row>
    <row r="462" spans="8:8" x14ac:dyDescent="0.25">
      <c r="H462" s="3" t="str">
        <f t="shared" si="7"/>
        <v/>
      </c>
    </row>
    <row r="463" spans="8:8" x14ac:dyDescent="0.25">
      <c r="H463" s="3" t="str">
        <f t="shared" si="7"/>
        <v/>
      </c>
    </row>
    <row r="464" spans="8:8" x14ac:dyDescent="0.25">
      <c r="H464" s="3" t="str">
        <f t="shared" si="7"/>
        <v/>
      </c>
    </row>
    <row r="465" spans="8:8" x14ac:dyDescent="0.25">
      <c r="H465" s="3" t="str">
        <f t="shared" si="7"/>
        <v/>
      </c>
    </row>
    <row r="466" spans="8:8" x14ac:dyDescent="0.25">
      <c r="H466" s="3" t="str">
        <f t="shared" si="7"/>
        <v/>
      </c>
    </row>
    <row r="467" spans="8:8" x14ac:dyDescent="0.25">
      <c r="H467" s="3" t="str">
        <f t="shared" si="7"/>
        <v/>
      </c>
    </row>
    <row r="468" spans="8:8" x14ac:dyDescent="0.25">
      <c r="H468" s="3" t="str">
        <f t="shared" si="7"/>
        <v/>
      </c>
    </row>
    <row r="469" spans="8:8" x14ac:dyDescent="0.25">
      <c r="H469" s="3" t="str">
        <f t="shared" si="7"/>
        <v/>
      </c>
    </row>
    <row r="470" spans="8:8" x14ac:dyDescent="0.25">
      <c r="H470" s="3" t="str">
        <f t="shared" si="7"/>
        <v/>
      </c>
    </row>
    <row r="471" spans="8:8" x14ac:dyDescent="0.25">
      <c r="H471" s="3" t="str">
        <f t="shared" si="7"/>
        <v/>
      </c>
    </row>
    <row r="472" spans="8:8" x14ac:dyDescent="0.25">
      <c r="H472" s="3" t="str">
        <f t="shared" si="7"/>
        <v/>
      </c>
    </row>
    <row r="473" spans="8:8" x14ac:dyDescent="0.25">
      <c r="H473" s="3" t="str">
        <f t="shared" si="7"/>
        <v/>
      </c>
    </row>
    <row r="474" spans="8:8" x14ac:dyDescent="0.25">
      <c r="H474" s="3" t="str">
        <f t="shared" si="7"/>
        <v/>
      </c>
    </row>
    <row r="475" spans="8:8" x14ac:dyDescent="0.25">
      <c r="H475" s="3" t="str">
        <f t="shared" si="7"/>
        <v/>
      </c>
    </row>
    <row r="476" spans="8:8" x14ac:dyDescent="0.25">
      <c r="H476" s="3" t="str">
        <f t="shared" si="7"/>
        <v/>
      </c>
    </row>
    <row r="477" spans="8:8" x14ac:dyDescent="0.25">
      <c r="H477" s="3" t="str">
        <f t="shared" si="7"/>
        <v/>
      </c>
    </row>
    <row r="478" spans="8:8" x14ac:dyDescent="0.25">
      <c r="H478" s="3" t="str">
        <f t="shared" si="7"/>
        <v/>
      </c>
    </row>
    <row r="479" spans="8:8" x14ac:dyDescent="0.25">
      <c r="H479" s="3" t="str">
        <f t="shared" si="7"/>
        <v/>
      </c>
    </row>
    <row r="480" spans="8:8" x14ac:dyDescent="0.25">
      <c r="H480" s="3" t="str">
        <f t="shared" si="7"/>
        <v/>
      </c>
    </row>
    <row r="481" spans="8:8" x14ac:dyDescent="0.25">
      <c r="H481" s="3" t="str">
        <f t="shared" si="7"/>
        <v/>
      </c>
    </row>
    <row r="482" spans="8:8" x14ac:dyDescent="0.25">
      <c r="H482" s="3" t="str">
        <f t="shared" si="7"/>
        <v/>
      </c>
    </row>
    <row r="483" spans="8:8" x14ac:dyDescent="0.25">
      <c r="H483" s="3" t="str">
        <f t="shared" si="7"/>
        <v/>
      </c>
    </row>
    <row r="484" spans="8:8" x14ac:dyDescent="0.25">
      <c r="H484" s="3" t="str">
        <f t="shared" si="7"/>
        <v/>
      </c>
    </row>
    <row r="485" spans="8:8" x14ac:dyDescent="0.25">
      <c r="H485" s="3" t="str">
        <f t="shared" si="7"/>
        <v/>
      </c>
    </row>
    <row r="486" spans="8:8" x14ac:dyDescent="0.25">
      <c r="H486" s="3" t="str">
        <f t="shared" si="7"/>
        <v/>
      </c>
    </row>
    <row r="487" spans="8:8" x14ac:dyDescent="0.25">
      <c r="H487" s="3" t="str">
        <f t="shared" si="7"/>
        <v/>
      </c>
    </row>
    <row r="488" spans="8:8" x14ac:dyDescent="0.25">
      <c r="H488" s="3" t="str">
        <f t="shared" si="7"/>
        <v/>
      </c>
    </row>
    <row r="489" spans="8:8" x14ac:dyDescent="0.25">
      <c r="H489" s="3" t="str">
        <f t="shared" si="7"/>
        <v/>
      </c>
    </row>
    <row r="490" spans="8:8" x14ac:dyDescent="0.25">
      <c r="H490" s="3" t="str">
        <f t="shared" si="7"/>
        <v/>
      </c>
    </row>
    <row r="491" spans="8:8" x14ac:dyDescent="0.25">
      <c r="H491" s="3" t="str">
        <f t="shared" si="7"/>
        <v/>
      </c>
    </row>
    <row r="492" spans="8:8" x14ac:dyDescent="0.25">
      <c r="H492" s="3" t="str">
        <f t="shared" si="7"/>
        <v/>
      </c>
    </row>
    <row r="493" spans="8:8" x14ac:dyDescent="0.25">
      <c r="H493" s="3" t="str">
        <f t="shared" si="7"/>
        <v/>
      </c>
    </row>
    <row r="494" spans="8:8" x14ac:dyDescent="0.25">
      <c r="H494" s="3" t="str">
        <f t="shared" si="7"/>
        <v/>
      </c>
    </row>
    <row r="495" spans="8:8" x14ac:dyDescent="0.25">
      <c r="H495" s="3" t="str">
        <f t="shared" si="7"/>
        <v/>
      </c>
    </row>
    <row r="496" spans="8:8" x14ac:dyDescent="0.25">
      <c r="H496" s="3" t="str">
        <f t="shared" si="7"/>
        <v/>
      </c>
    </row>
    <row r="497" spans="8:8" x14ac:dyDescent="0.25">
      <c r="H497" s="3" t="str">
        <f t="shared" si="7"/>
        <v/>
      </c>
    </row>
    <row r="498" spans="8:8" x14ac:dyDescent="0.25">
      <c r="H498" s="3" t="str">
        <f t="shared" si="7"/>
        <v/>
      </c>
    </row>
    <row r="499" spans="8:8" x14ac:dyDescent="0.25">
      <c r="H499" s="3" t="str">
        <f t="shared" si="7"/>
        <v/>
      </c>
    </row>
    <row r="500" spans="8:8" x14ac:dyDescent="0.25">
      <c r="H500" s="3" t="str">
        <f t="shared" si="7"/>
        <v/>
      </c>
    </row>
    <row r="501" spans="8:8" x14ac:dyDescent="0.25">
      <c r="H501" s="3" t="str">
        <f t="shared" si="7"/>
        <v/>
      </c>
    </row>
    <row r="502" spans="8:8" x14ac:dyDescent="0.25">
      <c r="H502" s="3" t="str">
        <f t="shared" si="7"/>
        <v/>
      </c>
    </row>
    <row r="503" spans="8:8" x14ac:dyDescent="0.25">
      <c r="H503" s="3" t="str">
        <f t="shared" si="7"/>
        <v/>
      </c>
    </row>
    <row r="504" spans="8:8" x14ac:dyDescent="0.25">
      <c r="H504" s="3" t="str">
        <f t="shared" si="7"/>
        <v/>
      </c>
    </row>
    <row r="505" spans="8:8" x14ac:dyDescent="0.25">
      <c r="H505" s="3" t="str">
        <f t="shared" si="7"/>
        <v/>
      </c>
    </row>
    <row r="506" spans="8:8" x14ac:dyDescent="0.25">
      <c r="H506" s="3" t="str">
        <f t="shared" si="7"/>
        <v/>
      </c>
    </row>
    <row r="507" spans="8:8" x14ac:dyDescent="0.25">
      <c r="H507" s="3" t="str">
        <f t="shared" si="7"/>
        <v/>
      </c>
    </row>
    <row r="508" spans="8:8" x14ac:dyDescent="0.25">
      <c r="H508" s="3" t="str">
        <f t="shared" si="7"/>
        <v/>
      </c>
    </row>
    <row r="509" spans="8:8" x14ac:dyDescent="0.25">
      <c r="H509" s="3" t="str">
        <f t="shared" si="7"/>
        <v/>
      </c>
    </row>
    <row r="510" spans="8:8" x14ac:dyDescent="0.25">
      <c r="H510" s="3" t="str">
        <f t="shared" si="7"/>
        <v/>
      </c>
    </row>
    <row r="511" spans="8:8" x14ac:dyDescent="0.25">
      <c r="H511" s="3" t="str">
        <f t="shared" si="7"/>
        <v/>
      </c>
    </row>
    <row r="512" spans="8:8" x14ac:dyDescent="0.25">
      <c r="H512" s="3" t="str">
        <f t="shared" si="7"/>
        <v/>
      </c>
    </row>
    <row r="513" spans="8:8" x14ac:dyDescent="0.25">
      <c r="H513" s="3" t="str">
        <f t="shared" si="7"/>
        <v/>
      </c>
    </row>
    <row r="514" spans="8:8" x14ac:dyDescent="0.25">
      <c r="H514" s="3" t="str">
        <f t="shared" ref="H514:H577" si="8">_xlfn.IFNA(INDEX(event_type_id,MATCH(C514,event_types,0)),"")</f>
        <v/>
      </c>
    </row>
    <row r="515" spans="8:8" x14ac:dyDescent="0.25">
      <c r="H515" s="3" t="str">
        <f t="shared" si="8"/>
        <v/>
      </c>
    </row>
    <row r="516" spans="8:8" x14ac:dyDescent="0.25">
      <c r="H516" s="3" t="str">
        <f t="shared" si="8"/>
        <v/>
      </c>
    </row>
    <row r="517" spans="8:8" x14ac:dyDescent="0.25">
      <c r="H517" s="3" t="str">
        <f t="shared" si="8"/>
        <v/>
      </c>
    </row>
    <row r="518" spans="8:8" x14ac:dyDescent="0.25">
      <c r="H518" s="3" t="str">
        <f t="shared" si="8"/>
        <v/>
      </c>
    </row>
    <row r="519" spans="8:8" x14ac:dyDescent="0.25">
      <c r="H519" s="3" t="str">
        <f t="shared" si="8"/>
        <v/>
      </c>
    </row>
    <row r="520" spans="8:8" x14ac:dyDescent="0.25">
      <c r="H520" s="3" t="str">
        <f t="shared" si="8"/>
        <v/>
      </c>
    </row>
    <row r="521" spans="8:8" x14ac:dyDescent="0.25">
      <c r="H521" s="3" t="str">
        <f t="shared" si="8"/>
        <v/>
      </c>
    </row>
    <row r="522" spans="8:8" x14ac:dyDescent="0.25">
      <c r="H522" s="3" t="str">
        <f t="shared" si="8"/>
        <v/>
      </c>
    </row>
    <row r="523" spans="8:8" x14ac:dyDescent="0.25">
      <c r="H523" s="3" t="str">
        <f t="shared" si="8"/>
        <v/>
      </c>
    </row>
    <row r="524" spans="8:8" x14ac:dyDescent="0.25">
      <c r="H524" s="3" t="str">
        <f t="shared" si="8"/>
        <v/>
      </c>
    </row>
    <row r="525" spans="8:8" x14ac:dyDescent="0.25">
      <c r="H525" s="3" t="str">
        <f t="shared" si="8"/>
        <v/>
      </c>
    </row>
    <row r="526" spans="8:8" x14ac:dyDescent="0.25">
      <c r="H526" s="3" t="str">
        <f t="shared" si="8"/>
        <v/>
      </c>
    </row>
    <row r="527" spans="8:8" x14ac:dyDescent="0.25">
      <c r="H527" s="3" t="str">
        <f t="shared" si="8"/>
        <v/>
      </c>
    </row>
    <row r="528" spans="8:8" x14ac:dyDescent="0.25">
      <c r="H528" s="3" t="str">
        <f t="shared" si="8"/>
        <v/>
      </c>
    </row>
    <row r="529" spans="8:8" x14ac:dyDescent="0.25">
      <c r="H529" s="3" t="str">
        <f t="shared" si="8"/>
        <v/>
      </c>
    </row>
    <row r="530" spans="8:8" x14ac:dyDescent="0.25">
      <c r="H530" s="3" t="str">
        <f t="shared" si="8"/>
        <v/>
      </c>
    </row>
    <row r="531" spans="8:8" x14ac:dyDescent="0.25">
      <c r="H531" s="3" t="str">
        <f t="shared" si="8"/>
        <v/>
      </c>
    </row>
    <row r="532" spans="8:8" x14ac:dyDescent="0.25">
      <c r="H532" s="3" t="str">
        <f t="shared" si="8"/>
        <v/>
      </c>
    </row>
    <row r="533" spans="8:8" x14ac:dyDescent="0.25">
      <c r="H533" s="3" t="str">
        <f t="shared" si="8"/>
        <v/>
      </c>
    </row>
    <row r="534" spans="8:8" x14ac:dyDescent="0.25">
      <c r="H534" s="3" t="str">
        <f t="shared" si="8"/>
        <v/>
      </c>
    </row>
    <row r="535" spans="8:8" x14ac:dyDescent="0.25">
      <c r="H535" s="3" t="str">
        <f t="shared" si="8"/>
        <v/>
      </c>
    </row>
    <row r="536" spans="8:8" x14ac:dyDescent="0.25">
      <c r="H536" s="3" t="str">
        <f t="shared" si="8"/>
        <v/>
      </c>
    </row>
    <row r="537" spans="8:8" x14ac:dyDescent="0.25">
      <c r="H537" s="3" t="str">
        <f t="shared" si="8"/>
        <v/>
      </c>
    </row>
    <row r="538" spans="8:8" x14ac:dyDescent="0.25">
      <c r="H538" s="3" t="str">
        <f t="shared" si="8"/>
        <v/>
      </c>
    </row>
    <row r="539" spans="8:8" x14ac:dyDescent="0.25">
      <c r="H539" s="3" t="str">
        <f t="shared" si="8"/>
        <v/>
      </c>
    </row>
    <row r="540" spans="8:8" x14ac:dyDescent="0.25">
      <c r="H540" s="3" t="str">
        <f t="shared" si="8"/>
        <v/>
      </c>
    </row>
    <row r="541" spans="8:8" x14ac:dyDescent="0.25">
      <c r="H541" s="3" t="str">
        <f t="shared" si="8"/>
        <v/>
      </c>
    </row>
    <row r="542" spans="8:8" x14ac:dyDescent="0.25">
      <c r="H542" s="3" t="str">
        <f t="shared" si="8"/>
        <v/>
      </c>
    </row>
    <row r="543" spans="8:8" x14ac:dyDescent="0.25">
      <c r="H543" s="3" t="str">
        <f t="shared" si="8"/>
        <v/>
      </c>
    </row>
    <row r="544" spans="8:8" x14ac:dyDescent="0.25">
      <c r="H544" s="3" t="str">
        <f t="shared" si="8"/>
        <v/>
      </c>
    </row>
    <row r="545" spans="8:8" x14ac:dyDescent="0.25">
      <c r="H545" s="3" t="str">
        <f t="shared" si="8"/>
        <v/>
      </c>
    </row>
    <row r="546" spans="8:8" x14ac:dyDescent="0.25">
      <c r="H546" s="3" t="str">
        <f t="shared" si="8"/>
        <v/>
      </c>
    </row>
    <row r="547" spans="8:8" x14ac:dyDescent="0.25">
      <c r="H547" s="3" t="str">
        <f t="shared" si="8"/>
        <v/>
      </c>
    </row>
    <row r="548" spans="8:8" x14ac:dyDescent="0.25">
      <c r="H548" s="3" t="str">
        <f t="shared" si="8"/>
        <v/>
      </c>
    </row>
    <row r="549" spans="8:8" x14ac:dyDescent="0.25">
      <c r="H549" s="3" t="str">
        <f t="shared" si="8"/>
        <v/>
      </c>
    </row>
    <row r="550" spans="8:8" x14ac:dyDescent="0.25">
      <c r="H550" s="3" t="str">
        <f t="shared" si="8"/>
        <v/>
      </c>
    </row>
    <row r="551" spans="8:8" x14ac:dyDescent="0.25">
      <c r="H551" s="3" t="str">
        <f t="shared" si="8"/>
        <v/>
      </c>
    </row>
    <row r="552" spans="8:8" x14ac:dyDescent="0.25">
      <c r="H552" s="3" t="str">
        <f t="shared" si="8"/>
        <v/>
      </c>
    </row>
    <row r="553" spans="8:8" x14ac:dyDescent="0.25">
      <c r="H553" s="3" t="str">
        <f t="shared" si="8"/>
        <v/>
      </c>
    </row>
    <row r="554" spans="8:8" x14ac:dyDescent="0.25">
      <c r="H554" s="3" t="str">
        <f t="shared" si="8"/>
        <v/>
      </c>
    </row>
    <row r="555" spans="8:8" x14ac:dyDescent="0.25">
      <c r="H555" s="3" t="str">
        <f t="shared" si="8"/>
        <v/>
      </c>
    </row>
    <row r="556" spans="8:8" x14ac:dyDescent="0.25">
      <c r="H556" s="3" t="str">
        <f t="shared" si="8"/>
        <v/>
      </c>
    </row>
    <row r="557" spans="8:8" x14ac:dyDescent="0.25">
      <c r="H557" s="3" t="str">
        <f t="shared" si="8"/>
        <v/>
      </c>
    </row>
    <row r="558" spans="8:8" x14ac:dyDescent="0.25">
      <c r="H558" s="3" t="str">
        <f t="shared" si="8"/>
        <v/>
      </c>
    </row>
    <row r="559" spans="8:8" x14ac:dyDescent="0.25">
      <c r="H559" s="3" t="str">
        <f t="shared" si="8"/>
        <v/>
      </c>
    </row>
    <row r="560" spans="8:8" x14ac:dyDescent="0.25">
      <c r="H560" s="3" t="str">
        <f t="shared" si="8"/>
        <v/>
      </c>
    </row>
    <row r="561" spans="8:8" x14ac:dyDescent="0.25">
      <c r="H561" s="3" t="str">
        <f t="shared" si="8"/>
        <v/>
      </c>
    </row>
    <row r="562" spans="8:8" x14ac:dyDescent="0.25">
      <c r="H562" s="3" t="str">
        <f t="shared" si="8"/>
        <v/>
      </c>
    </row>
    <row r="563" spans="8:8" x14ac:dyDescent="0.25">
      <c r="H563" s="3" t="str">
        <f t="shared" si="8"/>
        <v/>
      </c>
    </row>
    <row r="564" spans="8:8" x14ac:dyDescent="0.25">
      <c r="H564" s="3" t="str">
        <f t="shared" si="8"/>
        <v/>
      </c>
    </row>
    <row r="565" spans="8:8" x14ac:dyDescent="0.25">
      <c r="H565" s="3" t="str">
        <f t="shared" si="8"/>
        <v/>
      </c>
    </row>
    <row r="566" spans="8:8" x14ac:dyDescent="0.25">
      <c r="H566" s="3" t="str">
        <f t="shared" si="8"/>
        <v/>
      </c>
    </row>
    <row r="567" spans="8:8" x14ac:dyDescent="0.25">
      <c r="H567" s="3" t="str">
        <f t="shared" si="8"/>
        <v/>
      </c>
    </row>
    <row r="568" spans="8:8" x14ac:dyDescent="0.25">
      <c r="H568" s="3" t="str">
        <f t="shared" si="8"/>
        <v/>
      </c>
    </row>
    <row r="569" spans="8:8" x14ac:dyDescent="0.25">
      <c r="H569" s="3" t="str">
        <f t="shared" si="8"/>
        <v/>
      </c>
    </row>
    <row r="570" spans="8:8" x14ac:dyDescent="0.25">
      <c r="H570" s="3" t="str">
        <f t="shared" si="8"/>
        <v/>
      </c>
    </row>
    <row r="571" spans="8:8" x14ac:dyDescent="0.25">
      <c r="H571" s="3" t="str">
        <f t="shared" si="8"/>
        <v/>
      </c>
    </row>
    <row r="572" spans="8:8" x14ac:dyDescent="0.25">
      <c r="H572" s="3" t="str">
        <f t="shared" si="8"/>
        <v/>
      </c>
    </row>
    <row r="573" spans="8:8" x14ac:dyDescent="0.25">
      <c r="H573" s="3" t="str">
        <f t="shared" si="8"/>
        <v/>
      </c>
    </row>
    <row r="574" spans="8:8" x14ac:dyDescent="0.25">
      <c r="H574" s="3" t="str">
        <f t="shared" si="8"/>
        <v/>
      </c>
    </row>
    <row r="575" spans="8:8" x14ac:dyDescent="0.25">
      <c r="H575" s="3" t="str">
        <f t="shared" si="8"/>
        <v/>
      </c>
    </row>
    <row r="576" spans="8:8" x14ac:dyDescent="0.25">
      <c r="H576" s="3" t="str">
        <f t="shared" si="8"/>
        <v/>
      </c>
    </row>
    <row r="577" spans="8:8" x14ac:dyDescent="0.25">
      <c r="H577" s="3" t="str">
        <f t="shared" si="8"/>
        <v/>
      </c>
    </row>
    <row r="578" spans="8:8" x14ac:dyDescent="0.25">
      <c r="H578" s="3" t="str">
        <f t="shared" ref="H578:H641" si="9">_xlfn.IFNA(INDEX(event_type_id,MATCH(C578,event_types,0)),"")</f>
        <v/>
      </c>
    </row>
    <row r="579" spans="8:8" x14ac:dyDescent="0.25">
      <c r="H579" s="3" t="str">
        <f t="shared" si="9"/>
        <v/>
      </c>
    </row>
    <row r="580" spans="8:8" x14ac:dyDescent="0.25">
      <c r="H580" s="3" t="str">
        <f t="shared" si="9"/>
        <v/>
      </c>
    </row>
    <row r="581" spans="8:8" x14ac:dyDescent="0.25">
      <c r="H581" s="3" t="str">
        <f t="shared" si="9"/>
        <v/>
      </c>
    </row>
    <row r="582" spans="8:8" x14ac:dyDescent="0.25">
      <c r="H582" s="3" t="str">
        <f t="shared" si="9"/>
        <v/>
      </c>
    </row>
    <row r="583" spans="8:8" x14ac:dyDescent="0.25">
      <c r="H583" s="3" t="str">
        <f t="shared" si="9"/>
        <v/>
      </c>
    </row>
    <row r="584" spans="8:8" x14ac:dyDescent="0.25">
      <c r="H584" s="3" t="str">
        <f t="shared" si="9"/>
        <v/>
      </c>
    </row>
    <row r="585" spans="8:8" x14ac:dyDescent="0.25">
      <c r="H585" s="3" t="str">
        <f t="shared" si="9"/>
        <v/>
      </c>
    </row>
    <row r="586" spans="8:8" x14ac:dyDescent="0.25">
      <c r="H586" s="3" t="str">
        <f t="shared" si="9"/>
        <v/>
      </c>
    </row>
    <row r="587" spans="8:8" x14ac:dyDescent="0.25">
      <c r="H587" s="3" t="str">
        <f t="shared" si="9"/>
        <v/>
      </c>
    </row>
    <row r="588" spans="8:8" x14ac:dyDescent="0.25">
      <c r="H588" s="3" t="str">
        <f t="shared" si="9"/>
        <v/>
      </c>
    </row>
    <row r="589" spans="8:8" x14ac:dyDescent="0.25">
      <c r="H589" s="3" t="str">
        <f t="shared" si="9"/>
        <v/>
      </c>
    </row>
    <row r="590" spans="8:8" x14ac:dyDescent="0.25">
      <c r="H590" s="3" t="str">
        <f t="shared" si="9"/>
        <v/>
      </c>
    </row>
    <row r="591" spans="8:8" x14ac:dyDescent="0.25">
      <c r="H591" s="3" t="str">
        <f t="shared" si="9"/>
        <v/>
      </c>
    </row>
    <row r="592" spans="8:8" x14ac:dyDescent="0.25">
      <c r="H592" s="3" t="str">
        <f t="shared" si="9"/>
        <v/>
      </c>
    </row>
    <row r="593" spans="8:8" x14ac:dyDescent="0.25">
      <c r="H593" s="3" t="str">
        <f t="shared" si="9"/>
        <v/>
      </c>
    </row>
    <row r="594" spans="8:8" x14ac:dyDescent="0.25">
      <c r="H594" s="3" t="str">
        <f t="shared" si="9"/>
        <v/>
      </c>
    </row>
    <row r="595" spans="8:8" x14ac:dyDescent="0.25">
      <c r="H595" s="3" t="str">
        <f t="shared" si="9"/>
        <v/>
      </c>
    </row>
    <row r="596" spans="8:8" x14ac:dyDescent="0.25">
      <c r="H596" s="3" t="str">
        <f t="shared" si="9"/>
        <v/>
      </c>
    </row>
    <row r="597" spans="8:8" x14ac:dyDescent="0.25">
      <c r="H597" s="3" t="str">
        <f t="shared" si="9"/>
        <v/>
      </c>
    </row>
    <row r="598" spans="8:8" x14ac:dyDescent="0.25">
      <c r="H598" s="3" t="str">
        <f t="shared" si="9"/>
        <v/>
      </c>
    </row>
    <row r="599" spans="8:8" x14ac:dyDescent="0.25">
      <c r="H599" s="3" t="str">
        <f t="shared" si="9"/>
        <v/>
      </c>
    </row>
    <row r="600" spans="8:8" x14ac:dyDescent="0.25">
      <c r="H600" s="3" t="str">
        <f t="shared" si="9"/>
        <v/>
      </c>
    </row>
    <row r="601" spans="8:8" x14ac:dyDescent="0.25">
      <c r="H601" s="3" t="str">
        <f t="shared" si="9"/>
        <v/>
      </c>
    </row>
    <row r="602" spans="8:8" x14ac:dyDescent="0.25">
      <c r="H602" s="3" t="str">
        <f t="shared" si="9"/>
        <v/>
      </c>
    </row>
    <row r="603" spans="8:8" x14ac:dyDescent="0.25">
      <c r="H603" s="3" t="str">
        <f t="shared" si="9"/>
        <v/>
      </c>
    </row>
    <row r="604" spans="8:8" x14ac:dyDescent="0.25">
      <c r="H604" s="3" t="str">
        <f t="shared" si="9"/>
        <v/>
      </c>
    </row>
    <row r="605" spans="8:8" x14ac:dyDescent="0.25">
      <c r="H605" s="3" t="str">
        <f t="shared" si="9"/>
        <v/>
      </c>
    </row>
    <row r="606" spans="8:8" x14ac:dyDescent="0.25">
      <c r="H606" s="3" t="str">
        <f t="shared" si="9"/>
        <v/>
      </c>
    </row>
    <row r="607" spans="8:8" x14ac:dyDescent="0.25">
      <c r="H607" s="3" t="str">
        <f t="shared" si="9"/>
        <v/>
      </c>
    </row>
    <row r="608" spans="8:8" x14ac:dyDescent="0.25">
      <c r="H608" s="3" t="str">
        <f t="shared" si="9"/>
        <v/>
      </c>
    </row>
    <row r="609" spans="8:8" x14ac:dyDescent="0.25">
      <c r="H609" s="3" t="str">
        <f t="shared" si="9"/>
        <v/>
      </c>
    </row>
    <row r="610" spans="8:8" x14ac:dyDescent="0.25">
      <c r="H610" s="3" t="str">
        <f t="shared" si="9"/>
        <v/>
      </c>
    </row>
    <row r="611" spans="8:8" x14ac:dyDescent="0.25">
      <c r="H611" s="3" t="str">
        <f t="shared" si="9"/>
        <v/>
      </c>
    </row>
    <row r="612" spans="8:8" x14ac:dyDescent="0.25">
      <c r="H612" s="3" t="str">
        <f t="shared" si="9"/>
        <v/>
      </c>
    </row>
    <row r="613" spans="8:8" x14ac:dyDescent="0.25">
      <c r="H613" s="3" t="str">
        <f t="shared" si="9"/>
        <v/>
      </c>
    </row>
    <row r="614" spans="8:8" x14ac:dyDescent="0.25">
      <c r="H614" s="3" t="str">
        <f t="shared" si="9"/>
        <v/>
      </c>
    </row>
    <row r="615" spans="8:8" x14ac:dyDescent="0.25">
      <c r="H615" s="3" t="str">
        <f t="shared" si="9"/>
        <v/>
      </c>
    </row>
    <row r="616" spans="8:8" x14ac:dyDescent="0.25">
      <c r="H616" s="3" t="str">
        <f t="shared" si="9"/>
        <v/>
      </c>
    </row>
    <row r="617" spans="8:8" x14ac:dyDescent="0.25">
      <c r="H617" s="3" t="str">
        <f t="shared" si="9"/>
        <v/>
      </c>
    </row>
    <row r="618" spans="8:8" x14ac:dyDescent="0.25">
      <c r="H618" s="3" t="str">
        <f t="shared" si="9"/>
        <v/>
      </c>
    </row>
    <row r="619" spans="8:8" x14ac:dyDescent="0.25">
      <c r="H619" s="3" t="str">
        <f t="shared" si="9"/>
        <v/>
      </c>
    </row>
    <row r="620" spans="8:8" x14ac:dyDescent="0.25">
      <c r="H620" s="3" t="str">
        <f t="shared" si="9"/>
        <v/>
      </c>
    </row>
    <row r="621" spans="8:8" x14ac:dyDescent="0.25">
      <c r="H621" s="3" t="str">
        <f t="shared" si="9"/>
        <v/>
      </c>
    </row>
    <row r="622" spans="8:8" x14ac:dyDescent="0.25">
      <c r="H622" s="3" t="str">
        <f t="shared" si="9"/>
        <v/>
      </c>
    </row>
    <row r="623" spans="8:8" x14ac:dyDescent="0.25">
      <c r="H623" s="3" t="str">
        <f t="shared" si="9"/>
        <v/>
      </c>
    </row>
    <row r="624" spans="8:8" x14ac:dyDescent="0.25">
      <c r="H624" s="3" t="str">
        <f t="shared" si="9"/>
        <v/>
      </c>
    </row>
    <row r="625" spans="8:8" x14ac:dyDescent="0.25">
      <c r="H625" s="3" t="str">
        <f t="shared" si="9"/>
        <v/>
      </c>
    </row>
    <row r="626" spans="8:8" x14ac:dyDescent="0.25">
      <c r="H626" s="3" t="str">
        <f t="shared" si="9"/>
        <v/>
      </c>
    </row>
    <row r="627" spans="8:8" x14ac:dyDescent="0.25">
      <c r="H627" s="3" t="str">
        <f t="shared" si="9"/>
        <v/>
      </c>
    </row>
    <row r="628" spans="8:8" x14ac:dyDescent="0.25">
      <c r="H628" s="3" t="str">
        <f t="shared" si="9"/>
        <v/>
      </c>
    </row>
    <row r="629" spans="8:8" x14ac:dyDescent="0.25">
      <c r="H629" s="3" t="str">
        <f t="shared" si="9"/>
        <v/>
      </c>
    </row>
    <row r="630" spans="8:8" x14ac:dyDescent="0.25">
      <c r="H630" s="3" t="str">
        <f t="shared" si="9"/>
        <v/>
      </c>
    </row>
    <row r="631" spans="8:8" x14ac:dyDescent="0.25">
      <c r="H631" s="3" t="str">
        <f t="shared" si="9"/>
        <v/>
      </c>
    </row>
    <row r="632" spans="8:8" x14ac:dyDescent="0.25">
      <c r="H632" s="3" t="str">
        <f t="shared" si="9"/>
        <v/>
      </c>
    </row>
    <row r="633" spans="8:8" x14ac:dyDescent="0.25">
      <c r="H633" s="3" t="str">
        <f t="shared" si="9"/>
        <v/>
      </c>
    </row>
    <row r="634" spans="8:8" x14ac:dyDescent="0.25">
      <c r="H634" s="3" t="str">
        <f t="shared" si="9"/>
        <v/>
      </c>
    </row>
    <row r="635" spans="8:8" x14ac:dyDescent="0.25">
      <c r="H635" s="3" t="str">
        <f t="shared" si="9"/>
        <v/>
      </c>
    </row>
    <row r="636" spans="8:8" x14ac:dyDescent="0.25">
      <c r="H636" s="3" t="str">
        <f t="shared" si="9"/>
        <v/>
      </c>
    </row>
    <row r="637" spans="8:8" x14ac:dyDescent="0.25">
      <c r="H637" s="3" t="str">
        <f t="shared" si="9"/>
        <v/>
      </c>
    </row>
    <row r="638" spans="8:8" x14ac:dyDescent="0.25">
      <c r="H638" s="3" t="str">
        <f t="shared" si="9"/>
        <v/>
      </c>
    </row>
    <row r="639" spans="8:8" x14ac:dyDescent="0.25">
      <c r="H639" s="3" t="str">
        <f t="shared" si="9"/>
        <v/>
      </c>
    </row>
    <row r="640" spans="8:8" x14ac:dyDescent="0.25">
      <c r="H640" s="3" t="str">
        <f t="shared" si="9"/>
        <v/>
      </c>
    </row>
    <row r="641" spans="8:8" x14ac:dyDescent="0.25">
      <c r="H641" s="3" t="str">
        <f t="shared" si="9"/>
        <v/>
      </c>
    </row>
    <row r="642" spans="8:8" x14ac:dyDescent="0.25">
      <c r="H642" s="3" t="str">
        <f t="shared" ref="H642:H705" si="10">_xlfn.IFNA(INDEX(event_type_id,MATCH(C642,event_types,0)),"")</f>
        <v/>
      </c>
    </row>
    <row r="643" spans="8:8" x14ac:dyDescent="0.25">
      <c r="H643" s="3" t="str">
        <f t="shared" si="10"/>
        <v/>
      </c>
    </row>
    <row r="644" spans="8:8" x14ac:dyDescent="0.25">
      <c r="H644" s="3" t="str">
        <f t="shared" si="10"/>
        <v/>
      </c>
    </row>
    <row r="645" spans="8:8" x14ac:dyDescent="0.25">
      <c r="H645" s="3" t="str">
        <f t="shared" si="10"/>
        <v/>
      </c>
    </row>
    <row r="646" spans="8:8" x14ac:dyDescent="0.25">
      <c r="H646" s="3" t="str">
        <f t="shared" si="10"/>
        <v/>
      </c>
    </row>
    <row r="647" spans="8:8" x14ac:dyDescent="0.25">
      <c r="H647" s="3" t="str">
        <f t="shared" si="10"/>
        <v/>
      </c>
    </row>
    <row r="648" spans="8:8" x14ac:dyDescent="0.25">
      <c r="H648" s="3" t="str">
        <f t="shared" si="10"/>
        <v/>
      </c>
    </row>
    <row r="649" spans="8:8" x14ac:dyDescent="0.25">
      <c r="H649" s="3" t="str">
        <f t="shared" si="10"/>
        <v/>
      </c>
    </row>
    <row r="650" spans="8:8" x14ac:dyDescent="0.25">
      <c r="H650" s="3" t="str">
        <f t="shared" si="10"/>
        <v/>
      </c>
    </row>
    <row r="651" spans="8:8" x14ac:dyDescent="0.25">
      <c r="H651" s="3" t="str">
        <f t="shared" si="10"/>
        <v/>
      </c>
    </row>
    <row r="652" spans="8:8" x14ac:dyDescent="0.25">
      <c r="H652" s="3" t="str">
        <f t="shared" si="10"/>
        <v/>
      </c>
    </row>
    <row r="653" spans="8:8" x14ac:dyDescent="0.25">
      <c r="H653" s="3" t="str">
        <f t="shared" si="10"/>
        <v/>
      </c>
    </row>
    <row r="654" spans="8:8" x14ac:dyDescent="0.25">
      <c r="H654" s="3" t="str">
        <f t="shared" si="10"/>
        <v/>
      </c>
    </row>
    <row r="655" spans="8:8" x14ac:dyDescent="0.25">
      <c r="H655" s="3" t="str">
        <f t="shared" si="10"/>
        <v/>
      </c>
    </row>
    <row r="656" spans="8:8" x14ac:dyDescent="0.25">
      <c r="H656" s="3" t="str">
        <f t="shared" si="10"/>
        <v/>
      </c>
    </row>
    <row r="657" spans="8:8" x14ac:dyDescent="0.25">
      <c r="H657" s="3" t="str">
        <f t="shared" si="10"/>
        <v/>
      </c>
    </row>
    <row r="658" spans="8:8" x14ac:dyDescent="0.25">
      <c r="H658" s="3" t="str">
        <f t="shared" si="10"/>
        <v/>
      </c>
    </row>
    <row r="659" spans="8:8" x14ac:dyDescent="0.25">
      <c r="H659" s="3" t="str">
        <f t="shared" si="10"/>
        <v/>
      </c>
    </row>
    <row r="660" spans="8:8" x14ac:dyDescent="0.25">
      <c r="H660" s="3" t="str">
        <f t="shared" si="10"/>
        <v/>
      </c>
    </row>
    <row r="661" spans="8:8" x14ac:dyDescent="0.25">
      <c r="H661" s="3" t="str">
        <f t="shared" si="10"/>
        <v/>
      </c>
    </row>
    <row r="662" spans="8:8" x14ac:dyDescent="0.25">
      <c r="H662" s="3" t="str">
        <f t="shared" si="10"/>
        <v/>
      </c>
    </row>
    <row r="663" spans="8:8" x14ac:dyDescent="0.25">
      <c r="H663" s="3" t="str">
        <f t="shared" si="10"/>
        <v/>
      </c>
    </row>
    <row r="664" spans="8:8" x14ac:dyDescent="0.25">
      <c r="H664" s="3" t="str">
        <f t="shared" si="10"/>
        <v/>
      </c>
    </row>
    <row r="665" spans="8:8" x14ac:dyDescent="0.25">
      <c r="H665" s="3" t="str">
        <f t="shared" si="10"/>
        <v/>
      </c>
    </row>
    <row r="666" spans="8:8" x14ac:dyDescent="0.25">
      <c r="H666" s="3" t="str">
        <f t="shared" si="10"/>
        <v/>
      </c>
    </row>
    <row r="667" spans="8:8" x14ac:dyDescent="0.25">
      <c r="H667" s="3" t="str">
        <f t="shared" si="10"/>
        <v/>
      </c>
    </row>
    <row r="668" spans="8:8" x14ac:dyDescent="0.25">
      <c r="H668" s="3" t="str">
        <f t="shared" si="10"/>
        <v/>
      </c>
    </row>
    <row r="669" spans="8:8" x14ac:dyDescent="0.25">
      <c r="H669" s="3" t="str">
        <f t="shared" si="10"/>
        <v/>
      </c>
    </row>
    <row r="670" spans="8:8" x14ac:dyDescent="0.25">
      <c r="H670" s="3" t="str">
        <f t="shared" si="10"/>
        <v/>
      </c>
    </row>
    <row r="671" spans="8:8" x14ac:dyDescent="0.25">
      <c r="H671" s="3" t="str">
        <f t="shared" si="10"/>
        <v/>
      </c>
    </row>
    <row r="672" spans="8:8" x14ac:dyDescent="0.25">
      <c r="H672" s="3" t="str">
        <f t="shared" si="10"/>
        <v/>
      </c>
    </row>
    <row r="673" spans="8:8" x14ac:dyDescent="0.25">
      <c r="H673" s="3" t="str">
        <f t="shared" si="10"/>
        <v/>
      </c>
    </row>
    <row r="674" spans="8:8" x14ac:dyDescent="0.25">
      <c r="H674" s="3" t="str">
        <f t="shared" si="10"/>
        <v/>
      </c>
    </row>
    <row r="675" spans="8:8" x14ac:dyDescent="0.25">
      <c r="H675" s="3" t="str">
        <f t="shared" si="10"/>
        <v/>
      </c>
    </row>
    <row r="676" spans="8:8" x14ac:dyDescent="0.25">
      <c r="H676" s="3" t="str">
        <f t="shared" si="10"/>
        <v/>
      </c>
    </row>
    <row r="677" spans="8:8" x14ac:dyDescent="0.25">
      <c r="H677" s="3" t="str">
        <f t="shared" si="10"/>
        <v/>
      </c>
    </row>
    <row r="678" spans="8:8" x14ac:dyDescent="0.25">
      <c r="H678" s="3" t="str">
        <f t="shared" si="10"/>
        <v/>
      </c>
    </row>
    <row r="679" spans="8:8" x14ac:dyDescent="0.25">
      <c r="H679" s="3" t="str">
        <f t="shared" si="10"/>
        <v/>
      </c>
    </row>
    <row r="680" spans="8:8" x14ac:dyDescent="0.25">
      <c r="H680" s="3" t="str">
        <f t="shared" si="10"/>
        <v/>
      </c>
    </row>
    <row r="681" spans="8:8" x14ac:dyDescent="0.25">
      <c r="H681" s="3" t="str">
        <f t="shared" si="10"/>
        <v/>
      </c>
    </row>
    <row r="682" spans="8:8" x14ac:dyDescent="0.25">
      <c r="H682" s="3" t="str">
        <f t="shared" si="10"/>
        <v/>
      </c>
    </row>
    <row r="683" spans="8:8" x14ac:dyDescent="0.25">
      <c r="H683" s="3" t="str">
        <f t="shared" si="10"/>
        <v/>
      </c>
    </row>
    <row r="684" spans="8:8" x14ac:dyDescent="0.25">
      <c r="H684" s="3" t="str">
        <f t="shared" si="10"/>
        <v/>
      </c>
    </row>
    <row r="685" spans="8:8" x14ac:dyDescent="0.25">
      <c r="H685" s="3" t="str">
        <f t="shared" si="10"/>
        <v/>
      </c>
    </row>
    <row r="686" spans="8:8" x14ac:dyDescent="0.25">
      <c r="H686" s="3" t="str">
        <f t="shared" si="10"/>
        <v/>
      </c>
    </row>
    <row r="687" spans="8:8" x14ac:dyDescent="0.25">
      <c r="H687" s="3" t="str">
        <f t="shared" si="10"/>
        <v/>
      </c>
    </row>
    <row r="688" spans="8:8" x14ac:dyDescent="0.25">
      <c r="H688" s="3" t="str">
        <f t="shared" si="10"/>
        <v/>
      </c>
    </row>
    <row r="689" spans="8:8" x14ac:dyDescent="0.25">
      <c r="H689" s="3" t="str">
        <f t="shared" si="10"/>
        <v/>
      </c>
    </row>
    <row r="690" spans="8:8" x14ac:dyDescent="0.25">
      <c r="H690" s="3" t="str">
        <f t="shared" si="10"/>
        <v/>
      </c>
    </row>
    <row r="691" spans="8:8" x14ac:dyDescent="0.25">
      <c r="H691" s="3" t="str">
        <f t="shared" si="10"/>
        <v/>
      </c>
    </row>
    <row r="692" spans="8:8" x14ac:dyDescent="0.25">
      <c r="H692" s="3" t="str">
        <f t="shared" si="10"/>
        <v/>
      </c>
    </row>
    <row r="693" spans="8:8" x14ac:dyDescent="0.25">
      <c r="H693" s="3" t="str">
        <f t="shared" si="10"/>
        <v/>
      </c>
    </row>
    <row r="694" spans="8:8" x14ac:dyDescent="0.25">
      <c r="H694" s="3" t="str">
        <f t="shared" si="10"/>
        <v/>
      </c>
    </row>
    <row r="695" spans="8:8" x14ac:dyDescent="0.25">
      <c r="H695" s="3" t="str">
        <f t="shared" si="10"/>
        <v/>
      </c>
    </row>
    <row r="696" spans="8:8" x14ac:dyDescent="0.25">
      <c r="H696" s="3" t="str">
        <f t="shared" si="10"/>
        <v/>
      </c>
    </row>
    <row r="697" spans="8:8" x14ac:dyDescent="0.25">
      <c r="H697" s="3" t="str">
        <f t="shared" si="10"/>
        <v/>
      </c>
    </row>
    <row r="698" spans="8:8" x14ac:dyDescent="0.25">
      <c r="H698" s="3" t="str">
        <f t="shared" si="10"/>
        <v/>
      </c>
    </row>
    <row r="699" spans="8:8" x14ac:dyDescent="0.25">
      <c r="H699" s="3" t="str">
        <f t="shared" si="10"/>
        <v/>
      </c>
    </row>
    <row r="700" spans="8:8" x14ac:dyDescent="0.25">
      <c r="H700" s="3" t="str">
        <f t="shared" si="10"/>
        <v/>
      </c>
    </row>
    <row r="701" spans="8:8" x14ac:dyDescent="0.25">
      <c r="H701" s="3" t="str">
        <f t="shared" si="10"/>
        <v/>
      </c>
    </row>
    <row r="702" spans="8:8" x14ac:dyDescent="0.25">
      <c r="H702" s="3" t="str">
        <f t="shared" si="10"/>
        <v/>
      </c>
    </row>
    <row r="703" spans="8:8" x14ac:dyDescent="0.25">
      <c r="H703" s="3" t="str">
        <f t="shared" si="10"/>
        <v/>
      </c>
    </row>
    <row r="704" spans="8:8" x14ac:dyDescent="0.25">
      <c r="H704" s="3" t="str">
        <f t="shared" si="10"/>
        <v/>
      </c>
    </row>
    <row r="705" spans="8:8" x14ac:dyDescent="0.25">
      <c r="H705" s="3" t="str">
        <f t="shared" si="10"/>
        <v/>
      </c>
    </row>
    <row r="706" spans="8:8" x14ac:dyDescent="0.25">
      <c r="H706" s="3" t="str">
        <f t="shared" ref="H706:H769" si="11">_xlfn.IFNA(INDEX(event_type_id,MATCH(C706,event_types,0)),"")</f>
        <v/>
      </c>
    </row>
    <row r="707" spans="8:8" x14ac:dyDescent="0.25">
      <c r="H707" s="3" t="str">
        <f t="shared" si="11"/>
        <v/>
      </c>
    </row>
    <row r="708" spans="8:8" x14ac:dyDescent="0.25">
      <c r="H708" s="3" t="str">
        <f t="shared" si="11"/>
        <v/>
      </c>
    </row>
    <row r="709" spans="8:8" x14ac:dyDescent="0.25">
      <c r="H709" s="3" t="str">
        <f t="shared" si="11"/>
        <v/>
      </c>
    </row>
    <row r="710" spans="8:8" x14ac:dyDescent="0.25">
      <c r="H710" s="3" t="str">
        <f t="shared" si="11"/>
        <v/>
      </c>
    </row>
    <row r="711" spans="8:8" x14ac:dyDescent="0.25">
      <c r="H711" s="3" t="str">
        <f t="shared" si="11"/>
        <v/>
      </c>
    </row>
    <row r="712" spans="8:8" x14ac:dyDescent="0.25">
      <c r="H712" s="3" t="str">
        <f t="shared" si="11"/>
        <v/>
      </c>
    </row>
    <row r="713" spans="8:8" x14ac:dyDescent="0.25">
      <c r="H713" s="3" t="str">
        <f t="shared" si="11"/>
        <v/>
      </c>
    </row>
    <row r="714" spans="8:8" x14ac:dyDescent="0.25">
      <c r="H714" s="3" t="str">
        <f t="shared" si="11"/>
        <v/>
      </c>
    </row>
    <row r="715" spans="8:8" x14ac:dyDescent="0.25">
      <c r="H715" s="3" t="str">
        <f t="shared" si="11"/>
        <v/>
      </c>
    </row>
    <row r="716" spans="8:8" x14ac:dyDescent="0.25">
      <c r="H716" s="3" t="str">
        <f t="shared" si="11"/>
        <v/>
      </c>
    </row>
    <row r="717" spans="8:8" x14ac:dyDescent="0.25">
      <c r="H717" s="3" t="str">
        <f t="shared" si="11"/>
        <v/>
      </c>
    </row>
    <row r="718" spans="8:8" x14ac:dyDescent="0.25">
      <c r="H718" s="3" t="str">
        <f t="shared" si="11"/>
        <v/>
      </c>
    </row>
    <row r="719" spans="8:8" x14ac:dyDescent="0.25">
      <c r="H719" s="3" t="str">
        <f t="shared" si="11"/>
        <v/>
      </c>
    </row>
    <row r="720" spans="8:8" x14ac:dyDescent="0.25">
      <c r="H720" s="3" t="str">
        <f t="shared" si="11"/>
        <v/>
      </c>
    </row>
    <row r="721" spans="8:8" x14ac:dyDescent="0.25">
      <c r="H721" s="3" t="str">
        <f t="shared" si="11"/>
        <v/>
      </c>
    </row>
    <row r="722" spans="8:8" x14ac:dyDescent="0.25">
      <c r="H722" s="3" t="str">
        <f t="shared" si="11"/>
        <v/>
      </c>
    </row>
    <row r="723" spans="8:8" x14ac:dyDescent="0.25">
      <c r="H723" s="3" t="str">
        <f t="shared" si="11"/>
        <v/>
      </c>
    </row>
    <row r="724" spans="8:8" x14ac:dyDescent="0.25">
      <c r="H724" s="3" t="str">
        <f t="shared" si="11"/>
        <v/>
      </c>
    </row>
    <row r="725" spans="8:8" x14ac:dyDescent="0.25">
      <c r="H725" s="3" t="str">
        <f t="shared" si="11"/>
        <v/>
      </c>
    </row>
    <row r="726" spans="8:8" x14ac:dyDescent="0.25">
      <c r="H726" s="3" t="str">
        <f t="shared" si="11"/>
        <v/>
      </c>
    </row>
    <row r="727" spans="8:8" x14ac:dyDescent="0.25">
      <c r="H727" s="3" t="str">
        <f t="shared" si="11"/>
        <v/>
      </c>
    </row>
    <row r="728" spans="8:8" x14ac:dyDescent="0.25">
      <c r="H728" s="3" t="str">
        <f t="shared" si="11"/>
        <v/>
      </c>
    </row>
    <row r="729" spans="8:8" x14ac:dyDescent="0.25">
      <c r="H729" s="3" t="str">
        <f t="shared" si="11"/>
        <v/>
      </c>
    </row>
    <row r="730" spans="8:8" x14ac:dyDescent="0.25">
      <c r="H730" s="3" t="str">
        <f t="shared" si="11"/>
        <v/>
      </c>
    </row>
    <row r="731" spans="8:8" x14ac:dyDescent="0.25">
      <c r="H731" s="3" t="str">
        <f t="shared" si="11"/>
        <v/>
      </c>
    </row>
    <row r="732" spans="8:8" x14ac:dyDescent="0.25">
      <c r="H732" s="3" t="str">
        <f t="shared" si="11"/>
        <v/>
      </c>
    </row>
    <row r="733" spans="8:8" x14ac:dyDescent="0.25">
      <c r="H733" s="3" t="str">
        <f t="shared" si="11"/>
        <v/>
      </c>
    </row>
    <row r="734" spans="8:8" x14ac:dyDescent="0.25">
      <c r="H734" s="3" t="str">
        <f t="shared" si="11"/>
        <v/>
      </c>
    </row>
    <row r="735" spans="8:8" x14ac:dyDescent="0.25">
      <c r="H735" s="3" t="str">
        <f t="shared" si="11"/>
        <v/>
      </c>
    </row>
    <row r="736" spans="8:8" x14ac:dyDescent="0.25">
      <c r="H736" s="3" t="str">
        <f t="shared" si="11"/>
        <v/>
      </c>
    </row>
    <row r="737" spans="8:8" x14ac:dyDescent="0.25">
      <c r="H737" s="3" t="str">
        <f t="shared" si="11"/>
        <v/>
      </c>
    </row>
    <row r="738" spans="8:8" x14ac:dyDescent="0.25">
      <c r="H738" s="3" t="str">
        <f t="shared" si="11"/>
        <v/>
      </c>
    </row>
    <row r="739" spans="8:8" x14ac:dyDescent="0.25">
      <c r="H739" s="3" t="str">
        <f t="shared" si="11"/>
        <v/>
      </c>
    </row>
    <row r="740" spans="8:8" x14ac:dyDescent="0.25">
      <c r="H740" s="3" t="str">
        <f t="shared" si="11"/>
        <v/>
      </c>
    </row>
    <row r="741" spans="8:8" x14ac:dyDescent="0.25">
      <c r="H741" s="3" t="str">
        <f t="shared" si="11"/>
        <v/>
      </c>
    </row>
    <row r="742" spans="8:8" x14ac:dyDescent="0.25">
      <c r="H742" s="3" t="str">
        <f t="shared" si="11"/>
        <v/>
      </c>
    </row>
    <row r="743" spans="8:8" x14ac:dyDescent="0.25">
      <c r="H743" s="3" t="str">
        <f t="shared" si="11"/>
        <v/>
      </c>
    </row>
    <row r="744" spans="8:8" x14ac:dyDescent="0.25">
      <c r="H744" s="3" t="str">
        <f t="shared" si="11"/>
        <v/>
      </c>
    </row>
    <row r="745" spans="8:8" x14ac:dyDescent="0.25">
      <c r="H745" s="3" t="str">
        <f t="shared" si="11"/>
        <v/>
      </c>
    </row>
    <row r="746" spans="8:8" x14ac:dyDescent="0.25">
      <c r="H746" s="3" t="str">
        <f t="shared" si="11"/>
        <v/>
      </c>
    </row>
    <row r="747" spans="8:8" x14ac:dyDescent="0.25">
      <c r="H747" s="3" t="str">
        <f t="shared" si="11"/>
        <v/>
      </c>
    </row>
    <row r="748" spans="8:8" x14ac:dyDescent="0.25">
      <c r="H748" s="3" t="str">
        <f t="shared" si="11"/>
        <v/>
      </c>
    </row>
    <row r="749" spans="8:8" x14ac:dyDescent="0.25">
      <c r="H749" s="3" t="str">
        <f t="shared" si="11"/>
        <v/>
      </c>
    </row>
    <row r="750" spans="8:8" x14ac:dyDescent="0.25">
      <c r="H750" s="3" t="str">
        <f t="shared" si="11"/>
        <v/>
      </c>
    </row>
    <row r="751" spans="8:8" x14ac:dyDescent="0.25">
      <c r="H751" s="3" t="str">
        <f t="shared" si="11"/>
        <v/>
      </c>
    </row>
    <row r="752" spans="8:8" x14ac:dyDescent="0.25">
      <c r="H752" s="3" t="str">
        <f t="shared" si="11"/>
        <v/>
      </c>
    </row>
    <row r="753" spans="8:8" x14ac:dyDescent="0.25">
      <c r="H753" s="3" t="str">
        <f t="shared" si="11"/>
        <v/>
      </c>
    </row>
    <row r="754" spans="8:8" x14ac:dyDescent="0.25">
      <c r="H754" s="3" t="str">
        <f t="shared" si="11"/>
        <v/>
      </c>
    </row>
    <row r="755" spans="8:8" x14ac:dyDescent="0.25">
      <c r="H755" s="3" t="str">
        <f t="shared" si="11"/>
        <v/>
      </c>
    </row>
    <row r="756" spans="8:8" x14ac:dyDescent="0.25">
      <c r="H756" s="3" t="str">
        <f t="shared" si="11"/>
        <v/>
      </c>
    </row>
    <row r="757" spans="8:8" x14ac:dyDescent="0.25">
      <c r="H757" s="3" t="str">
        <f t="shared" si="11"/>
        <v/>
      </c>
    </row>
    <row r="758" spans="8:8" x14ac:dyDescent="0.25">
      <c r="H758" s="3" t="str">
        <f t="shared" si="11"/>
        <v/>
      </c>
    </row>
    <row r="759" spans="8:8" x14ac:dyDescent="0.25">
      <c r="H759" s="3" t="str">
        <f t="shared" si="11"/>
        <v/>
      </c>
    </row>
    <row r="760" spans="8:8" x14ac:dyDescent="0.25">
      <c r="H760" s="3" t="str">
        <f t="shared" si="11"/>
        <v/>
      </c>
    </row>
    <row r="761" spans="8:8" x14ac:dyDescent="0.25">
      <c r="H761" s="3" t="str">
        <f t="shared" si="11"/>
        <v/>
      </c>
    </row>
    <row r="762" spans="8:8" x14ac:dyDescent="0.25">
      <c r="H762" s="3" t="str">
        <f t="shared" si="11"/>
        <v/>
      </c>
    </row>
    <row r="763" spans="8:8" x14ac:dyDescent="0.25">
      <c r="H763" s="3" t="str">
        <f t="shared" si="11"/>
        <v/>
      </c>
    </row>
    <row r="764" spans="8:8" x14ac:dyDescent="0.25">
      <c r="H764" s="3" t="str">
        <f t="shared" si="11"/>
        <v/>
      </c>
    </row>
    <row r="765" spans="8:8" x14ac:dyDescent="0.25">
      <c r="H765" s="3" t="str">
        <f t="shared" si="11"/>
        <v/>
      </c>
    </row>
    <row r="766" spans="8:8" x14ac:dyDescent="0.25">
      <c r="H766" s="3" t="str">
        <f t="shared" si="11"/>
        <v/>
      </c>
    </row>
    <row r="767" spans="8:8" x14ac:dyDescent="0.25">
      <c r="H767" s="3" t="str">
        <f t="shared" si="11"/>
        <v/>
      </c>
    </row>
    <row r="768" spans="8:8" x14ac:dyDescent="0.25">
      <c r="H768" s="3" t="str">
        <f t="shared" si="11"/>
        <v/>
      </c>
    </row>
    <row r="769" spans="8:8" x14ac:dyDescent="0.25">
      <c r="H769" s="3" t="str">
        <f t="shared" si="11"/>
        <v/>
      </c>
    </row>
    <row r="770" spans="8:8" x14ac:dyDescent="0.25">
      <c r="H770" s="3" t="str">
        <f t="shared" ref="H770:H833" si="12">_xlfn.IFNA(INDEX(event_type_id,MATCH(C770,event_types,0)),"")</f>
        <v/>
      </c>
    </row>
    <row r="771" spans="8:8" x14ac:dyDescent="0.25">
      <c r="H771" s="3" t="str">
        <f t="shared" si="12"/>
        <v/>
      </c>
    </row>
    <row r="772" spans="8:8" x14ac:dyDescent="0.25">
      <c r="H772" s="3" t="str">
        <f t="shared" si="12"/>
        <v/>
      </c>
    </row>
    <row r="773" spans="8:8" x14ac:dyDescent="0.25">
      <c r="H773" s="3" t="str">
        <f t="shared" si="12"/>
        <v/>
      </c>
    </row>
    <row r="774" spans="8:8" x14ac:dyDescent="0.25">
      <c r="H774" s="3" t="str">
        <f t="shared" si="12"/>
        <v/>
      </c>
    </row>
    <row r="775" spans="8:8" x14ac:dyDescent="0.25">
      <c r="H775" s="3" t="str">
        <f t="shared" si="12"/>
        <v/>
      </c>
    </row>
    <row r="776" spans="8:8" x14ac:dyDescent="0.25">
      <c r="H776" s="3" t="str">
        <f t="shared" si="12"/>
        <v/>
      </c>
    </row>
    <row r="777" spans="8:8" x14ac:dyDescent="0.25">
      <c r="H777" s="3" t="str">
        <f t="shared" si="12"/>
        <v/>
      </c>
    </row>
    <row r="778" spans="8:8" x14ac:dyDescent="0.25">
      <c r="H778" s="3" t="str">
        <f t="shared" si="12"/>
        <v/>
      </c>
    </row>
    <row r="779" spans="8:8" x14ac:dyDescent="0.25">
      <c r="H779" s="3" t="str">
        <f t="shared" si="12"/>
        <v/>
      </c>
    </row>
    <row r="780" spans="8:8" x14ac:dyDescent="0.25">
      <c r="H780" s="3" t="str">
        <f t="shared" si="12"/>
        <v/>
      </c>
    </row>
    <row r="781" spans="8:8" x14ac:dyDescent="0.25">
      <c r="H781" s="3" t="str">
        <f t="shared" si="12"/>
        <v/>
      </c>
    </row>
    <row r="782" spans="8:8" x14ac:dyDescent="0.25">
      <c r="H782" s="3" t="str">
        <f t="shared" si="12"/>
        <v/>
      </c>
    </row>
    <row r="783" spans="8:8" x14ac:dyDescent="0.25">
      <c r="H783" s="3" t="str">
        <f t="shared" si="12"/>
        <v/>
      </c>
    </row>
    <row r="784" spans="8:8" x14ac:dyDescent="0.25">
      <c r="H784" s="3" t="str">
        <f t="shared" si="12"/>
        <v/>
      </c>
    </row>
    <row r="785" spans="8:8" x14ac:dyDescent="0.25">
      <c r="H785" s="3" t="str">
        <f t="shared" si="12"/>
        <v/>
      </c>
    </row>
    <row r="786" spans="8:8" x14ac:dyDescent="0.25">
      <c r="H786" s="3" t="str">
        <f t="shared" si="12"/>
        <v/>
      </c>
    </row>
    <row r="787" spans="8:8" x14ac:dyDescent="0.25">
      <c r="H787" s="3" t="str">
        <f t="shared" si="12"/>
        <v/>
      </c>
    </row>
    <row r="788" spans="8:8" x14ac:dyDescent="0.25">
      <c r="H788" s="3" t="str">
        <f t="shared" si="12"/>
        <v/>
      </c>
    </row>
    <row r="789" spans="8:8" x14ac:dyDescent="0.25">
      <c r="H789" s="3" t="str">
        <f t="shared" si="12"/>
        <v/>
      </c>
    </row>
    <row r="790" spans="8:8" x14ac:dyDescent="0.25">
      <c r="H790" s="3" t="str">
        <f t="shared" si="12"/>
        <v/>
      </c>
    </row>
    <row r="791" spans="8:8" x14ac:dyDescent="0.25">
      <c r="H791" s="3" t="str">
        <f t="shared" si="12"/>
        <v/>
      </c>
    </row>
    <row r="792" spans="8:8" x14ac:dyDescent="0.25">
      <c r="H792" s="3" t="str">
        <f t="shared" si="12"/>
        <v/>
      </c>
    </row>
    <row r="793" spans="8:8" x14ac:dyDescent="0.25">
      <c r="H793" s="3" t="str">
        <f t="shared" si="12"/>
        <v/>
      </c>
    </row>
    <row r="794" spans="8:8" x14ac:dyDescent="0.25">
      <c r="H794" s="3" t="str">
        <f t="shared" si="12"/>
        <v/>
      </c>
    </row>
    <row r="795" spans="8:8" x14ac:dyDescent="0.25">
      <c r="H795" s="3" t="str">
        <f t="shared" si="12"/>
        <v/>
      </c>
    </row>
    <row r="796" spans="8:8" x14ac:dyDescent="0.25">
      <c r="H796" s="3" t="str">
        <f t="shared" si="12"/>
        <v/>
      </c>
    </row>
    <row r="797" spans="8:8" x14ac:dyDescent="0.25">
      <c r="H797" s="3" t="str">
        <f t="shared" si="12"/>
        <v/>
      </c>
    </row>
    <row r="798" spans="8:8" x14ac:dyDescent="0.25">
      <c r="H798" s="3" t="str">
        <f t="shared" si="12"/>
        <v/>
      </c>
    </row>
    <row r="799" spans="8:8" x14ac:dyDescent="0.25">
      <c r="H799" s="3" t="str">
        <f t="shared" si="12"/>
        <v/>
      </c>
    </row>
    <row r="800" spans="8:8" x14ac:dyDescent="0.25">
      <c r="H800" s="3" t="str">
        <f t="shared" si="12"/>
        <v/>
      </c>
    </row>
    <row r="801" spans="8:8" x14ac:dyDescent="0.25">
      <c r="H801" s="3" t="str">
        <f t="shared" si="12"/>
        <v/>
      </c>
    </row>
    <row r="802" spans="8:8" x14ac:dyDescent="0.25">
      <c r="H802" s="3" t="str">
        <f t="shared" si="12"/>
        <v/>
      </c>
    </row>
    <row r="803" spans="8:8" x14ac:dyDescent="0.25">
      <c r="H803" s="3" t="str">
        <f t="shared" si="12"/>
        <v/>
      </c>
    </row>
    <row r="804" spans="8:8" x14ac:dyDescent="0.25">
      <c r="H804" s="3" t="str">
        <f t="shared" si="12"/>
        <v/>
      </c>
    </row>
    <row r="805" spans="8:8" x14ac:dyDescent="0.25">
      <c r="H805" s="3" t="str">
        <f t="shared" si="12"/>
        <v/>
      </c>
    </row>
    <row r="806" spans="8:8" x14ac:dyDescent="0.25">
      <c r="H806" s="3" t="str">
        <f t="shared" si="12"/>
        <v/>
      </c>
    </row>
    <row r="807" spans="8:8" x14ac:dyDescent="0.25">
      <c r="H807" s="3" t="str">
        <f t="shared" si="12"/>
        <v/>
      </c>
    </row>
    <row r="808" spans="8:8" x14ac:dyDescent="0.25">
      <c r="H808" s="3" t="str">
        <f t="shared" si="12"/>
        <v/>
      </c>
    </row>
    <row r="809" spans="8:8" x14ac:dyDescent="0.25">
      <c r="H809" s="3" t="str">
        <f t="shared" si="12"/>
        <v/>
      </c>
    </row>
    <row r="810" spans="8:8" x14ac:dyDescent="0.25">
      <c r="H810" s="3" t="str">
        <f t="shared" si="12"/>
        <v/>
      </c>
    </row>
    <row r="811" spans="8:8" x14ac:dyDescent="0.25">
      <c r="H811" s="3" t="str">
        <f t="shared" si="12"/>
        <v/>
      </c>
    </row>
    <row r="812" spans="8:8" x14ac:dyDescent="0.25">
      <c r="H812" s="3" t="str">
        <f t="shared" si="12"/>
        <v/>
      </c>
    </row>
    <row r="813" spans="8:8" x14ac:dyDescent="0.25">
      <c r="H813" s="3" t="str">
        <f t="shared" si="12"/>
        <v/>
      </c>
    </row>
    <row r="814" spans="8:8" x14ac:dyDescent="0.25">
      <c r="H814" s="3" t="str">
        <f t="shared" si="12"/>
        <v/>
      </c>
    </row>
    <row r="815" spans="8:8" x14ac:dyDescent="0.25">
      <c r="H815" s="3" t="str">
        <f t="shared" si="12"/>
        <v/>
      </c>
    </row>
    <row r="816" spans="8:8" x14ac:dyDescent="0.25">
      <c r="H816" s="3" t="str">
        <f t="shared" si="12"/>
        <v/>
      </c>
    </row>
    <row r="817" spans="8:8" x14ac:dyDescent="0.25">
      <c r="H817" s="3" t="str">
        <f t="shared" si="12"/>
        <v/>
      </c>
    </row>
    <row r="818" spans="8:8" x14ac:dyDescent="0.25">
      <c r="H818" s="3" t="str">
        <f t="shared" si="12"/>
        <v/>
      </c>
    </row>
    <row r="819" spans="8:8" x14ac:dyDescent="0.25">
      <c r="H819" s="3" t="str">
        <f t="shared" si="12"/>
        <v/>
      </c>
    </row>
    <row r="820" spans="8:8" x14ac:dyDescent="0.25">
      <c r="H820" s="3" t="str">
        <f t="shared" si="12"/>
        <v/>
      </c>
    </row>
    <row r="821" spans="8:8" x14ac:dyDescent="0.25">
      <c r="H821" s="3" t="str">
        <f t="shared" si="12"/>
        <v/>
      </c>
    </row>
    <row r="822" spans="8:8" x14ac:dyDescent="0.25">
      <c r="H822" s="3" t="str">
        <f t="shared" si="12"/>
        <v/>
      </c>
    </row>
    <row r="823" spans="8:8" x14ac:dyDescent="0.25">
      <c r="H823" s="3" t="str">
        <f t="shared" si="12"/>
        <v/>
      </c>
    </row>
    <row r="824" spans="8:8" x14ac:dyDescent="0.25">
      <c r="H824" s="3" t="str">
        <f t="shared" si="12"/>
        <v/>
      </c>
    </row>
    <row r="825" spans="8:8" x14ac:dyDescent="0.25">
      <c r="H825" s="3" t="str">
        <f t="shared" si="12"/>
        <v/>
      </c>
    </row>
    <row r="826" spans="8:8" x14ac:dyDescent="0.25">
      <c r="H826" s="3" t="str">
        <f t="shared" si="12"/>
        <v/>
      </c>
    </row>
    <row r="827" spans="8:8" x14ac:dyDescent="0.25">
      <c r="H827" s="3" t="str">
        <f t="shared" si="12"/>
        <v/>
      </c>
    </row>
    <row r="828" spans="8:8" x14ac:dyDescent="0.25">
      <c r="H828" s="3" t="str">
        <f t="shared" si="12"/>
        <v/>
      </c>
    </row>
    <row r="829" spans="8:8" x14ac:dyDescent="0.25">
      <c r="H829" s="3" t="str">
        <f t="shared" si="12"/>
        <v/>
      </c>
    </row>
    <row r="830" spans="8:8" x14ac:dyDescent="0.25">
      <c r="H830" s="3" t="str">
        <f t="shared" si="12"/>
        <v/>
      </c>
    </row>
    <row r="831" spans="8:8" x14ac:dyDescent="0.25">
      <c r="H831" s="3" t="str">
        <f t="shared" si="12"/>
        <v/>
      </c>
    </row>
    <row r="832" spans="8:8" x14ac:dyDescent="0.25">
      <c r="H832" s="3" t="str">
        <f t="shared" si="12"/>
        <v/>
      </c>
    </row>
    <row r="833" spans="8:8" x14ac:dyDescent="0.25">
      <c r="H833" s="3" t="str">
        <f t="shared" si="12"/>
        <v/>
      </c>
    </row>
    <row r="834" spans="8:8" x14ac:dyDescent="0.25">
      <c r="H834" s="3" t="str">
        <f t="shared" ref="H834:H897" si="13">_xlfn.IFNA(INDEX(event_type_id,MATCH(C834,event_types,0)),"")</f>
        <v/>
      </c>
    </row>
    <row r="835" spans="8:8" x14ac:dyDescent="0.25">
      <c r="H835" s="3" t="str">
        <f t="shared" si="13"/>
        <v/>
      </c>
    </row>
    <row r="836" spans="8:8" x14ac:dyDescent="0.25">
      <c r="H836" s="3" t="str">
        <f t="shared" si="13"/>
        <v/>
      </c>
    </row>
    <row r="837" spans="8:8" x14ac:dyDescent="0.25">
      <c r="H837" s="3" t="str">
        <f t="shared" si="13"/>
        <v/>
      </c>
    </row>
    <row r="838" spans="8:8" x14ac:dyDescent="0.25">
      <c r="H838" s="3" t="str">
        <f t="shared" si="13"/>
        <v/>
      </c>
    </row>
    <row r="839" spans="8:8" x14ac:dyDescent="0.25">
      <c r="H839" s="3" t="str">
        <f t="shared" si="13"/>
        <v/>
      </c>
    </row>
    <row r="840" spans="8:8" x14ac:dyDescent="0.25">
      <c r="H840" s="3" t="str">
        <f t="shared" si="13"/>
        <v/>
      </c>
    </row>
    <row r="841" spans="8:8" x14ac:dyDescent="0.25">
      <c r="H841" s="3" t="str">
        <f t="shared" si="13"/>
        <v/>
      </c>
    </row>
    <row r="842" spans="8:8" x14ac:dyDescent="0.25">
      <c r="H842" s="3" t="str">
        <f t="shared" si="13"/>
        <v/>
      </c>
    </row>
    <row r="843" spans="8:8" x14ac:dyDescent="0.25">
      <c r="H843" s="3" t="str">
        <f t="shared" si="13"/>
        <v/>
      </c>
    </row>
    <row r="844" spans="8:8" x14ac:dyDescent="0.25">
      <c r="H844" s="3" t="str">
        <f t="shared" si="13"/>
        <v/>
      </c>
    </row>
    <row r="845" spans="8:8" x14ac:dyDescent="0.25">
      <c r="H845" s="3" t="str">
        <f t="shared" si="13"/>
        <v/>
      </c>
    </row>
    <row r="846" spans="8:8" x14ac:dyDescent="0.25">
      <c r="H846" s="3" t="str">
        <f t="shared" si="13"/>
        <v/>
      </c>
    </row>
    <row r="847" spans="8:8" x14ac:dyDescent="0.25">
      <c r="H847" s="3" t="str">
        <f t="shared" si="13"/>
        <v/>
      </c>
    </row>
    <row r="848" spans="8:8" x14ac:dyDescent="0.25">
      <c r="H848" s="3" t="str">
        <f t="shared" si="13"/>
        <v/>
      </c>
    </row>
    <row r="849" spans="8:8" x14ac:dyDescent="0.25">
      <c r="H849" s="3" t="str">
        <f t="shared" si="13"/>
        <v/>
      </c>
    </row>
    <row r="850" spans="8:8" x14ac:dyDescent="0.25">
      <c r="H850" s="3" t="str">
        <f t="shared" si="13"/>
        <v/>
      </c>
    </row>
    <row r="851" spans="8:8" x14ac:dyDescent="0.25">
      <c r="H851" s="3" t="str">
        <f t="shared" si="13"/>
        <v/>
      </c>
    </row>
    <row r="852" spans="8:8" x14ac:dyDescent="0.25">
      <c r="H852" s="3" t="str">
        <f t="shared" si="13"/>
        <v/>
      </c>
    </row>
    <row r="853" spans="8:8" x14ac:dyDescent="0.25">
      <c r="H853" s="3" t="str">
        <f t="shared" si="13"/>
        <v/>
      </c>
    </row>
    <row r="854" spans="8:8" x14ac:dyDescent="0.25">
      <c r="H854" s="3" t="str">
        <f t="shared" si="13"/>
        <v/>
      </c>
    </row>
    <row r="855" spans="8:8" x14ac:dyDescent="0.25">
      <c r="H855" s="3" t="str">
        <f t="shared" si="13"/>
        <v/>
      </c>
    </row>
    <row r="856" spans="8:8" x14ac:dyDescent="0.25">
      <c r="H856" s="3" t="str">
        <f t="shared" si="13"/>
        <v/>
      </c>
    </row>
    <row r="857" spans="8:8" x14ac:dyDescent="0.25">
      <c r="H857" s="3" t="str">
        <f t="shared" si="13"/>
        <v/>
      </c>
    </row>
    <row r="858" spans="8:8" x14ac:dyDescent="0.25">
      <c r="H858" s="3" t="str">
        <f t="shared" si="13"/>
        <v/>
      </c>
    </row>
    <row r="859" spans="8:8" x14ac:dyDescent="0.25">
      <c r="H859" s="3" t="str">
        <f t="shared" si="13"/>
        <v/>
      </c>
    </row>
    <row r="860" spans="8:8" x14ac:dyDescent="0.25">
      <c r="H860" s="3" t="str">
        <f t="shared" si="13"/>
        <v/>
      </c>
    </row>
    <row r="861" spans="8:8" x14ac:dyDescent="0.25">
      <c r="H861" s="3" t="str">
        <f t="shared" si="13"/>
        <v/>
      </c>
    </row>
    <row r="862" spans="8:8" x14ac:dyDescent="0.25">
      <c r="H862" s="3" t="str">
        <f t="shared" si="13"/>
        <v/>
      </c>
    </row>
    <row r="863" spans="8:8" x14ac:dyDescent="0.25">
      <c r="H863" s="3" t="str">
        <f t="shared" si="13"/>
        <v/>
      </c>
    </row>
    <row r="864" spans="8:8" x14ac:dyDescent="0.25">
      <c r="H864" s="3" t="str">
        <f t="shared" si="13"/>
        <v/>
      </c>
    </row>
    <row r="865" spans="8:8" x14ac:dyDescent="0.25">
      <c r="H865" s="3" t="str">
        <f t="shared" si="13"/>
        <v/>
      </c>
    </row>
    <row r="866" spans="8:8" x14ac:dyDescent="0.25">
      <c r="H866" s="3" t="str">
        <f t="shared" si="13"/>
        <v/>
      </c>
    </row>
    <row r="867" spans="8:8" x14ac:dyDescent="0.25">
      <c r="H867" s="3" t="str">
        <f t="shared" si="13"/>
        <v/>
      </c>
    </row>
    <row r="868" spans="8:8" x14ac:dyDescent="0.25">
      <c r="H868" s="3" t="str">
        <f t="shared" si="13"/>
        <v/>
      </c>
    </row>
    <row r="869" spans="8:8" x14ac:dyDescent="0.25">
      <c r="H869" s="3" t="str">
        <f t="shared" si="13"/>
        <v/>
      </c>
    </row>
    <row r="870" spans="8:8" x14ac:dyDescent="0.25">
      <c r="H870" s="3" t="str">
        <f t="shared" si="13"/>
        <v/>
      </c>
    </row>
    <row r="871" spans="8:8" x14ac:dyDescent="0.25">
      <c r="H871" s="3" t="str">
        <f t="shared" si="13"/>
        <v/>
      </c>
    </row>
    <row r="872" spans="8:8" x14ac:dyDescent="0.25">
      <c r="H872" s="3" t="str">
        <f t="shared" si="13"/>
        <v/>
      </c>
    </row>
    <row r="873" spans="8:8" x14ac:dyDescent="0.25">
      <c r="H873" s="3" t="str">
        <f t="shared" si="13"/>
        <v/>
      </c>
    </row>
    <row r="874" spans="8:8" x14ac:dyDescent="0.25">
      <c r="H874" s="3" t="str">
        <f t="shared" si="13"/>
        <v/>
      </c>
    </row>
    <row r="875" spans="8:8" x14ac:dyDescent="0.25">
      <c r="H875" s="3" t="str">
        <f t="shared" si="13"/>
        <v/>
      </c>
    </row>
    <row r="876" spans="8:8" x14ac:dyDescent="0.25">
      <c r="H876" s="3" t="str">
        <f t="shared" si="13"/>
        <v/>
      </c>
    </row>
    <row r="877" spans="8:8" x14ac:dyDescent="0.25">
      <c r="H877" s="3" t="str">
        <f t="shared" si="13"/>
        <v/>
      </c>
    </row>
    <row r="878" spans="8:8" x14ac:dyDescent="0.25">
      <c r="H878" s="3" t="str">
        <f t="shared" si="13"/>
        <v/>
      </c>
    </row>
    <row r="879" spans="8:8" x14ac:dyDescent="0.25">
      <c r="H879" s="3" t="str">
        <f t="shared" si="13"/>
        <v/>
      </c>
    </row>
    <row r="880" spans="8:8" x14ac:dyDescent="0.25">
      <c r="H880" s="3" t="str">
        <f t="shared" si="13"/>
        <v/>
      </c>
    </row>
    <row r="881" spans="8:8" x14ac:dyDescent="0.25">
      <c r="H881" s="3" t="str">
        <f t="shared" si="13"/>
        <v/>
      </c>
    </row>
    <row r="882" spans="8:8" x14ac:dyDescent="0.25">
      <c r="H882" s="3" t="str">
        <f t="shared" si="13"/>
        <v/>
      </c>
    </row>
    <row r="883" spans="8:8" x14ac:dyDescent="0.25">
      <c r="H883" s="3" t="str">
        <f t="shared" si="13"/>
        <v/>
      </c>
    </row>
    <row r="884" spans="8:8" x14ac:dyDescent="0.25">
      <c r="H884" s="3" t="str">
        <f t="shared" si="13"/>
        <v/>
      </c>
    </row>
    <row r="885" spans="8:8" x14ac:dyDescent="0.25">
      <c r="H885" s="3" t="str">
        <f t="shared" si="13"/>
        <v/>
      </c>
    </row>
    <row r="886" spans="8:8" x14ac:dyDescent="0.25">
      <c r="H886" s="3" t="str">
        <f t="shared" si="13"/>
        <v/>
      </c>
    </row>
    <row r="887" spans="8:8" x14ac:dyDescent="0.25">
      <c r="H887" s="3" t="str">
        <f t="shared" si="13"/>
        <v/>
      </c>
    </row>
    <row r="888" spans="8:8" x14ac:dyDescent="0.25">
      <c r="H888" s="3" t="str">
        <f t="shared" si="13"/>
        <v/>
      </c>
    </row>
    <row r="889" spans="8:8" x14ac:dyDescent="0.25">
      <c r="H889" s="3" t="str">
        <f t="shared" si="13"/>
        <v/>
      </c>
    </row>
    <row r="890" spans="8:8" x14ac:dyDescent="0.25">
      <c r="H890" s="3" t="str">
        <f t="shared" si="13"/>
        <v/>
      </c>
    </row>
    <row r="891" spans="8:8" x14ac:dyDescent="0.25">
      <c r="H891" s="3" t="str">
        <f t="shared" si="13"/>
        <v/>
      </c>
    </row>
    <row r="892" spans="8:8" x14ac:dyDescent="0.25">
      <c r="H892" s="3" t="str">
        <f t="shared" si="13"/>
        <v/>
      </c>
    </row>
    <row r="893" spans="8:8" x14ac:dyDescent="0.25">
      <c r="H893" s="3" t="str">
        <f t="shared" si="13"/>
        <v/>
      </c>
    </row>
    <row r="894" spans="8:8" x14ac:dyDescent="0.25">
      <c r="H894" s="3" t="str">
        <f t="shared" si="13"/>
        <v/>
      </c>
    </row>
    <row r="895" spans="8:8" x14ac:dyDescent="0.25">
      <c r="H895" s="3" t="str">
        <f t="shared" si="13"/>
        <v/>
      </c>
    </row>
    <row r="896" spans="8:8" x14ac:dyDescent="0.25">
      <c r="H896" s="3" t="str">
        <f t="shared" si="13"/>
        <v/>
      </c>
    </row>
    <row r="897" spans="8:8" x14ac:dyDescent="0.25">
      <c r="H897" s="3" t="str">
        <f t="shared" si="13"/>
        <v/>
      </c>
    </row>
    <row r="898" spans="8:8" x14ac:dyDescent="0.25">
      <c r="H898" s="3" t="str">
        <f t="shared" ref="H898:H961" si="14">_xlfn.IFNA(INDEX(event_type_id,MATCH(C898,event_types,0)),"")</f>
        <v/>
      </c>
    </row>
    <row r="899" spans="8:8" x14ac:dyDescent="0.25">
      <c r="H899" s="3" t="str">
        <f t="shared" si="14"/>
        <v/>
      </c>
    </row>
    <row r="900" spans="8:8" x14ac:dyDescent="0.25">
      <c r="H900" s="3" t="str">
        <f t="shared" si="14"/>
        <v/>
      </c>
    </row>
    <row r="901" spans="8:8" x14ac:dyDescent="0.25">
      <c r="H901" s="3" t="str">
        <f t="shared" si="14"/>
        <v/>
      </c>
    </row>
    <row r="902" spans="8:8" x14ac:dyDescent="0.25">
      <c r="H902" s="3" t="str">
        <f t="shared" si="14"/>
        <v/>
      </c>
    </row>
    <row r="903" spans="8:8" x14ac:dyDescent="0.25">
      <c r="H903" s="3" t="str">
        <f t="shared" si="14"/>
        <v/>
      </c>
    </row>
    <row r="904" spans="8:8" x14ac:dyDescent="0.25">
      <c r="H904" s="3" t="str">
        <f t="shared" si="14"/>
        <v/>
      </c>
    </row>
    <row r="905" spans="8:8" x14ac:dyDescent="0.25">
      <c r="H905" s="3" t="str">
        <f t="shared" si="14"/>
        <v/>
      </c>
    </row>
    <row r="906" spans="8:8" x14ac:dyDescent="0.25">
      <c r="H906" s="3" t="str">
        <f t="shared" si="14"/>
        <v/>
      </c>
    </row>
    <row r="907" spans="8:8" x14ac:dyDescent="0.25">
      <c r="H907" s="3" t="str">
        <f t="shared" si="14"/>
        <v/>
      </c>
    </row>
    <row r="908" spans="8:8" x14ac:dyDescent="0.25">
      <c r="H908" s="3" t="str">
        <f t="shared" si="14"/>
        <v/>
      </c>
    </row>
    <row r="909" spans="8:8" x14ac:dyDescent="0.25">
      <c r="H909" s="3" t="str">
        <f t="shared" si="14"/>
        <v/>
      </c>
    </row>
    <row r="910" spans="8:8" x14ac:dyDescent="0.25">
      <c r="H910" s="3" t="str">
        <f t="shared" si="14"/>
        <v/>
      </c>
    </row>
    <row r="911" spans="8:8" x14ac:dyDescent="0.25">
      <c r="H911" s="3" t="str">
        <f t="shared" si="14"/>
        <v/>
      </c>
    </row>
    <row r="912" spans="8:8" x14ac:dyDescent="0.25">
      <c r="H912" s="3" t="str">
        <f t="shared" si="14"/>
        <v/>
      </c>
    </row>
    <row r="913" spans="8:8" x14ac:dyDescent="0.25">
      <c r="H913" s="3" t="str">
        <f t="shared" si="14"/>
        <v/>
      </c>
    </row>
    <row r="914" spans="8:8" x14ac:dyDescent="0.25">
      <c r="H914" s="3" t="str">
        <f t="shared" si="14"/>
        <v/>
      </c>
    </row>
    <row r="915" spans="8:8" x14ac:dyDescent="0.25">
      <c r="H915" s="3" t="str">
        <f t="shared" si="14"/>
        <v/>
      </c>
    </row>
    <row r="916" spans="8:8" x14ac:dyDescent="0.25">
      <c r="H916" s="3" t="str">
        <f t="shared" si="14"/>
        <v/>
      </c>
    </row>
    <row r="917" spans="8:8" x14ac:dyDescent="0.25">
      <c r="H917" s="3" t="str">
        <f t="shared" si="14"/>
        <v/>
      </c>
    </row>
    <row r="918" spans="8:8" x14ac:dyDescent="0.25">
      <c r="H918" s="3" t="str">
        <f t="shared" si="14"/>
        <v/>
      </c>
    </row>
    <row r="919" spans="8:8" x14ac:dyDescent="0.25">
      <c r="H919" s="3" t="str">
        <f t="shared" si="14"/>
        <v/>
      </c>
    </row>
    <row r="920" spans="8:8" x14ac:dyDescent="0.25">
      <c r="H920" s="3" t="str">
        <f t="shared" si="14"/>
        <v/>
      </c>
    </row>
    <row r="921" spans="8:8" x14ac:dyDescent="0.25">
      <c r="H921" s="3" t="str">
        <f t="shared" si="14"/>
        <v/>
      </c>
    </row>
    <row r="922" spans="8:8" x14ac:dyDescent="0.25">
      <c r="H922" s="3" t="str">
        <f t="shared" si="14"/>
        <v/>
      </c>
    </row>
    <row r="923" spans="8:8" x14ac:dyDescent="0.25">
      <c r="H923" s="3" t="str">
        <f t="shared" si="14"/>
        <v/>
      </c>
    </row>
    <row r="924" spans="8:8" x14ac:dyDescent="0.25">
      <c r="H924" s="3" t="str">
        <f t="shared" si="14"/>
        <v/>
      </c>
    </row>
    <row r="925" spans="8:8" x14ac:dyDescent="0.25">
      <c r="H925" s="3" t="str">
        <f t="shared" si="14"/>
        <v/>
      </c>
    </row>
    <row r="926" spans="8:8" x14ac:dyDescent="0.25">
      <c r="H926" s="3" t="str">
        <f t="shared" si="14"/>
        <v/>
      </c>
    </row>
    <row r="927" spans="8:8" x14ac:dyDescent="0.25">
      <c r="H927" s="3" t="str">
        <f t="shared" si="14"/>
        <v/>
      </c>
    </row>
    <row r="928" spans="8:8" x14ac:dyDescent="0.25">
      <c r="H928" s="3" t="str">
        <f t="shared" si="14"/>
        <v/>
      </c>
    </row>
    <row r="929" spans="8:8" x14ac:dyDescent="0.25">
      <c r="H929" s="3" t="str">
        <f t="shared" si="14"/>
        <v/>
      </c>
    </row>
    <row r="930" spans="8:8" x14ac:dyDescent="0.25">
      <c r="H930" s="3" t="str">
        <f t="shared" si="14"/>
        <v/>
      </c>
    </row>
    <row r="931" spans="8:8" x14ac:dyDescent="0.25">
      <c r="H931" s="3" t="str">
        <f t="shared" si="14"/>
        <v/>
      </c>
    </row>
    <row r="932" spans="8:8" x14ac:dyDescent="0.25">
      <c r="H932" s="3" t="str">
        <f t="shared" si="14"/>
        <v/>
      </c>
    </row>
    <row r="933" spans="8:8" x14ac:dyDescent="0.25">
      <c r="H933" s="3" t="str">
        <f t="shared" si="14"/>
        <v/>
      </c>
    </row>
    <row r="934" spans="8:8" x14ac:dyDescent="0.25">
      <c r="H934" s="3" t="str">
        <f t="shared" si="14"/>
        <v/>
      </c>
    </row>
    <row r="935" spans="8:8" x14ac:dyDescent="0.25">
      <c r="H935" s="3" t="str">
        <f t="shared" si="14"/>
        <v/>
      </c>
    </row>
    <row r="936" spans="8:8" x14ac:dyDescent="0.25">
      <c r="H936" s="3" t="str">
        <f t="shared" si="14"/>
        <v/>
      </c>
    </row>
    <row r="937" spans="8:8" x14ac:dyDescent="0.25">
      <c r="H937" s="3" t="str">
        <f t="shared" si="14"/>
        <v/>
      </c>
    </row>
    <row r="938" spans="8:8" x14ac:dyDescent="0.25">
      <c r="H938" s="3" t="str">
        <f t="shared" si="14"/>
        <v/>
      </c>
    </row>
    <row r="939" spans="8:8" x14ac:dyDescent="0.25">
      <c r="H939" s="3" t="str">
        <f t="shared" si="14"/>
        <v/>
      </c>
    </row>
    <row r="940" spans="8:8" x14ac:dyDescent="0.25">
      <c r="H940" s="3" t="str">
        <f t="shared" si="14"/>
        <v/>
      </c>
    </row>
    <row r="941" spans="8:8" x14ac:dyDescent="0.25">
      <c r="H941" s="3" t="str">
        <f t="shared" si="14"/>
        <v/>
      </c>
    </row>
    <row r="942" spans="8:8" x14ac:dyDescent="0.25">
      <c r="H942" s="3" t="str">
        <f t="shared" si="14"/>
        <v/>
      </c>
    </row>
    <row r="943" spans="8:8" x14ac:dyDescent="0.25">
      <c r="H943" s="3" t="str">
        <f t="shared" si="14"/>
        <v/>
      </c>
    </row>
    <row r="944" spans="8:8" x14ac:dyDescent="0.25">
      <c r="H944" s="3" t="str">
        <f t="shared" si="14"/>
        <v/>
      </c>
    </row>
    <row r="945" spans="8:8" x14ac:dyDescent="0.25">
      <c r="H945" s="3" t="str">
        <f t="shared" si="14"/>
        <v/>
      </c>
    </row>
    <row r="946" spans="8:8" x14ac:dyDescent="0.25">
      <c r="H946" s="3" t="str">
        <f t="shared" si="14"/>
        <v/>
      </c>
    </row>
    <row r="947" spans="8:8" x14ac:dyDescent="0.25">
      <c r="H947" s="3" t="str">
        <f t="shared" si="14"/>
        <v/>
      </c>
    </row>
    <row r="948" spans="8:8" x14ac:dyDescent="0.25">
      <c r="H948" s="3" t="str">
        <f t="shared" si="14"/>
        <v/>
      </c>
    </row>
    <row r="949" spans="8:8" x14ac:dyDescent="0.25">
      <c r="H949" s="3" t="str">
        <f t="shared" si="14"/>
        <v/>
      </c>
    </row>
    <row r="950" spans="8:8" x14ac:dyDescent="0.25">
      <c r="H950" s="3" t="str">
        <f t="shared" si="14"/>
        <v/>
      </c>
    </row>
    <row r="951" spans="8:8" x14ac:dyDescent="0.25">
      <c r="H951" s="3" t="str">
        <f t="shared" si="14"/>
        <v/>
      </c>
    </row>
    <row r="952" spans="8:8" x14ac:dyDescent="0.25">
      <c r="H952" s="3" t="str">
        <f t="shared" si="14"/>
        <v/>
      </c>
    </row>
    <row r="953" spans="8:8" x14ac:dyDescent="0.25">
      <c r="H953" s="3" t="str">
        <f t="shared" si="14"/>
        <v/>
      </c>
    </row>
    <row r="954" spans="8:8" x14ac:dyDescent="0.25">
      <c r="H954" s="3" t="str">
        <f t="shared" si="14"/>
        <v/>
      </c>
    </row>
    <row r="955" spans="8:8" x14ac:dyDescent="0.25">
      <c r="H955" s="3" t="str">
        <f t="shared" si="14"/>
        <v/>
      </c>
    </row>
    <row r="956" spans="8:8" x14ac:dyDescent="0.25">
      <c r="H956" s="3" t="str">
        <f t="shared" si="14"/>
        <v/>
      </c>
    </row>
    <row r="957" spans="8:8" x14ac:dyDescent="0.25">
      <c r="H957" s="3" t="str">
        <f t="shared" si="14"/>
        <v/>
      </c>
    </row>
    <row r="958" spans="8:8" x14ac:dyDescent="0.25">
      <c r="H958" s="3" t="str">
        <f t="shared" si="14"/>
        <v/>
      </c>
    </row>
    <row r="959" spans="8:8" x14ac:dyDescent="0.25">
      <c r="H959" s="3" t="str">
        <f t="shared" si="14"/>
        <v/>
      </c>
    </row>
    <row r="960" spans="8:8" x14ac:dyDescent="0.25">
      <c r="H960" s="3" t="str">
        <f t="shared" si="14"/>
        <v/>
      </c>
    </row>
    <row r="961" spans="8:8" x14ac:dyDescent="0.25">
      <c r="H961" s="3" t="str">
        <f t="shared" si="14"/>
        <v/>
      </c>
    </row>
    <row r="962" spans="8:8" x14ac:dyDescent="0.25">
      <c r="H962" s="3" t="str">
        <f t="shared" ref="H962:H1025" si="15">_xlfn.IFNA(INDEX(event_type_id,MATCH(C962,event_types,0)),"")</f>
        <v/>
      </c>
    </row>
    <row r="963" spans="8:8" x14ac:dyDescent="0.25">
      <c r="H963" s="3" t="str">
        <f t="shared" si="15"/>
        <v/>
      </c>
    </row>
    <row r="964" spans="8:8" x14ac:dyDescent="0.25">
      <c r="H964" s="3" t="str">
        <f t="shared" si="15"/>
        <v/>
      </c>
    </row>
    <row r="965" spans="8:8" x14ac:dyDescent="0.25">
      <c r="H965" s="3" t="str">
        <f t="shared" si="15"/>
        <v/>
      </c>
    </row>
    <row r="966" spans="8:8" x14ac:dyDescent="0.25">
      <c r="H966" s="3" t="str">
        <f t="shared" si="15"/>
        <v/>
      </c>
    </row>
    <row r="967" spans="8:8" x14ac:dyDescent="0.25">
      <c r="H967" s="3" t="str">
        <f t="shared" si="15"/>
        <v/>
      </c>
    </row>
    <row r="968" spans="8:8" x14ac:dyDescent="0.25">
      <c r="H968" s="3" t="str">
        <f t="shared" si="15"/>
        <v/>
      </c>
    </row>
    <row r="969" spans="8:8" x14ac:dyDescent="0.25">
      <c r="H969" s="3" t="str">
        <f t="shared" si="15"/>
        <v/>
      </c>
    </row>
    <row r="970" spans="8:8" x14ac:dyDescent="0.25">
      <c r="H970" s="3" t="str">
        <f t="shared" si="15"/>
        <v/>
      </c>
    </row>
    <row r="971" spans="8:8" x14ac:dyDescent="0.25">
      <c r="H971" s="3" t="str">
        <f t="shared" si="15"/>
        <v/>
      </c>
    </row>
    <row r="972" spans="8:8" x14ac:dyDescent="0.25">
      <c r="H972" s="3" t="str">
        <f t="shared" si="15"/>
        <v/>
      </c>
    </row>
    <row r="973" spans="8:8" x14ac:dyDescent="0.25">
      <c r="H973" s="3" t="str">
        <f t="shared" si="15"/>
        <v/>
      </c>
    </row>
    <row r="974" spans="8:8" x14ac:dyDescent="0.25">
      <c r="H974" s="3" t="str">
        <f t="shared" si="15"/>
        <v/>
      </c>
    </row>
    <row r="975" spans="8:8" x14ac:dyDescent="0.25">
      <c r="H975" s="3" t="str">
        <f t="shared" si="15"/>
        <v/>
      </c>
    </row>
    <row r="976" spans="8:8" x14ac:dyDescent="0.25">
      <c r="H976" s="3" t="str">
        <f t="shared" si="15"/>
        <v/>
      </c>
    </row>
    <row r="977" spans="8:8" x14ac:dyDescent="0.25">
      <c r="H977" s="3" t="str">
        <f t="shared" si="15"/>
        <v/>
      </c>
    </row>
    <row r="978" spans="8:8" x14ac:dyDescent="0.25">
      <c r="H978" s="3" t="str">
        <f t="shared" si="15"/>
        <v/>
      </c>
    </row>
    <row r="979" spans="8:8" x14ac:dyDescent="0.25">
      <c r="H979" s="3" t="str">
        <f t="shared" si="15"/>
        <v/>
      </c>
    </row>
    <row r="980" spans="8:8" x14ac:dyDescent="0.25">
      <c r="H980" s="3" t="str">
        <f t="shared" si="15"/>
        <v/>
      </c>
    </row>
    <row r="981" spans="8:8" x14ac:dyDescent="0.25">
      <c r="H981" s="3" t="str">
        <f t="shared" si="15"/>
        <v/>
      </c>
    </row>
    <row r="982" spans="8:8" x14ac:dyDescent="0.25">
      <c r="H982" s="3" t="str">
        <f t="shared" si="15"/>
        <v/>
      </c>
    </row>
    <row r="983" spans="8:8" x14ac:dyDescent="0.25">
      <c r="H983" s="3" t="str">
        <f t="shared" si="15"/>
        <v/>
      </c>
    </row>
    <row r="984" spans="8:8" x14ac:dyDescent="0.25">
      <c r="H984" s="3" t="str">
        <f t="shared" si="15"/>
        <v/>
      </c>
    </row>
    <row r="985" spans="8:8" x14ac:dyDescent="0.25">
      <c r="H985" s="3" t="str">
        <f t="shared" si="15"/>
        <v/>
      </c>
    </row>
    <row r="986" spans="8:8" x14ac:dyDescent="0.25">
      <c r="H986" s="3" t="str">
        <f t="shared" si="15"/>
        <v/>
      </c>
    </row>
    <row r="987" spans="8:8" x14ac:dyDescent="0.25">
      <c r="H987" s="3" t="str">
        <f t="shared" si="15"/>
        <v/>
      </c>
    </row>
    <row r="988" spans="8:8" x14ac:dyDescent="0.25">
      <c r="H988" s="3" t="str">
        <f t="shared" si="15"/>
        <v/>
      </c>
    </row>
    <row r="989" spans="8:8" x14ac:dyDescent="0.25">
      <c r="H989" s="3" t="str">
        <f t="shared" si="15"/>
        <v/>
      </c>
    </row>
    <row r="990" spans="8:8" x14ac:dyDescent="0.25">
      <c r="H990" s="3" t="str">
        <f t="shared" si="15"/>
        <v/>
      </c>
    </row>
    <row r="991" spans="8:8" x14ac:dyDescent="0.25">
      <c r="H991" s="3" t="str">
        <f t="shared" si="15"/>
        <v/>
      </c>
    </row>
    <row r="992" spans="8:8" x14ac:dyDescent="0.25">
      <c r="H992" s="3" t="str">
        <f t="shared" si="15"/>
        <v/>
      </c>
    </row>
    <row r="993" spans="8:8" x14ac:dyDescent="0.25">
      <c r="H993" s="3" t="str">
        <f t="shared" si="15"/>
        <v/>
      </c>
    </row>
    <row r="994" spans="8:8" x14ac:dyDescent="0.25">
      <c r="H994" s="3" t="str">
        <f t="shared" si="15"/>
        <v/>
      </c>
    </row>
    <row r="995" spans="8:8" x14ac:dyDescent="0.25">
      <c r="H995" s="3" t="str">
        <f t="shared" si="15"/>
        <v/>
      </c>
    </row>
    <row r="996" spans="8:8" x14ac:dyDescent="0.25">
      <c r="H996" s="3" t="str">
        <f t="shared" si="15"/>
        <v/>
      </c>
    </row>
    <row r="997" spans="8:8" x14ac:dyDescent="0.25">
      <c r="H997" s="3" t="str">
        <f t="shared" si="15"/>
        <v/>
      </c>
    </row>
    <row r="998" spans="8:8" x14ac:dyDescent="0.25">
      <c r="H998" s="3" t="str">
        <f t="shared" si="15"/>
        <v/>
      </c>
    </row>
    <row r="999" spans="8:8" x14ac:dyDescent="0.25">
      <c r="H999" s="3" t="str">
        <f t="shared" si="15"/>
        <v/>
      </c>
    </row>
    <row r="1000" spans="8:8" x14ac:dyDescent="0.25">
      <c r="H1000" s="3" t="str">
        <f t="shared" si="15"/>
        <v/>
      </c>
    </row>
    <row r="1001" spans="8:8" x14ac:dyDescent="0.25">
      <c r="H1001" s="3" t="str">
        <f t="shared" si="15"/>
        <v/>
      </c>
    </row>
    <row r="1002" spans="8:8" x14ac:dyDescent="0.25">
      <c r="H1002" s="3" t="str">
        <f t="shared" si="15"/>
        <v/>
      </c>
    </row>
    <row r="1003" spans="8:8" x14ac:dyDescent="0.25">
      <c r="H1003" s="3" t="str">
        <f t="shared" si="15"/>
        <v/>
      </c>
    </row>
    <row r="1004" spans="8:8" x14ac:dyDescent="0.25">
      <c r="H1004" s="3" t="str">
        <f t="shared" si="15"/>
        <v/>
      </c>
    </row>
    <row r="1005" spans="8:8" x14ac:dyDescent="0.25">
      <c r="H1005" s="3" t="str">
        <f t="shared" si="15"/>
        <v/>
      </c>
    </row>
    <row r="1006" spans="8:8" x14ac:dyDescent="0.25">
      <c r="H1006" s="3" t="str">
        <f t="shared" si="15"/>
        <v/>
      </c>
    </row>
    <row r="1007" spans="8:8" x14ac:dyDescent="0.25">
      <c r="H1007" s="3" t="str">
        <f t="shared" si="15"/>
        <v/>
      </c>
    </row>
    <row r="1008" spans="8:8" x14ac:dyDescent="0.25">
      <c r="H1008" s="3" t="str">
        <f t="shared" si="15"/>
        <v/>
      </c>
    </row>
    <row r="1009" spans="8:8" x14ac:dyDescent="0.25">
      <c r="H1009" s="3" t="str">
        <f t="shared" si="15"/>
        <v/>
      </c>
    </row>
    <row r="1010" spans="8:8" x14ac:dyDescent="0.25">
      <c r="H1010" s="3" t="str">
        <f t="shared" si="15"/>
        <v/>
      </c>
    </row>
    <row r="1011" spans="8:8" x14ac:dyDescent="0.25">
      <c r="H1011" s="3" t="str">
        <f t="shared" si="15"/>
        <v/>
      </c>
    </row>
    <row r="1012" spans="8:8" x14ac:dyDescent="0.25">
      <c r="H1012" s="3" t="str">
        <f t="shared" si="15"/>
        <v/>
      </c>
    </row>
    <row r="1013" spans="8:8" x14ac:dyDescent="0.25">
      <c r="H1013" s="3" t="str">
        <f t="shared" si="15"/>
        <v/>
      </c>
    </row>
    <row r="1014" spans="8:8" x14ac:dyDescent="0.25">
      <c r="H1014" s="3" t="str">
        <f t="shared" si="15"/>
        <v/>
      </c>
    </row>
    <row r="1015" spans="8:8" x14ac:dyDescent="0.25">
      <c r="H1015" s="3" t="str">
        <f t="shared" si="15"/>
        <v/>
      </c>
    </row>
    <row r="1016" spans="8:8" x14ac:dyDescent="0.25">
      <c r="H1016" s="3" t="str">
        <f t="shared" si="15"/>
        <v/>
      </c>
    </row>
    <row r="1017" spans="8:8" x14ac:dyDescent="0.25">
      <c r="H1017" s="3" t="str">
        <f t="shared" si="15"/>
        <v/>
      </c>
    </row>
    <row r="1018" spans="8:8" x14ac:dyDescent="0.25">
      <c r="H1018" s="3" t="str">
        <f t="shared" si="15"/>
        <v/>
      </c>
    </row>
    <row r="1019" spans="8:8" x14ac:dyDescent="0.25">
      <c r="H1019" s="3" t="str">
        <f t="shared" si="15"/>
        <v/>
      </c>
    </row>
    <row r="1020" spans="8:8" x14ac:dyDescent="0.25">
      <c r="H1020" s="3" t="str">
        <f t="shared" si="15"/>
        <v/>
      </c>
    </row>
    <row r="1021" spans="8:8" x14ac:dyDescent="0.25">
      <c r="H1021" s="3" t="str">
        <f t="shared" si="15"/>
        <v/>
      </c>
    </row>
    <row r="1022" spans="8:8" x14ac:dyDescent="0.25">
      <c r="H1022" s="3" t="str">
        <f t="shared" si="15"/>
        <v/>
      </c>
    </row>
    <row r="1023" spans="8:8" x14ac:dyDescent="0.25">
      <c r="H1023" s="3" t="str">
        <f t="shared" si="15"/>
        <v/>
      </c>
    </row>
    <row r="1024" spans="8:8" x14ac:dyDescent="0.25">
      <c r="H1024" s="3" t="str">
        <f t="shared" si="15"/>
        <v/>
      </c>
    </row>
    <row r="1025" spans="8:8" x14ac:dyDescent="0.25">
      <c r="H1025" s="3" t="str">
        <f t="shared" si="15"/>
        <v/>
      </c>
    </row>
    <row r="1026" spans="8:8" x14ac:dyDescent="0.25">
      <c r="H1026" s="3" t="str">
        <f t="shared" ref="H1026:H1089" si="16">_xlfn.IFNA(INDEX(event_type_id,MATCH(C1026,event_types,0)),"")</f>
        <v/>
      </c>
    </row>
    <row r="1027" spans="8:8" x14ac:dyDescent="0.25">
      <c r="H1027" s="3" t="str">
        <f t="shared" si="16"/>
        <v/>
      </c>
    </row>
    <row r="1028" spans="8:8" x14ac:dyDescent="0.25">
      <c r="H1028" s="3" t="str">
        <f t="shared" si="16"/>
        <v/>
      </c>
    </row>
    <row r="1029" spans="8:8" x14ac:dyDescent="0.25">
      <c r="H1029" s="3" t="str">
        <f t="shared" si="16"/>
        <v/>
      </c>
    </row>
    <row r="1030" spans="8:8" x14ac:dyDescent="0.25">
      <c r="H1030" s="3" t="str">
        <f t="shared" si="16"/>
        <v/>
      </c>
    </row>
    <row r="1031" spans="8:8" x14ac:dyDescent="0.25">
      <c r="H1031" s="3" t="str">
        <f t="shared" si="16"/>
        <v/>
      </c>
    </row>
    <row r="1032" spans="8:8" x14ac:dyDescent="0.25">
      <c r="H1032" s="3" t="str">
        <f t="shared" si="16"/>
        <v/>
      </c>
    </row>
    <row r="1033" spans="8:8" x14ac:dyDescent="0.25">
      <c r="H1033" s="3" t="str">
        <f t="shared" si="16"/>
        <v/>
      </c>
    </row>
    <row r="1034" spans="8:8" x14ac:dyDescent="0.25">
      <c r="H1034" s="3" t="str">
        <f t="shared" si="16"/>
        <v/>
      </c>
    </row>
    <row r="1035" spans="8:8" x14ac:dyDescent="0.25">
      <c r="H1035" s="3" t="str">
        <f t="shared" si="16"/>
        <v/>
      </c>
    </row>
    <row r="1036" spans="8:8" x14ac:dyDescent="0.25">
      <c r="H1036" s="3" t="str">
        <f t="shared" si="16"/>
        <v/>
      </c>
    </row>
    <row r="1037" spans="8:8" x14ac:dyDescent="0.25">
      <c r="H1037" s="3" t="str">
        <f t="shared" si="16"/>
        <v/>
      </c>
    </row>
    <row r="1038" spans="8:8" x14ac:dyDescent="0.25">
      <c r="H1038" s="3" t="str">
        <f t="shared" si="16"/>
        <v/>
      </c>
    </row>
    <row r="1039" spans="8:8" x14ac:dyDescent="0.25">
      <c r="H1039" s="3" t="str">
        <f t="shared" si="16"/>
        <v/>
      </c>
    </row>
    <row r="1040" spans="8:8" x14ac:dyDescent="0.25">
      <c r="H1040" s="3" t="str">
        <f t="shared" si="16"/>
        <v/>
      </c>
    </row>
    <row r="1041" spans="8:8" x14ac:dyDescent="0.25">
      <c r="H1041" s="3" t="str">
        <f t="shared" si="16"/>
        <v/>
      </c>
    </row>
    <row r="1042" spans="8:8" x14ac:dyDescent="0.25">
      <c r="H1042" s="3" t="str">
        <f t="shared" si="16"/>
        <v/>
      </c>
    </row>
    <row r="1043" spans="8:8" x14ac:dyDescent="0.25">
      <c r="H1043" s="3" t="str">
        <f t="shared" si="16"/>
        <v/>
      </c>
    </row>
    <row r="1044" spans="8:8" x14ac:dyDescent="0.25">
      <c r="H1044" s="3" t="str">
        <f t="shared" si="16"/>
        <v/>
      </c>
    </row>
    <row r="1045" spans="8:8" x14ac:dyDescent="0.25">
      <c r="H1045" s="3" t="str">
        <f t="shared" si="16"/>
        <v/>
      </c>
    </row>
    <row r="1046" spans="8:8" x14ac:dyDescent="0.25">
      <c r="H1046" s="3" t="str">
        <f t="shared" si="16"/>
        <v/>
      </c>
    </row>
    <row r="1047" spans="8:8" x14ac:dyDescent="0.25">
      <c r="H1047" s="3" t="str">
        <f t="shared" si="16"/>
        <v/>
      </c>
    </row>
    <row r="1048" spans="8:8" x14ac:dyDescent="0.25">
      <c r="H1048" s="3" t="str">
        <f t="shared" si="16"/>
        <v/>
      </c>
    </row>
    <row r="1049" spans="8:8" x14ac:dyDescent="0.25">
      <c r="H1049" s="3" t="str">
        <f t="shared" si="16"/>
        <v/>
      </c>
    </row>
    <row r="1050" spans="8:8" x14ac:dyDescent="0.25">
      <c r="H1050" s="3" t="str">
        <f t="shared" si="16"/>
        <v/>
      </c>
    </row>
    <row r="1051" spans="8:8" x14ac:dyDescent="0.25">
      <c r="H1051" s="3" t="str">
        <f t="shared" si="16"/>
        <v/>
      </c>
    </row>
    <row r="1052" spans="8:8" x14ac:dyDescent="0.25">
      <c r="H1052" s="3" t="str">
        <f t="shared" si="16"/>
        <v/>
      </c>
    </row>
    <row r="1053" spans="8:8" x14ac:dyDescent="0.25">
      <c r="H1053" s="3" t="str">
        <f t="shared" si="16"/>
        <v/>
      </c>
    </row>
    <row r="1054" spans="8:8" x14ac:dyDescent="0.25">
      <c r="H1054" s="3" t="str">
        <f t="shared" si="16"/>
        <v/>
      </c>
    </row>
    <row r="1055" spans="8:8" x14ac:dyDescent="0.25">
      <c r="H1055" s="3" t="str">
        <f t="shared" si="16"/>
        <v/>
      </c>
    </row>
    <row r="1056" spans="8:8" x14ac:dyDescent="0.25">
      <c r="H1056" s="3" t="str">
        <f t="shared" si="16"/>
        <v/>
      </c>
    </row>
    <row r="1057" spans="8:8" x14ac:dyDescent="0.25">
      <c r="H1057" s="3" t="str">
        <f t="shared" si="16"/>
        <v/>
      </c>
    </row>
    <row r="1058" spans="8:8" x14ac:dyDescent="0.25">
      <c r="H1058" s="3" t="str">
        <f t="shared" si="16"/>
        <v/>
      </c>
    </row>
    <row r="1059" spans="8:8" x14ac:dyDescent="0.25">
      <c r="H1059" s="3" t="str">
        <f t="shared" si="16"/>
        <v/>
      </c>
    </row>
    <row r="1060" spans="8:8" x14ac:dyDescent="0.25">
      <c r="H1060" s="3" t="str">
        <f t="shared" si="16"/>
        <v/>
      </c>
    </row>
    <row r="1061" spans="8:8" x14ac:dyDescent="0.25">
      <c r="H1061" s="3" t="str">
        <f t="shared" si="16"/>
        <v/>
      </c>
    </row>
    <row r="1062" spans="8:8" x14ac:dyDescent="0.25">
      <c r="H1062" s="3" t="str">
        <f t="shared" si="16"/>
        <v/>
      </c>
    </row>
    <row r="1063" spans="8:8" x14ac:dyDescent="0.25">
      <c r="H1063" s="3" t="str">
        <f t="shared" si="16"/>
        <v/>
      </c>
    </row>
    <row r="1064" spans="8:8" x14ac:dyDescent="0.25">
      <c r="H1064" s="3" t="str">
        <f t="shared" si="16"/>
        <v/>
      </c>
    </row>
    <row r="1065" spans="8:8" x14ac:dyDescent="0.25">
      <c r="H1065" s="3" t="str">
        <f t="shared" si="16"/>
        <v/>
      </c>
    </row>
    <row r="1066" spans="8:8" x14ac:dyDescent="0.25">
      <c r="H1066" s="3" t="str">
        <f t="shared" si="16"/>
        <v/>
      </c>
    </row>
    <row r="1067" spans="8:8" x14ac:dyDescent="0.25">
      <c r="H1067" s="3" t="str">
        <f t="shared" si="16"/>
        <v/>
      </c>
    </row>
    <row r="1068" spans="8:8" x14ac:dyDescent="0.25">
      <c r="H1068" s="3" t="str">
        <f t="shared" si="16"/>
        <v/>
      </c>
    </row>
    <row r="1069" spans="8:8" x14ac:dyDescent="0.25">
      <c r="H1069" s="3" t="str">
        <f t="shared" si="16"/>
        <v/>
      </c>
    </row>
    <row r="1070" spans="8:8" x14ac:dyDescent="0.25">
      <c r="H1070" s="3" t="str">
        <f t="shared" si="16"/>
        <v/>
      </c>
    </row>
    <row r="1071" spans="8:8" x14ac:dyDescent="0.25">
      <c r="H1071" s="3" t="str">
        <f t="shared" si="16"/>
        <v/>
      </c>
    </row>
    <row r="1072" spans="8:8" x14ac:dyDescent="0.25">
      <c r="H1072" s="3" t="str">
        <f t="shared" si="16"/>
        <v/>
      </c>
    </row>
    <row r="1073" spans="8:8" x14ac:dyDescent="0.25">
      <c r="H1073" s="3" t="str">
        <f t="shared" si="16"/>
        <v/>
      </c>
    </row>
    <row r="1074" spans="8:8" x14ac:dyDescent="0.25">
      <c r="H1074" s="3" t="str">
        <f t="shared" si="16"/>
        <v/>
      </c>
    </row>
    <row r="1075" spans="8:8" x14ac:dyDescent="0.25">
      <c r="H1075" s="3" t="str">
        <f t="shared" si="16"/>
        <v/>
      </c>
    </row>
    <row r="1076" spans="8:8" x14ac:dyDescent="0.25">
      <c r="H1076" s="3" t="str">
        <f t="shared" si="16"/>
        <v/>
      </c>
    </row>
    <row r="1077" spans="8:8" x14ac:dyDescent="0.25">
      <c r="H1077" s="3" t="str">
        <f t="shared" si="16"/>
        <v/>
      </c>
    </row>
    <row r="1078" spans="8:8" x14ac:dyDescent="0.25">
      <c r="H1078" s="3" t="str">
        <f t="shared" si="16"/>
        <v/>
      </c>
    </row>
    <row r="1079" spans="8:8" x14ac:dyDescent="0.25">
      <c r="H1079" s="3" t="str">
        <f t="shared" si="16"/>
        <v/>
      </c>
    </row>
    <row r="1080" spans="8:8" x14ac:dyDescent="0.25">
      <c r="H1080" s="3" t="str">
        <f t="shared" si="16"/>
        <v/>
      </c>
    </row>
    <row r="1081" spans="8:8" x14ac:dyDescent="0.25">
      <c r="H1081" s="3" t="str">
        <f t="shared" si="16"/>
        <v/>
      </c>
    </row>
    <row r="1082" spans="8:8" x14ac:dyDescent="0.25">
      <c r="H1082" s="3" t="str">
        <f t="shared" si="16"/>
        <v/>
      </c>
    </row>
    <row r="1083" spans="8:8" x14ac:dyDescent="0.25">
      <c r="H1083" s="3" t="str">
        <f t="shared" si="16"/>
        <v/>
      </c>
    </row>
    <row r="1084" spans="8:8" x14ac:dyDescent="0.25">
      <c r="H1084" s="3" t="str">
        <f t="shared" si="16"/>
        <v/>
      </c>
    </row>
    <row r="1085" spans="8:8" x14ac:dyDescent="0.25">
      <c r="H1085" s="3" t="str">
        <f t="shared" si="16"/>
        <v/>
      </c>
    </row>
    <row r="1086" spans="8:8" x14ac:dyDescent="0.25">
      <c r="H1086" s="3" t="str">
        <f t="shared" si="16"/>
        <v/>
      </c>
    </row>
    <row r="1087" spans="8:8" x14ac:dyDescent="0.25">
      <c r="H1087" s="3" t="str">
        <f t="shared" si="16"/>
        <v/>
      </c>
    </row>
    <row r="1088" spans="8:8" x14ac:dyDescent="0.25">
      <c r="H1088" s="3" t="str">
        <f t="shared" si="16"/>
        <v/>
      </c>
    </row>
    <row r="1089" spans="8:8" x14ac:dyDescent="0.25">
      <c r="H1089" s="3" t="str">
        <f t="shared" si="16"/>
        <v/>
      </c>
    </row>
    <row r="1090" spans="8:8" x14ac:dyDescent="0.25">
      <c r="H1090" s="3" t="str">
        <f t="shared" ref="H1090:H1153" si="17">_xlfn.IFNA(INDEX(event_type_id,MATCH(C1090,event_types,0)),"")</f>
        <v/>
      </c>
    </row>
    <row r="1091" spans="8:8" x14ac:dyDescent="0.25">
      <c r="H1091" s="3" t="str">
        <f t="shared" si="17"/>
        <v/>
      </c>
    </row>
    <row r="1092" spans="8:8" x14ac:dyDescent="0.25">
      <c r="H1092" s="3" t="str">
        <f t="shared" si="17"/>
        <v/>
      </c>
    </row>
    <row r="1093" spans="8:8" x14ac:dyDescent="0.25">
      <c r="H1093" s="3" t="str">
        <f t="shared" si="17"/>
        <v/>
      </c>
    </row>
    <row r="1094" spans="8:8" x14ac:dyDescent="0.25">
      <c r="H1094" s="3" t="str">
        <f t="shared" si="17"/>
        <v/>
      </c>
    </row>
    <row r="1095" spans="8:8" x14ac:dyDescent="0.25">
      <c r="H1095" s="3" t="str">
        <f t="shared" si="17"/>
        <v/>
      </c>
    </row>
    <row r="1096" spans="8:8" x14ac:dyDescent="0.25">
      <c r="H1096" s="3" t="str">
        <f t="shared" si="17"/>
        <v/>
      </c>
    </row>
    <row r="1097" spans="8:8" x14ac:dyDescent="0.25">
      <c r="H1097" s="3" t="str">
        <f t="shared" si="17"/>
        <v/>
      </c>
    </row>
    <row r="1098" spans="8:8" x14ac:dyDescent="0.25">
      <c r="H1098" s="3" t="str">
        <f t="shared" si="17"/>
        <v/>
      </c>
    </row>
    <row r="1099" spans="8:8" x14ac:dyDescent="0.25">
      <c r="H1099" s="3" t="str">
        <f t="shared" si="17"/>
        <v/>
      </c>
    </row>
    <row r="1100" spans="8:8" x14ac:dyDescent="0.25">
      <c r="H1100" s="3" t="str">
        <f t="shared" si="17"/>
        <v/>
      </c>
    </row>
    <row r="1101" spans="8:8" x14ac:dyDescent="0.25">
      <c r="H1101" s="3" t="str">
        <f t="shared" si="17"/>
        <v/>
      </c>
    </row>
    <row r="1102" spans="8:8" x14ac:dyDescent="0.25">
      <c r="H1102" s="3" t="str">
        <f t="shared" si="17"/>
        <v/>
      </c>
    </row>
    <row r="1103" spans="8:8" x14ac:dyDescent="0.25">
      <c r="H1103" s="3" t="str">
        <f t="shared" si="17"/>
        <v/>
      </c>
    </row>
    <row r="1104" spans="8:8" x14ac:dyDescent="0.25">
      <c r="H1104" s="3" t="str">
        <f t="shared" si="17"/>
        <v/>
      </c>
    </row>
    <row r="1105" spans="8:8" x14ac:dyDescent="0.25">
      <c r="H1105" s="3" t="str">
        <f t="shared" si="17"/>
        <v/>
      </c>
    </row>
    <row r="1106" spans="8:8" x14ac:dyDescent="0.25">
      <c r="H1106" s="3" t="str">
        <f t="shared" si="17"/>
        <v/>
      </c>
    </row>
    <row r="1107" spans="8:8" x14ac:dyDescent="0.25">
      <c r="H1107" s="3" t="str">
        <f t="shared" si="17"/>
        <v/>
      </c>
    </row>
    <row r="1108" spans="8:8" x14ac:dyDescent="0.25">
      <c r="H1108" s="3" t="str">
        <f t="shared" si="17"/>
        <v/>
      </c>
    </row>
    <row r="1109" spans="8:8" x14ac:dyDescent="0.25">
      <c r="H1109" s="3" t="str">
        <f t="shared" si="17"/>
        <v/>
      </c>
    </row>
    <row r="1110" spans="8:8" x14ac:dyDescent="0.25">
      <c r="H1110" s="3" t="str">
        <f t="shared" si="17"/>
        <v/>
      </c>
    </row>
    <row r="1111" spans="8:8" x14ac:dyDescent="0.25">
      <c r="H1111" s="3" t="str">
        <f t="shared" si="17"/>
        <v/>
      </c>
    </row>
    <row r="1112" spans="8:8" x14ac:dyDescent="0.25">
      <c r="H1112" s="3" t="str">
        <f t="shared" si="17"/>
        <v/>
      </c>
    </row>
    <row r="1113" spans="8:8" x14ac:dyDescent="0.25">
      <c r="H1113" s="3" t="str">
        <f t="shared" si="17"/>
        <v/>
      </c>
    </row>
    <row r="1114" spans="8:8" x14ac:dyDescent="0.25">
      <c r="H1114" s="3" t="str">
        <f t="shared" si="17"/>
        <v/>
      </c>
    </row>
    <row r="1115" spans="8:8" x14ac:dyDescent="0.25">
      <c r="H1115" s="3" t="str">
        <f t="shared" si="17"/>
        <v/>
      </c>
    </row>
    <row r="1116" spans="8:8" x14ac:dyDescent="0.25">
      <c r="H1116" s="3" t="str">
        <f t="shared" si="17"/>
        <v/>
      </c>
    </row>
    <row r="1117" spans="8:8" x14ac:dyDescent="0.25">
      <c r="H1117" s="3" t="str">
        <f t="shared" si="17"/>
        <v/>
      </c>
    </row>
    <row r="1118" spans="8:8" x14ac:dyDescent="0.25">
      <c r="H1118" s="3" t="str">
        <f t="shared" si="17"/>
        <v/>
      </c>
    </row>
    <row r="1119" spans="8:8" x14ac:dyDescent="0.25">
      <c r="H1119" s="3" t="str">
        <f t="shared" si="17"/>
        <v/>
      </c>
    </row>
    <row r="1120" spans="8:8" x14ac:dyDescent="0.25">
      <c r="H1120" s="3" t="str">
        <f t="shared" si="17"/>
        <v/>
      </c>
    </row>
    <row r="1121" spans="8:8" x14ac:dyDescent="0.25">
      <c r="H1121" s="3" t="str">
        <f t="shared" si="17"/>
        <v/>
      </c>
    </row>
    <row r="1122" spans="8:8" x14ac:dyDescent="0.25">
      <c r="H1122" s="3" t="str">
        <f t="shared" si="17"/>
        <v/>
      </c>
    </row>
    <row r="1123" spans="8:8" x14ac:dyDescent="0.25">
      <c r="H1123" s="3" t="str">
        <f t="shared" si="17"/>
        <v/>
      </c>
    </row>
    <row r="1124" spans="8:8" x14ac:dyDescent="0.25">
      <c r="H1124" s="3" t="str">
        <f t="shared" si="17"/>
        <v/>
      </c>
    </row>
    <row r="1125" spans="8:8" x14ac:dyDescent="0.25">
      <c r="H1125" s="3" t="str">
        <f t="shared" si="17"/>
        <v/>
      </c>
    </row>
    <row r="1126" spans="8:8" x14ac:dyDescent="0.25">
      <c r="H1126" s="3" t="str">
        <f t="shared" si="17"/>
        <v/>
      </c>
    </row>
    <row r="1127" spans="8:8" x14ac:dyDescent="0.25">
      <c r="H1127" s="3" t="str">
        <f t="shared" si="17"/>
        <v/>
      </c>
    </row>
    <row r="1128" spans="8:8" x14ac:dyDescent="0.25">
      <c r="H1128" s="3" t="str">
        <f t="shared" si="17"/>
        <v/>
      </c>
    </row>
    <row r="1129" spans="8:8" x14ac:dyDescent="0.25">
      <c r="H1129" s="3" t="str">
        <f t="shared" si="17"/>
        <v/>
      </c>
    </row>
    <row r="1130" spans="8:8" x14ac:dyDescent="0.25">
      <c r="H1130" s="3" t="str">
        <f t="shared" si="17"/>
        <v/>
      </c>
    </row>
    <row r="1131" spans="8:8" x14ac:dyDescent="0.25">
      <c r="H1131" s="3" t="str">
        <f t="shared" si="17"/>
        <v/>
      </c>
    </row>
    <row r="1132" spans="8:8" x14ac:dyDescent="0.25">
      <c r="H1132" s="3" t="str">
        <f t="shared" si="17"/>
        <v/>
      </c>
    </row>
    <row r="1133" spans="8:8" x14ac:dyDescent="0.25">
      <c r="H1133" s="3" t="str">
        <f t="shared" si="17"/>
        <v/>
      </c>
    </row>
    <row r="1134" spans="8:8" x14ac:dyDescent="0.25">
      <c r="H1134" s="3" t="str">
        <f t="shared" si="17"/>
        <v/>
      </c>
    </row>
    <row r="1135" spans="8:8" x14ac:dyDescent="0.25">
      <c r="H1135" s="3" t="str">
        <f t="shared" si="17"/>
        <v/>
      </c>
    </row>
    <row r="1136" spans="8:8" x14ac:dyDescent="0.25">
      <c r="H1136" s="3" t="str">
        <f t="shared" si="17"/>
        <v/>
      </c>
    </row>
    <row r="1137" spans="8:8" x14ac:dyDescent="0.25">
      <c r="H1137" s="3" t="str">
        <f t="shared" si="17"/>
        <v/>
      </c>
    </row>
    <row r="1138" spans="8:8" x14ac:dyDescent="0.25">
      <c r="H1138" s="3" t="str">
        <f t="shared" si="17"/>
        <v/>
      </c>
    </row>
    <row r="1139" spans="8:8" x14ac:dyDescent="0.25">
      <c r="H1139" s="3" t="str">
        <f t="shared" si="17"/>
        <v/>
      </c>
    </row>
    <row r="1140" spans="8:8" x14ac:dyDescent="0.25">
      <c r="H1140" s="3" t="str">
        <f t="shared" si="17"/>
        <v/>
      </c>
    </row>
    <row r="1141" spans="8:8" x14ac:dyDescent="0.25">
      <c r="H1141" s="3" t="str">
        <f t="shared" si="17"/>
        <v/>
      </c>
    </row>
    <row r="1142" spans="8:8" x14ac:dyDescent="0.25">
      <c r="H1142" s="3" t="str">
        <f t="shared" si="17"/>
        <v/>
      </c>
    </row>
    <row r="1143" spans="8:8" x14ac:dyDescent="0.25">
      <c r="H1143" s="3" t="str">
        <f t="shared" si="17"/>
        <v/>
      </c>
    </row>
    <row r="1144" spans="8:8" x14ac:dyDescent="0.25">
      <c r="H1144" s="3" t="str">
        <f t="shared" si="17"/>
        <v/>
      </c>
    </row>
    <row r="1145" spans="8:8" x14ac:dyDescent="0.25">
      <c r="H1145" s="3" t="str">
        <f t="shared" si="17"/>
        <v/>
      </c>
    </row>
    <row r="1146" spans="8:8" x14ac:dyDescent="0.25">
      <c r="H1146" s="3" t="str">
        <f t="shared" si="17"/>
        <v/>
      </c>
    </row>
    <row r="1147" spans="8:8" x14ac:dyDescent="0.25">
      <c r="H1147" s="3" t="str">
        <f t="shared" si="17"/>
        <v/>
      </c>
    </row>
    <row r="1148" spans="8:8" x14ac:dyDescent="0.25">
      <c r="H1148" s="3" t="str">
        <f t="shared" si="17"/>
        <v/>
      </c>
    </row>
    <row r="1149" spans="8:8" x14ac:dyDescent="0.25">
      <c r="H1149" s="3" t="str">
        <f t="shared" si="17"/>
        <v/>
      </c>
    </row>
    <row r="1150" spans="8:8" x14ac:dyDescent="0.25">
      <c r="H1150" s="3" t="str">
        <f t="shared" si="17"/>
        <v/>
      </c>
    </row>
    <row r="1151" spans="8:8" x14ac:dyDescent="0.25">
      <c r="H1151" s="3" t="str">
        <f t="shared" si="17"/>
        <v/>
      </c>
    </row>
    <row r="1152" spans="8:8" x14ac:dyDescent="0.25">
      <c r="H1152" s="3" t="str">
        <f t="shared" si="17"/>
        <v/>
      </c>
    </row>
    <row r="1153" spans="8:8" x14ac:dyDescent="0.25">
      <c r="H1153" s="3" t="str">
        <f t="shared" si="17"/>
        <v/>
      </c>
    </row>
    <row r="1154" spans="8:8" x14ac:dyDescent="0.25">
      <c r="H1154" s="3" t="str">
        <f t="shared" ref="H1154:H1217" si="18">_xlfn.IFNA(INDEX(event_type_id,MATCH(C1154,event_types,0)),"")</f>
        <v/>
      </c>
    </row>
    <row r="1155" spans="8:8" x14ac:dyDescent="0.25">
      <c r="H1155" s="3" t="str">
        <f t="shared" si="18"/>
        <v/>
      </c>
    </row>
    <row r="1156" spans="8:8" x14ac:dyDescent="0.25">
      <c r="H1156" s="3" t="str">
        <f t="shared" si="18"/>
        <v/>
      </c>
    </row>
    <row r="1157" spans="8:8" x14ac:dyDescent="0.25">
      <c r="H1157" s="3" t="str">
        <f t="shared" si="18"/>
        <v/>
      </c>
    </row>
    <row r="1158" spans="8:8" x14ac:dyDescent="0.25">
      <c r="H1158" s="3" t="str">
        <f t="shared" si="18"/>
        <v/>
      </c>
    </row>
    <row r="1159" spans="8:8" x14ac:dyDescent="0.25">
      <c r="H1159" s="3" t="str">
        <f t="shared" si="18"/>
        <v/>
      </c>
    </row>
    <row r="1160" spans="8:8" x14ac:dyDescent="0.25">
      <c r="H1160" s="3" t="str">
        <f t="shared" si="18"/>
        <v/>
      </c>
    </row>
    <row r="1161" spans="8:8" x14ac:dyDescent="0.25">
      <c r="H1161" s="3" t="str">
        <f t="shared" si="18"/>
        <v/>
      </c>
    </row>
    <row r="1162" spans="8:8" x14ac:dyDescent="0.25">
      <c r="H1162" s="3" t="str">
        <f t="shared" si="18"/>
        <v/>
      </c>
    </row>
    <row r="1163" spans="8:8" x14ac:dyDescent="0.25">
      <c r="H1163" s="3" t="str">
        <f t="shared" si="18"/>
        <v/>
      </c>
    </row>
    <row r="1164" spans="8:8" x14ac:dyDescent="0.25">
      <c r="H1164" s="3" t="str">
        <f t="shared" si="18"/>
        <v/>
      </c>
    </row>
    <row r="1165" spans="8:8" x14ac:dyDescent="0.25">
      <c r="H1165" s="3" t="str">
        <f t="shared" si="18"/>
        <v/>
      </c>
    </row>
    <row r="1166" spans="8:8" x14ac:dyDescent="0.25">
      <c r="H1166" s="3" t="str">
        <f t="shared" si="18"/>
        <v/>
      </c>
    </row>
    <row r="1167" spans="8:8" x14ac:dyDescent="0.25">
      <c r="H1167" s="3" t="str">
        <f t="shared" si="18"/>
        <v/>
      </c>
    </row>
    <row r="1168" spans="8:8" x14ac:dyDescent="0.25">
      <c r="H1168" s="3" t="str">
        <f t="shared" si="18"/>
        <v/>
      </c>
    </row>
    <row r="1169" spans="8:8" x14ac:dyDescent="0.25">
      <c r="H1169" s="3" t="str">
        <f t="shared" si="18"/>
        <v/>
      </c>
    </row>
    <row r="1170" spans="8:8" x14ac:dyDescent="0.25">
      <c r="H1170" s="3" t="str">
        <f t="shared" si="18"/>
        <v/>
      </c>
    </row>
    <row r="1171" spans="8:8" x14ac:dyDescent="0.25">
      <c r="H1171" s="3" t="str">
        <f t="shared" si="18"/>
        <v/>
      </c>
    </row>
    <row r="1172" spans="8:8" x14ac:dyDescent="0.25">
      <c r="H1172" s="3" t="str">
        <f t="shared" si="18"/>
        <v/>
      </c>
    </row>
    <row r="1173" spans="8:8" x14ac:dyDescent="0.25">
      <c r="H1173" s="3" t="str">
        <f t="shared" si="18"/>
        <v/>
      </c>
    </row>
    <row r="1174" spans="8:8" x14ac:dyDescent="0.25">
      <c r="H1174" s="3" t="str">
        <f t="shared" si="18"/>
        <v/>
      </c>
    </row>
    <row r="1175" spans="8:8" x14ac:dyDescent="0.25">
      <c r="H1175" s="3" t="str">
        <f t="shared" si="18"/>
        <v/>
      </c>
    </row>
    <row r="1176" spans="8:8" x14ac:dyDescent="0.25">
      <c r="H1176" s="3" t="str">
        <f t="shared" si="18"/>
        <v/>
      </c>
    </row>
    <row r="1177" spans="8:8" x14ac:dyDescent="0.25">
      <c r="H1177" s="3" t="str">
        <f t="shared" si="18"/>
        <v/>
      </c>
    </row>
    <row r="1178" spans="8:8" x14ac:dyDescent="0.25">
      <c r="H1178" s="3" t="str">
        <f t="shared" si="18"/>
        <v/>
      </c>
    </row>
    <row r="1179" spans="8:8" x14ac:dyDescent="0.25">
      <c r="H1179" s="3" t="str">
        <f t="shared" si="18"/>
        <v/>
      </c>
    </row>
    <row r="1180" spans="8:8" x14ac:dyDescent="0.25">
      <c r="H1180" s="3" t="str">
        <f t="shared" si="18"/>
        <v/>
      </c>
    </row>
    <row r="1181" spans="8:8" x14ac:dyDescent="0.25">
      <c r="H1181" s="3" t="str">
        <f t="shared" si="18"/>
        <v/>
      </c>
    </row>
    <row r="1182" spans="8:8" x14ac:dyDescent="0.25">
      <c r="H1182" s="3" t="str">
        <f t="shared" si="18"/>
        <v/>
      </c>
    </row>
    <row r="1183" spans="8:8" x14ac:dyDescent="0.25">
      <c r="H1183" s="3" t="str">
        <f t="shared" si="18"/>
        <v/>
      </c>
    </row>
    <row r="1184" spans="8:8" x14ac:dyDescent="0.25">
      <c r="H1184" s="3" t="str">
        <f t="shared" si="18"/>
        <v/>
      </c>
    </row>
    <row r="1185" spans="8:8" x14ac:dyDescent="0.25">
      <c r="H1185" s="3" t="str">
        <f t="shared" si="18"/>
        <v/>
      </c>
    </row>
    <row r="1186" spans="8:8" x14ac:dyDescent="0.25">
      <c r="H1186" s="3" t="str">
        <f t="shared" si="18"/>
        <v/>
      </c>
    </row>
    <row r="1187" spans="8:8" x14ac:dyDescent="0.25">
      <c r="H1187" s="3" t="str">
        <f t="shared" si="18"/>
        <v/>
      </c>
    </row>
    <row r="1188" spans="8:8" x14ac:dyDescent="0.25">
      <c r="H1188" s="3" t="str">
        <f t="shared" si="18"/>
        <v/>
      </c>
    </row>
    <row r="1189" spans="8:8" x14ac:dyDescent="0.25">
      <c r="H1189" s="3" t="str">
        <f t="shared" si="18"/>
        <v/>
      </c>
    </row>
    <row r="1190" spans="8:8" x14ac:dyDescent="0.25">
      <c r="H1190" s="3" t="str">
        <f t="shared" si="18"/>
        <v/>
      </c>
    </row>
    <row r="1191" spans="8:8" x14ac:dyDescent="0.25">
      <c r="H1191" s="3" t="str">
        <f t="shared" si="18"/>
        <v/>
      </c>
    </row>
    <row r="1192" spans="8:8" x14ac:dyDescent="0.25">
      <c r="H1192" s="3" t="str">
        <f t="shared" si="18"/>
        <v/>
      </c>
    </row>
    <row r="1193" spans="8:8" x14ac:dyDescent="0.25">
      <c r="H1193" s="3" t="str">
        <f t="shared" si="18"/>
        <v/>
      </c>
    </row>
    <row r="1194" spans="8:8" x14ac:dyDescent="0.25">
      <c r="H1194" s="3" t="str">
        <f t="shared" si="18"/>
        <v/>
      </c>
    </row>
    <row r="1195" spans="8:8" x14ac:dyDescent="0.25">
      <c r="H1195" s="3" t="str">
        <f t="shared" si="18"/>
        <v/>
      </c>
    </row>
    <row r="1196" spans="8:8" x14ac:dyDescent="0.25">
      <c r="H1196" s="3" t="str">
        <f t="shared" si="18"/>
        <v/>
      </c>
    </row>
    <row r="1197" spans="8:8" x14ac:dyDescent="0.25">
      <c r="H1197" s="3" t="str">
        <f t="shared" si="18"/>
        <v/>
      </c>
    </row>
    <row r="1198" spans="8:8" x14ac:dyDescent="0.25">
      <c r="H1198" s="3" t="str">
        <f t="shared" si="18"/>
        <v/>
      </c>
    </row>
    <row r="1199" spans="8:8" x14ac:dyDescent="0.25">
      <c r="H1199" s="3" t="str">
        <f t="shared" si="18"/>
        <v/>
      </c>
    </row>
    <row r="1200" spans="8:8" x14ac:dyDescent="0.25">
      <c r="H1200" s="3" t="str">
        <f t="shared" si="18"/>
        <v/>
      </c>
    </row>
    <row r="1201" spans="8:8" x14ac:dyDescent="0.25">
      <c r="H1201" s="3" t="str">
        <f t="shared" si="18"/>
        <v/>
      </c>
    </row>
    <row r="1202" spans="8:8" x14ac:dyDescent="0.25">
      <c r="H1202" s="3" t="str">
        <f t="shared" si="18"/>
        <v/>
      </c>
    </row>
    <row r="1203" spans="8:8" x14ac:dyDescent="0.25">
      <c r="H1203" s="3" t="str">
        <f t="shared" si="18"/>
        <v/>
      </c>
    </row>
    <row r="1204" spans="8:8" x14ac:dyDescent="0.25">
      <c r="H1204" s="3" t="str">
        <f t="shared" si="18"/>
        <v/>
      </c>
    </row>
    <row r="1205" spans="8:8" x14ac:dyDescent="0.25">
      <c r="H1205" s="3" t="str">
        <f t="shared" si="18"/>
        <v/>
      </c>
    </row>
    <row r="1206" spans="8:8" x14ac:dyDescent="0.25">
      <c r="H1206" s="3" t="str">
        <f t="shared" si="18"/>
        <v/>
      </c>
    </row>
    <row r="1207" spans="8:8" x14ac:dyDescent="0.25">
      <c r="H1207" s="3" t="str">
        <f t="shared" si="18"/>
        <v/>
      </c>
    </row>
    <row r="1208" spans="8:8" x14ac:dyDescent="0.25">
      <c r="H1208" s="3" t="str">
        <f t="shared" si="18"/>
        <v/>
      </c>
    </row>
    <row r="1209" spans="8:8" x14ac:dyDescent="0.25">
      <c r="H1209" s="3" t="str">
        <f t="shared" si="18"/>
        <v/>
      </c>
    </row>
    <row r="1210" spans="8:8" x14ac:dyDescent="0.25">
      <c r="H1210" s="3" t="str">
        <f t="shared" si="18"/>
        <v/>
      </c>
    </row>
    <row r="1211" spans="8:8" x14ac:dyDescent="0.25">
      <c r="H1211" s="3" t="str">
        <f t="shared" si="18"/>
        <v/>
      </c>
    </row>
    <row r="1212" spans="8:8" x14ac:dyDescent="0.25">
      <c r="H1212" s="3" t="str">
        <f t="shared" si="18"/>
        <v/>
      </c>
    </row>
    <row r="1213" spans="8:8" x14ac:dyDescent="0.25">
      <c r="H1213" s="3" t="str">
        <f t="shared" si="18"/>
        <v/>
      </c>
    </row>
    <row r="1214" spans="8:8" x14ac:dyDescent="0.25">
      <c r="H1214" s="3" t="str">
        <f t="shared" si="18"/>
        <v/>
      </c>
    </row>
    <row r="1215" spans="8:8" x14ac:dyDescent="0.25">
      <c r="H1215" s="3" t="str">
        <f t="shared" si="18"/>
        <v/>
      </c>
    </row>
    <row r="1216" spans="8:8" x14ac:dyDescent="0.25">
      <c r="H1216" s="3" t="str">
        <f t="shared" si="18"/>
        <v/>
      </c>
    </row>
    <row r="1217" spans="8:8" x14ac:dyDescent="0.25">
      <c r="H1217" s="3" t="str">
        <f t="shared" si="18"/>
        <v/>
      </c>
    </row>
    <row r="1218" spans="8:8" x14ac:dyDescent="0.25">
      <c r="H1218" s="3" t="str">
        <f t="shared" ref="H1218:H1281" si="19">_xlfn.IFNA(INDEX(event_type_id,MATCH(C1218,event_types,0)),"")</f>
        <v/>
      </c>
    </row>
    <row r="1219" spans="8:8" x14ac:dyDescent="0.25">
      <c r="H1219" s="3" t="str">
        <f t="shared" si="19"/>
        <v/>
      </c>
    </row>
    <row r="1220" spans="8:8" x14ac:dyDescent="0.25">
      <c r="H1220" s="3" t="str">
        <f t="shared" si="19"/>
        <v/>
      </c>
    </row>
    <row r="1221" spans="8:8" x14ac:dyDescent="0.25">
      <c r="H1221" s="3" t="str">
        <f t="shared" si="19"/>
        <v/>
      </c>
    </row>
    <row r="1222" spans="8:8" x14ac:dyDescent="0.25">
      <c r="H1222" s="3" t="str">
        <f t="shared" si="19"/>
        <v/>
      </c>
    </row>
    <row r="1223" spans="8:8" x14ac:dyDescent="0.25">
      <c r="H1223" s="3" t="str">
        <f t="shared" si="19"/>
        <v/>
      </c>
    </row>
    <row r="1224" spans="8:8" x14ac:dyDescent="0.25">
      <c r="H1224" s="3" t="str">
        <f t="shared" si="19"/>
        <v/>
      </c>
    </row>
    <row r="1225" spans="8:8" x14ac:dyDescent="0.25">
      <c r="H1225" s="3" t="str">
        <f t="shared" si="19"/>
        <v/>
      </c>
    </row>
    <row r="1226" spans="8:8" x14ac:dyDescent="0.25">
      <c r="H1226" s="3" t="str">
        <f t="shared" si="19"/>
        <v/>
      </c>
    </row>
    <row r="1227" spans="8:8" x14ac:dyDescent="0.25">
      <c r="H1227" s="3" t="str">
        <f t="shared" si="19"/>
        <v/>
      </c>
    </row>
    <row r="1228" spans="8:8" x14ac:dyDescent="0.25">
      <c r="H1228" s="3" t="str">
        <f t="shared" si="19"/>
        <v/>
      </c>
    </row>
    <row r="1229" spans="8:8" x14ac:dyDescent="0.25">
      <c r="H1229" s="3" t="str">
        <f t="shared" si="19"/>
        <v/>
      </c>
    </row>
    <row r="1230" spans="8:8" x14ac:dyDescent="0.25">
      <c r="H1230" s="3" t="str">
        <f t="shared" si="19"/>
        <v/>
      </c>
    </row>
    <row r="1231" spans="8:8" x14ac:dyDescent="0.25">
      <c r="H1231" s="3" t="str">
        <f t="shared" si="19"/>
        <v/>
      </c>
    </row>
    <row r="1232" spans="8:8" x14ac:dyDescent="0.25">
      <c r="H1232" s="3" t="str">
        <f t="shared" si="19"/>
        <v/>
      </c>
    </row>
    <row r="1233" spans="8:8" x14ac:dyDescent="0.25">
      <c r="H1233" s="3" t="str">
        <f t="shared" si="19"/>
        <v/>
      </c>
    </row>
    <row r="1234" spans="8:8" x14ac:dyDescent="0.25">
      <c r="H1234" s="3" t="str">
        <f t="shared" si="19"/>
        <v/>
      </c>
    </row>
    <row r="1235" spans="8:8" x14ac:dyDescent="0.25">
      <c r="H1235" s="3" t="str">
        <f t="shared" si="19"/>
        <v/>
      </c>
    </row>
    <row r="1236" spans="8:8" x14ac:dyDescent="0.25">
      <c r="H1236" s="3" t="str">
        <f t="shared" si="19"/>
        <v/>
      </c>
    </row>
    <row r="1237" spans="8:8" x14ac:dyDescent="0.25">
      <c r="H1237" s="3" t="str">
        <f t="shared" si="19"/>
        <v/>
      </c>
    </row>
    <row r="1238" spans="8:8" x14ac:dyDescent="0.25">
      <c r="H1238" s="3" t="str">
        <f t="shared" si="19"/>
        <v/>
      </c>
    </row>
    <row r="1239" spans="8:8" x14ac:dyDescent="0.25">
      <c r="H1239" s="3" t="str">
        <f t="shared" si="19"/>
        <v/>
      </c>
    </row>
    <row r="1240" spans="8:8" x14ac:dyDescent="0.25">
      <c r="H1240" s="3" t="str">
        <f t="shared" si="19"/>
        <v/>
      </c>
    </row>
    <row r="1241" spans="8:8" x14ac:dyDescent="0.25">
      <c r="H1241" s="3" t="str">
        <f t="shared" si="19"/>
        <v/>
      </c>
    </row>
    <row r="1242" spans="8:8" x14ac:dyDescent="0.25">
      <c r="H1242" s="3" t="str">
        <f t="shared" si="19"/>
        <v/>
      </c>
    </row>
    <row r="1243" spans="8:8" x14ac:dyDescent="0.25">
      <c r="H1243" s="3" t="str">
        <f t="shared" si="19"/>
        <v/>
      </c>
    </row>
    <row r="1244" spans="8:8" x14ac:dyDescent="0.25">
      <c r="H1244" s="3" t="str">
        <f t="shared" si="19"/>
        <v/>
      </c>
    </row>
    <row r="1245" spans="8:8" x14ac:dyDescent="0.25">
      <c r="H1245" s="3" t="str">
        <f t="shared" si="19"/>
        <v/>
      </c>
    </row>
    <row r="1246" spans="8:8" x14ac:dyDescent="0.25">
      <c r="H1246" s="3" t="str">
        <f t="shared" si="19"/>
        <v/>
      </c>
    </row>
    <row r="1247" spans="8:8" x14ac:dyDescent="0.25">
      <c r="H1247" s="3" t="str">
        <f t="shared" si="19"/>
        <v/>
      </c>
    </row>
    <row r="1248" spans="8:8" x14ac:dyDescent="0.25">
      <c r="H1248" s="3" t="str">
        <f t="shared" si="19"/>
        <v/>
      </c>
    </row>
    <row r="1249" spans="8:8" x14ac:dyDescent="0.25">
      <c r="H1249" s="3" t="str">
        <f t="shared" si="19"/>
        <v/>
      </c>
    </row>
    <row r="1250" spans="8:8" x14ac:dyDescent="0.25">
      <c r="H1250" s="3" t="str">
        <f t="shared" si="19"/>
        <v/>
      </c>
    </row>
    <row r="1251" spans="8:8" x14ac:dyDescent="0.25">
      <c r="H1251" s="3" t="str">
        <f t="shared" si="19"/>
        <v/>
      </c>
    </row>
    <row r="1252" spans="8:8" x14ac:dyDescent="0.25">
      <c r="H1252" s="3" t="str">
        <f t="shared" si="19"/>
        <v/>
      </c>
    </row>
    <row r="1253" spans="8:8" x14ac:dyDescent="0.25">
      <c r="H1253" s="3" t="str">
        <f t="shared" si="19"/>
        <v/>
      </c>
    </row>
    <row r="1254" spans="8:8" x14ac:dyDescent="0.25">
      <c r="H1254" s="3" t="str">
        <f t="shared" si="19"/>
        <v/>
      </c>
    </row>
    <row r="1255" spans="8:8" x14ac:dyDescent="0.25">
      <c r="H1255" s="3" t="str">
        <f t="shared" si="19"/>
        <v/>
      </c>
    </row>
    <row r="1256" spans="8:8" x14ac:dyDescent="0.25">
      <c r="H1256" s="3" t="str">
        <f t="shared" si="19"/>
        <v/>
      </c>
    </row>
    <row r="1257" spans="8:8" x14ac:dyDescent="0.25">
      <c r="H1257" s="3" t="str">
        <f t="shared" si="19"/>
        <v/>
      </c>
    </row>
    <row r="1258" spans="8:8" x14ac:dyDescent="0.25">
      <c r="H1258" s="3" t="str">
        <f t="shared" si="19"/>
        <v/>
      </c>
    </row>
    <row r="1259" spans="8:8" x14ac:dyDescent="0.25">
      <c r="H1259" s="3" t="str">
        <f t="shared" si="19"/>
        <v/>
      </c>
    </row>
    <row r="1260" spans="8:8" x14ac:dyDescent="0.25">
      <c r="H1260" s="3" t="str">
        <f t="shared" si="19"/>
        <v/>
      </c>
    </row>
    <row r="1261" spans="8:8" x14ac:dyDescent="0.25">
      <c r="H1261" s="3" t="str">
        <f t="shared" si="19"/>
        <v/>
      </c>
    </row>
    <row r="1262" spans="8:8" x14ac:dyDescent="0.25">
      <c r="H1262" s="3" t="str">
        <f t="shared" si="19"/>
        <v/>
      </c>
    </row>
    <row r="1263" spans="8:8" x14ac:dyDescent="0.25">
      <c r="H1263" s="3" t="str">
        <f t="shared" si="19"/>
        <v/>
      </c>
    </row>
    <row r="1264" spans="8:8" x14ac:dyDescent="0.25">
      <c r="H1264" s="3" t="str">
        <f t="shared" si="19"/>
        <v/>
      </c>
    </row>
    <row r="1265" spans="8:8" x14ac:dyDescent="0.25">
      <c r="H1265" s="3" t="str">
        <f t="shared" si="19"/>
        <v/>
      </c>
    </row>
    <row r="1266" spans="8:8" x14ac:dyDescent="0.25">
      <c r="H1266" s="3" t="str">
        <f t="shared" si="19"/>
        <v/>
      </c>
    </row>
    <row r="1267" spans="8:8" x14ac:dyDescent="0.25">
      <c r="H1267" s="3" t="str">
        <f t="shared" si="19"/>
        <v/>
      </c>
    </row>
    <row r="1268" spans="8:8" x14ac:dyDescent="0.25">
      <c r="H1268" s="3" t="str">
        <f t="shared" si="19"/>
        <v/>
      </c>
    </row>
    <row r="1269" spans="8:8" x14ac:dyDescent="0.25">
      <c r="H1269" s="3" t="str">
        <f t="shared" si="19"/>
        <v/>
      </c>
    </row>
    <row r="1270" spans="8:8" x14ac:dyDescent="0.25">
      <c r="H1270" s="3" t="str">
        <f t="shared" si="19"/>
        <v/>
      </c>
    </row>
    <row r="1271" spans="8:8" x14ac:dyDescent="0.25">
      <c r="H1271" s="3" t="str">
        <f t="shared" si="19"/>
        <v/>
      </c>
    </row>
    <row r="1272" spans="8:8" x14ac:dyDescent="0.25">
      <c r="H1272" s="3" t="str">
        <f t="shared" si="19"/>
        <v/>
      </c>
    </row>
    <row r="1273" spans="8:8" x14ac:dyDescent="0.25">
      <c r="H1273" s="3" t="str">
        <f t="shared" si="19"/>
        <v/>
      </c>
    </row>
    <row r="1274" spans="8:8" x14ac:dyDescent="0.25">
      <c r="H1274" s="3" t="str">
        <f t="shared" si="19"/>
        <v/>
      </c>
    </row>
    <row r="1275" spans="8:8" x14ac:dyDescent="0.25">
      <c r="H1275" s="3" t="str">
        <f t="shared" si="19"/>
        <v/>
      </c>
    </row>
    <row r="1276" spans="8:8" x14ac:dyDescent="0.25">
      <c r="H1276" s="3" t="str">
        <f t="shared" si="19"/>
        <v/>
      </c>
    </row>
    <row r="1277" spans="8:8" x14ac:dyDescent="0.25">
      <c r="H1277" s="3" t="str">
        <f t="shared" si="19"/>
        <v/>
      </c>
    </row>
    <row r="1278" spans="8:8" x14ac:dyDescent="0.25">
      <c r="H1278" s="3" t="str">
        <f t="shared" si="19"/>
        <v/>
      </c>
    </row>
    <row r="1279" spans="8:8" x14ac:dyDescent="0.25">
      <c r="H1279" s="3" t="str">
        <f t="shared" si="19"/>
        <v/>
      </c>
    </row>
    <row r="1280" spans="8:8" x14ac:dyDescent="0.25">
      <c r="H1280" s="3" t="str">
        <f t="shared" si="19"/>
        <v/>
      </c>
    </row>
    <row r="1281" spans="8:8" x14ac:dyDescent="0.25">
      <c r="H1281" s="3" t="str">
        <f t="shared" si="19"/>
        <v/>
      </c>
    </row>
    <row r="1282" spans="8:8" x14ac:dyDescent="0.25">
      <c r="H1282" s="3" t="str">
        <f t="shared" ref="H1282:H1345" si="20">_xlfn.IFNA(INDEX(event_type_id,MATCH(C1282,event_types,0)),"")</f>
        <v/>
      </c>
    </row>
    <row r="1283" spans="8:8" x14ac:dyDescent="0.25">
      <c r="H1283" s="3" t="str">
        <f t="shared" si="20"/>
        <v/>
      </c>
    </row>
    <row r="1284" spans="8:8" x14ac:dyDescent="0.25">
      <c r="H1284" s="3" t="str">
        <f t="shared" si="20"/>
        <v/>
      </c>
    </row>
    <row r="1285" spans="8:8" x14ac:dyDescent="0.25">
      <c r="H1285" s="3" t="str">
        <f t="shared" si="20"/>
        <v/>
      </c>
    </row>
    <row r="1286" spans="8:8" x14ac:dyDescent="0.25">
      <c r="H1286" s="3" t="str">
        <f t="shared" si="20"/>
        <v/>
      </c>
    </row>
    <row r="1287" spans="8:8" x14ac:dyDescent="0.25">
      <c r="H1287" s="3" t="str">
        <f t="shared" si="20"/>
        <v/>
      </c>
    </row>
    <row r="1288" spans="8:8" x14ac:dyDescent="0.25">
      <c r="H1288" s="3" t="str">
        <f t="shared" si="20"/>
        <v/>
      </c>
    </row>
    <row r="1289" spans="8:8" x14ac:dyDescent="0.25">
      <c r="H1289" s="3" t="str">
        <f t="shared" si="20"/>
        <v/>
      </c>
    </row>
    <row r="1290" spans="8:8" x14ac:dyDescent="0.25">
      <c r="H1290" s="3" t="str">
        <f t="shared" si="20"/>
        <v/>
      </c>
    </row>
    <row r="1291" spans="8:8" x14ac:dyDescent="0.25">
      <c r="H1291" s="3" t="str">
        <f t="shared" si="20"/>
        <v/>
      </c>
    </row>
    <row r="1292" spans="8:8" x14ac:dyDescent="0.25">
      <c r="H1292" s="3" t="str">
        <f t="shared" si="20"/>
        <v/>
      </c>
    </row>
    <row r="1293" spans="8:8" x14ac:dyDescent="0.25">
      <c r="H1293" s="3" t="str">
        <f t="shared" si="20"/>
        <v/>
      </c>
    </row>
    <row r="1294" spans="8:8" x14ac:dyDescent="0.25">
      <c r="H1294" s="3" t="str">
        <f t="shared" si="20"/>
        <v/>
      </c>
    </row>
    <row r="1295" spans="8:8" x14ac:dyDescent="0.25">
      <c r="H1295" s="3" t="str">
        <f t="shared" si="20"/>
        <v/>
      </c>
    </row>
    <row r="1296" spans="8:8" x14ac:dyDescent="0.25">
      <c r="H1296" s="3" t="str">
        <f t="shared" si="20"/>
        <v/>
      </c>
    </row>
    <row r="1297" spans="8:8" x14ac:dyDescent="0.25">
      <c r="H1297" s="3" t="str">
        <f t="shared" si="20"/>
        <v/>
      </c>
    </row>
    <row r="1298" spans="8:8" x14ac:dyDescent="0.25">
      <c r="H1298" s="3" t="str">
        <f t="shared" si="20"/>
        <v/>
      </c>
    </row>
    <row r="1299" spans="8:8" x14ac:dyDescent="0.25">
      <c r="H1299" s="3" t="str">
        <f t="shared" si="20"/>
        <v/>
      </c>
    </row>
    <row r="1300" spans="8:8" x14ac:dyDescent="0.25">
      <c r="H1300" s="3" t="str">
        <f t="shared" si="20"/>
        <v/>
      </c>
    </row>
    <row r="1301" spans="8:8" x14ac:dyDescent="0.25">
      <c r="H1301" s="3" t="str">
        <f t="shared" si="20"/>
        <v/>
      </c>
    </row>
    <row r="1302" spans="8:8" x14ac:dyDescent="0.25">
      <c r="H1302" s="3" t="str">
        <f t="shared" si="20"/>
        <v/>
      </c>
    </row>
    <row r="1303" spans="8:8" x14ac:dyDescent="0.25">
      <c r="H1303" s="3" t="str">
        <f t="shared" si="20"/>
        <v/>
      </c>
    </row>
    <row r="1304" spans="8:8" x14ac:dyDescent="0.25">
      <c r="H1304" s="3" t="str">
        <f t="shared" si="20"/>
        <v/>
      </c>
    </row>
    <row r="1305" spans="8:8" x14ac:dyDescent="0.25">
      <c r="H1305" s="3" t="str">
        <f t="shared" si="20"/>
        <v/>
      </c>
    </row>
    <row r="1306" spans="8:8" x14ac:dyDescent="0.25">
      <c r="H1306" s="3" t="str">
        <f t="shared" si="20"/>
        <v/>
      </c>
    </row>
    <row r="1307" spans="8:8" x14ac:dyDescent="0.25">
      <c r="H1307" s="3" t="str">
        <f t="shared" si="20"/>
        <v/>
      </c>
    </row>
    <row r="1308" spans="8:8" x14ac:dyDescent="0.25">
      <c r="H1308" s="3" t="str">
        <f t="shared" si="20"/>
        <v/>
      </c>
    </row>
    <row r="1309" spans="8:8" x14ac:dyDescent="0.25">
      <c r="H1309" s="3" t="str">
        <f t="shared" si="20"/>
        <v/>
      </c>
    </row>
    <row r="1310" spans="8:8" x14ac:dyDescent="0.25">
      <c r="H1310" s="3" t="str">
        <f t="shared" si="20"/>
        <v/>
      </c>
    </row>
    <row r="1311" spans="8:8" x14ac:dyDescent="0.25">
      <c r="H1311" s="3" t="str">
        <f t="shared" si="20"/>
        <v/>
      </c>
    </row>
    <row r="1312" spans="8:8" x14ac:dyDescent="0.25">
      <c r="H1312" s="3" t="str">
        <f t="shared" si="20"/>
        <v/>
      </c>
    </row>
    <row r="1313" spans="8:8" x14ac:dyDescent="0.25">
      <c r="H1313" s="3" t="str">
        <f t="shared" si="20"/>
        <v/>
      </c>
    </row>
    <row r="1314" spans="8:8" x14ac:dyDescent="0.25">
      <c r="H1314" s="3" t="str">
        <f t="shared" si="20"/>
        <v/>
      </c>
    </row>
    <row r="1315" spans="8:8" x14ac:dyDescent="0.25">
      <c r="H1315" s="3" t="str">
        <f t="shared" si="20"/>
        <v/>
      </c>
    </row>
    <row r="1316" spans="8:8" x14ac:dyDescent="0.25">
      <c r="H1316" s="3" t="str">
        <f t="shared" si="20"/>
        <v/>
      </c>
    </row>
    <row r="1317" spans="8:8" x14ac:dyDescent="0.25">
      <c r="H1317" s="3" t="str">
        <f t="shared" si="20"/>
        <v/>
      </c>
    </row>
    <row r="1318" spans="8:8" x14ac:dyDescent="0.25">
      <c r="H1318" s="3" t="str">
        <f t="shared" si="20"/>
        <v/>
      </c>
    </row>
    <row r="1319" spans="8:8" x14ac:dyDescent="0.25">
      <c r="H1319" s="3" t="str">
        <f t="shared" si="20"/>
        <v/>
      </c>
    </row>
    <row r="1320" spans="8:8" x14ac:dyDescent="0.25">
      <c r="H1320" s="3" t="str">
        <f t="shared" si="20"/>
        <v/>
      </c>
    </row>
    <row r="1321" spans="8:8" x14ac:dyDescent="0.25">
      <c r="H1321" s="3" t="str">
        <f t="shared" si="20"/>
        <v/>
      </c>
    </row>
    <row r="1322" spans="8:8" x14ac:dyDescent="0.25">
      <c r="H1322" s="3" t="str">
        <f t="shared" si="20"/>
        <v/>
      </c>
    </row>
    <row r="1323" spans="8:8" x14ac:dyDescent="0.25">
      <c r="H1323" s="3" t="str">
        <f t="shared" si="20"/>
        <v/>
      </c>
    </row>
    <row r="1324" spans="8:8" x14ac:dyDescent="0.25">
      <c r="H1324" s="3" t="str">
        <f t="shared" si="20"/>
        <v/>
      </c>
    </row>
    <row r="1325" spans="8:8" x14ac:dyDescent="0.25">
      <c r="H1325" s="3" t="str">
        <f t="shared" si="20"/>
        <v/>
      </c>
    </row>
    <row r="1326" spans="8:8" x14ac:dyDescent="0.25">
      <c r="H1326" s="3" t="str">
        <f t="shared" si="20"/>
        <v/>
      </c>
    </row>
    <row r="1327" spans="8:8" x14ac:dyDescent="0.25">
      <c r="H1327" s="3" t="str">
        <f t="shared" si="20"/>
        <v/>
      </c>
    </row>
    <row r="1328" spans="8:8" x14ac:dyDescent="0.25">
      <c r="H1328" s="3" t="str">
        <f t="shared" si="20"/>
        <v/>
      </c>
    </row>
    <row r="1329" spans="8:8" x14ac:dyDescent="0.25">
      <c r="H1329" s="3" t="str">
        <f t="shared" si="20"/>
        <v/>
      </c>
    </row>
    <row r="1330" spans="8:8" x14ac:dyDescent="0.25">
      <c r="H1330" s="3" t="str">
        <f t="shared" si="20"/>
        <v/>
      </c>
    </row>
    <row r="1331" spans="8:8" x14ac:dyDescent="0.25">
      <c r="H1331" s="3" t="str">
        <f t="shared" si="20"/>
        <v/>
      </c>
    </row>
    <row r="1332" spans="8:8" x14ac:dyDescent="0.25">
      <c r="H1332" s="3" t="str">
        <f t="shared" si="20"/>
        <v/>
      </c>
    </row>
    <row r="1333" spans="8:8" x14ac:dyDescent="0.25">
      <c r="H1333" s="3" t="str">
        <f t="shared" si="20"/>
        <v/>
      </c>
    </row>
    <row r="1334" spans="8:8" x14ac:dyDescent="0.25">
      <c r="H1334" s="3" t="str">
        <f t="shared" si="20"/>
        <v/>
      </c>
    </row>
    <row r="1335" spans="8:8" x14ac:dyDescent="0.25">
      <c r="H1335" s="3" t="str">
        <f t="shared" si="20"/>
        <v/>
      </c>
    </row>
    <row r="1336" spans="8:8" x14ac:dyDescent="0.25">
      <c r="H1336" s="3" t="str">
        <f t="shared" si="20"/>
        <v/>
      </c>
    </row>
    <row r="1337" spans="8:8" x14ac:dyDescent="0.25">
      <c r="H1337" s="3" t="str">
        <f t="shared" si="20"/>
        <v/>
      </c>
    </row>
    <row r="1338" spans="8:8" x14ac:dyDescent="0.25">
      <c r="H1338" s="3" t="str">
        <f t="shared" si="20"/>
        <v/>
      </c>
    </row>
    <row r="1339" spans="8:8" x14ac:dyDescent="0.25">
      <c r="H1339" s="3" t="str">
        <f t="shared" si="20"/>
        <v/>
      </c>
    </row>
    <row r="1340" spans="8:8" x14ac:dyDescent="0.25">
      <c r="H1340" s="3" t="str">
        <f t="shared" si="20"/>
        <v/>
      </c>
    </row>
    <row r="1341" spans="8:8" x14ac:dyDescent="0.25">
      <c r="H1341" s="3" t="str">
        <f t="shared" si="20"/>
        <v/>
      </c>
    </row>
    <row r="1342" spans="8:8" x14ac:dyDescent="0.25">
      <c r="H1342" s="3" t="str">
        <f t="shared" si="20"/>
        <v/>
      </c>
    </row>
    <row r="1343" spans="8:8" x14ac:dyDescent="0.25">
      <c r="H1343" s="3" t="str">
        <f t="shared" si="20"/>
        <v/>
      </c>
    </row>
    <row r="1344" spans="8:8" x14ac:dyDescent="0.25">
      <c r="H1344" s="3" t="str">
        <f t="shared" si="20"/>
        <v/>
      </c>
    </row>
    <row r="1345" spans="8:8" x14ac:dyDescent="0.25">
      <c r="H1345" s="3" t="str">
        <f t="shared" si="20"/>
        <v/>
      </c>
    </row>
    <row r="1346" spans="8:8" x14ac:dyDescent="0.25">
      <c r="H1346" s="3" t="str">
        <f t="shared" ref="H1346:H1409" si="21">_xlfn.IFNA(INDEX(event_type_id,MATCH(C1346,event_types,0)),"")</f>
        <v/>
      </c>
    </row>
    <row r="1347" spans="8:8" x14ac:dyDescent="0.25">
      <c r="H1347" s="3" t="str">
        <f t="shared" si="21"/>
        <v/>
      </c>
    </row>
    <row r="1348" spans="8:8" x14ac:dyDescent="0.25">
      <c r="H1348" s="3" t="str">
        <f t="shared" si="21"/>
        <v/>
      </c>
    </row>
    <row r="1349" spans="8:8" x14ac:dyDescent="0.25">
      <c r="H1349" s="3" t="str">
        <f t="shared" si="21"/>
        <v/>
      </c>
    </row>
    <row r="1350" spans="8:8" x14ac:dyDescent="0.25">
      <c r="H1350" s="3" t="str">
        <f t="shared" si="21"/>
        <v/>
      </c>
    </row>
    <row r="1351" spans="8:8" x14ac:dyDescent="0.25">
      <c r="H1351" s="3" t="str">
        <f t="shared" si="21"/>
        <v/>
      </c>
    </row>
    <row r="1352" spans="8:8" x14ac:dyDescent="0.25">
      <c r="H1352" s="3" t="str">
        <f t="shared" si="21"/>
        <v/>
      </c>
    </row>
    <row r="1353" spans="8:8" x14ac:dyDescent="0.25">
      <c r="H1353" s="3" t="str">
        <f t="shared" si="21"/>
        <v/>
      </c>
    </row>
    <row r="1354" spans="8:8" x14ac:dyDescent="0.25">
      <c r="H1354" s="3" t="str">
        <f t="shared" si="21"/>
        <v/>
      </c>
    </row>
    <row r="1355" spans="8:8" x14ac:dyDescent="0.25">
      <c r="H1355" s="3" t="str">
        <f t="shared" si="21"/>
        <v/>
      </c>
    </row>
    <row r="1356" spans="8:8" x14ac:dyDescent="0.25">
      <c r="H1356" s="3" t="str">
        <f t="shared" si="21"/>
        <v/>
      </c>
    </row>
    <row r="1357" spans="8:8" x14ac:dyDescent="0.25">
      <c r="H1357" s="3" t="str">
        <f t="shared" si="21"/>
        <v/>
      </c>
    </row>
    <row r="1358" spans="8:8" x14ac:dyDescent="0.25">
      <c r="H1358" s="3" t="str">
        <f t="shared" si="21"/>
        <v/>
      </c>
    </row>
    <row r="1359" spans="8:8" x14ac:dyDescent="0.25">
      <c r="H1359" s="3" t="str">
        <f t="shared" si="21"/>
        <v/>
      </c>
    </row>
    <row r="1360" spans="8:8" x14ac:dyDescent="0.25">
      <c r="H1360" s="3" t="str">
        <f t="shared" si="21"/>
        <v/>
      </c>
    </row>
    <row r="1361" spans="8:8" x14ac:dyDescent="0.25">
      <c r="H1361" s="3" t="str">
        <f t="shared" si="21"/>
        <v/>
      </c>
    </row>
    <row r="1362" spans="8:8" x14ac:dyDescent="0.25">
      <c r="H1362" s="3" t="str">
        <f t="shared" si="21"/>
        <v/>
      </c>
    </row>
    <row r="1363" spans="8:8" x14ac:dyDescent="0.25">
      <c r="H1363" s="3" t="str">
        <f t="shared" si="21"/>
        <v/>
      </c>
    </row>
    <row r="1364" spans="8:8" x14ac:dyDescent="0.25">
      <c r="H1364" s="3" t="str">
        <f t="shared" si="21"/>
        <v/>
      </c>
    </row>
    <row r="1365" spans="8:8" x14ac:dyDescent="0.25">
      <c r="H1365" s="3" t="str">
        <f t="shared" si="21"/>
        <v/>
      </c>
    </row>
    <row r="1366" spans="8:8" x14ac:dyDescent="0.25">
      <c r="H1366" s="3" t="str">
        <f t="shared" si="21"/>
        <v/>
      </c>
    </row>
    <row r="1367" spans="8:8" x14ac:dyDescent="0.25">
      <c r="H1367" s="3" t="str">
        <f t="shared" si="21"/>
        <v/>
      </c>
    </row>
    <row r="1368" spans="8:8" x14ac:dyDescent="0.25">
      <c r="H1368" s="3" t="str">
        <f t="shared" si="21"/>
        <v/>
      </c>
    </row>
    <row r="1369" spans="8:8" x14ac:dyDescent="0.25">
      <c r="H1369" s="3" t="str">
        <f t="shared" si="21"/>
        <v/>
      </c>
    </row>
    <row r="1370" spans="8:8" x14ac:dyDescent="0.25">
      <c r="H1370" s="3" t="str">
        <f t="shared" si="21"/>
        <v/>
      </c>
    </row>
    <row r="1371" spans="8:8" x14ac:dyDescent="0.25">
      <c r="H1371" s="3" t="str">
        <f t="shared" si="21"/>
        <v/>
      </c>
    </row>
    <row r="1372" spans="8:8" x14ac:dyDescent="0.25">
      <c r="H1372" s="3" t="str">
        <f t="shared" si="21"/>
        <v/>
      </c>
    </row>
    <row r="1373" spans="8:8" x14ac:dyDescent="0.25">
      <c r="H1373" s="3" t="str">
        <f t="shared" si="21"/>
        <v/>
      </c>
    </row>
    <row r="1374" spans="8:8" x14ac:dyDescent="0.25">
      <c r="H1374" s="3" t="str">
        <f t="shared" si="21"/>
        <v/>
      </c>
    </row>
    <row r="1375" spans="8:8" x14ac:dyDescent="0.25">
      <c r="H1375" s="3" t="str">
        <f t="shared" si="21"/>
        <v/>
      </c>
    </row>
    <row r="1376" spans="8:8" x14ac:dyDescent="0.25">
      <c r="H1376" s="3" t="str">
        <f t="shared" si="21"/>
        <v/>
      </c>
    </row>
    <row r="1377" spans="8:8" x14ac:dyDescent="0.25">
      <c r="H1377" s="3" t="str">
        <f t="shared" si="21"/>
        <v/>
      </c>
    </row>
    <row r="1378" spans="8:8" x14ac:dyDescent="0.25">
      <c r="H1378" s="3" t="str">
        <f t="shared" si="21"/>
        <v/>
      </c>
    </row>
    <row r="1379" spans="8:8" x14ac:dyDescent="0.25">
      <c r="H1379" s="3" t="str">
        <f t="shared" si="21"/>
        <v/>
      </c>
    </row>
    <row r="1380" spans="8:8" x14ac:dyDescent="0.25">
      <c r="H1380" s="3" t="str">
        <f t="shared" si="21"/>
        <v/>
      </c>
    </row>
    <row r="1381" spans="8:8" x14ac:dyDescent="0.25">
      <c r="H1381" s="3" t="str">
        <f t="shared" si="21"/>
        <v/>
      </c>
    </row>
    <row r="1382" spans="8:8" x14ac:dyDescent="0.25">
      <c r="H1382" s="3" t="str">
        <f t="shared" si="21"/>
        <v/>
      </c>
    </row>
    <row r="1383" spans="8:8" x14ac:dyDescent="0.25">
      <c r="H1383" s="3" t="str">
        <f t="shared" si="21"/>
        <v/>
      </c>
    </row>
    <row r="1384" spans="8:8" x14ac:dyDescent="0.25">
      <c r="H1384" s="3" t="str">
        <f t="shared" si="21"/>
        <v/>
      </c>
    </row>
    <row r="1385" spans="8:8" x14ac:dyDescent="0.25">
      <c r="H1385" s="3" t="str">
        <f t="shared" si="21"/>
        <v/>
      </c>
    </row>
    <row r="1386" spans="8:8" x14ac:dyDescent="0.25">
      <c r="H1386" s="3" t="str">
        <f t="shared" si="21"/>
        <v/>
      </c>
    </row>
    <row r="1387" spans="8:8" x14ac:dyDescent="0.25">
      <c r="H1387" s="3" t="str">
        <f t="shared" si="21"/>
        <v/>
      </c>
    </row>
    <row r="1388" spans="8:8" x14ac:dyDescent="0.25">
      <c r="H1388" s="3" t="str">
        <f t="shared" si="21"/>
        <v/>
      </c>
    </row>
    <row r="1389" spans="8:8" x14ac:dyDescent="0.25">
      <c r="H1389" s="3" t="str">
        <f t="shared" si="21"/>
        <v/>
      </c>
    </row>
    <row r="1390" spans="8:8" x14ac:dyDescent="0.25">
      <c r="H1390" s="3" t="str">
        <f t="shared" si="21"/>
        <v/>
      </c>
    </row>
    <row r="1391" spans="8:8" x14ac:dyDescent="0.25">
      <c r="H1391" s="3" t="str">
        <f t="shared" si="21"/>
        <v/>
      </c>
    </row>
    <row r="1392" spans="8:8" x14ac:dyDescent="0.25">
      <c r="H1392" s="3" t="str">
        <f t="shared" si="21"/>
        <v/>
      </c>
    </row>
    <row r="1393" spans="8:8" x14ac:dyDescent="0.25">
      <c r="H1393" s="3" t="str">
        <f t="shared" si="21"/>
        <v/>
      </c>
    </row>
    <row r="1394" spans="8:8" x14ac:dyDescent="0.25">
      <c r="H1394" s="3" t="str">
        <f t="shared" si="21"/>
        <v/>
      </c>
    </row>
    <row r="1395" spans="8:8" x14ac:dyDescent="0.25">
      <c r="H1395" s="3" t="str">
        <f t="shared" si="21"/>
        <v/>
      </c>
    </row>
    <row r="1396" spans="8:8" x14ac:dyDescent="0.25">
      <c r="H1396" s="3" t="str">
        <f t="shared" si="21"/>
        <v/>
      </c>
    </row>
    <row r="1397" spans="8:8" x14ac:dyDescent="0.25">
      <c r="H1397" s="3" t="str">
        <f t="shared" si="21"/>
        <v/>
      </c>
    </row>
    <row r="1398" spans="8:8" x14ac:dyDescent="0.25">
      <c r="H1398" s="3" t="str">
        <f t="shared" si="21"/>
        <v/>
      </c>
    </row>
    <row r="1399" spans="8:8" x14ac:dyDescent="0.25">
      <c r="H1399" s="3" t="str">
        <f t="shared" si="21"/>
        <v/>
      </c>
    </row>
    <row r="1400" spans="8:8" x14ac:dyDescent="0.25">
      <c r="H1400" s="3" t="str">
        <f t="shared" si="21"/>
        <v/>
      </c>
    </row>
    <row r="1401" spans="8:8" x14ac:dyDescent="0.25">
      <c r="H1401" s="3" t="str">
        <f t="shared" si="21"/>
        <v/>
      </c>
    </row>
    <row r="1402" spans="8:8" x14ac:dyDescent="0.25">
      <c r="H1402" s="3" t="str">
        <f t="shared" si="21"/>
        <v/>
      </c>
    </row>
    <row r="1403" spans="8:8" x14ac:dyDescent="0.25">
      <c r="H1403" s="3" t="str">
        <f t="shared" si="21"/>
        <v/>
      </c>
    </row>
    <row r="1404" spans="8:8" x14ac:dyDescent="0.25">
      <c r="H1404" s="3" t="str">
        <f t="shared" si="21"/>
        <v/>
      </c>
    </row>
    <row r="1405" spans="8:8" x14ac:dyDescent="0.25">
      <c r="H1405" s="3" t="str">
        <f t="shared" si="21"/>
        <v/>
      </c>
    </row>
    <row r="1406" spans="8:8" x14ac:dyDescent="0.25">
      <c r="H1406" s="3" t="str">
        <f t="shared" si="21"/>
        <v/>
      </c>
    </row>
    <row r="1407" spans="8:8" x14ac:dyDescent="0.25">
      <c r="H1407" s="3" t="str">
        <f t="shared" si="21"/>
        <v/>
      </c>
    </row>
    <row r="1408" spans="8:8" x14ac:dyDescent="0.25">
      <c r="H1408" s="3" t="str">
        <f t="shared" si="21"/>
        <v/>
      </c>
    </row>
    <row r="1409" spans="8:8" x14ac:dyDescent="0.25">
      <c r="H1409" s="3" t="str">
        <f t="shared" si="21"/>
        <v/>
      </c>
    </row>
    <row r="1410" spans="8:8" x14ac:dyDescent="0.25">
      <c r="H1410" s="3" t="str">
        <f t="shared" ref="H1410:H1473" si="22">_xlfn.IFNA(INDEX(event_type_id,MATCH(C1410,event_types,0)),"")</f>
        <v/>
      </c>
    </row>
    <row r="1411" spans="8:8" x14ac:dyDescent="0.25">
      <c r="H1411" s="3" t="str">
        <f t="shared" si="22"/>
        <v/>
      </c>
    </row>
    <row r="1412" spans="8:8" x14ac:dyDescent="0.25">
      <c r="H1412" s="3" t="str">
        <f t="shared" si="22"/>
        <v/>
      </c>
    </row>
    <row r="1413" spans="8:8" x14ac:dyDescent="0.25">
      <c r="H1413" s="3" t="str">
        <f t="shared" si="22"/>
        <v/>
      </c>
    </row>
    <row r="1414" spans="8:8" x14ac:dyDescent="0.25">
      <c r="H1414" s="3" t="str">
        <f t="shared" si="22"/>
        <v/>
      </c>
    </row>
    <row r="1415" spans="8:8" x14ac:dyDescent="0.25">
      <c r="H1415" s="3" t="str">
        <f t="shared" si="22"/>
        <v/>
      </c>
    </row>
    <row r="1416" spans="8:8" x14ac:dyDescent="0.25">
      <c r="H1416" s="3" t="str">
        <f t="shared" si="22"/>
        <v/>
      </c>
    </row>
    <row r="1417" spans="8:8" x14ac:dyDescent="0.25">
      <c r="H1417" s="3" t="str">
        <f t="shared" si="22"/>
        <v/>
      </c>
    </row>
    <row r="1418" spans="8:8" x14ac:dyDescent="0.25">
      <c r="H1418" s="3" t="str">
        <f t="shared" si="22"/>
        <v/>
      </c>
    </row>
    <row r="1419" spans="8:8" x14ac:dyDescent="0.25">
      <c r="H1419" s="3" t="str">
        <f t="shared" si="22"/>
        <v/>
      </c>
    </row>
    <row r="1420" spans="8:8" x14ac:dyDescent="0.25">
      <c r="H1420" s="3" t="str">
        <f t="shared" si="22"/>
        <v/>
      </c>
    </row>
    <row r="1421" spans="8:8" x14ac:dyDescent="0.25">
      <c r="H1421" s="3" t="str">
        <f t="shared" si="22"/>
        <v/>
      </c>
    </row>
    <row r="1422" spans="8:8" x14ac:dyDescent="0.25">
      <c r="H1422" s="3" t="str">
        <f t="shared" si="22"/>
        <v/>
      </c>
    </row>
    <row r="1423" spans="8:8" x14ac:dyDescent="0.25">
      <c r="H1423" s="3" t="str">
        <f t="shared" si="22"/>
        <v/>
      </c>
    </row>
    <row r="1424" spans="8:8" x14ac:dyDescent="0.25">
      <c r="H1424" s="3" t="str">
        <f t="shared" si="22"/>
        <v/>
      </c>
    </row>
    <row r="1425" spans="8:8" x14ac:dyDescent="0.25">
      <c r="H1425" s="3" t="str">
        <f t="shared" si="22"/>
        <v/>
      </c>
    </row>
    <row r="1426" spans="8:8" x14ac:dyDescent="0.25">
      <c r="H1426" s="3" t="str">
        <f t="shared" si="22"/>
        <v/>
      </c>
    </row>
    <row r="1427" spans="8:8" x14ac:dyDescent="0.25">
      <c r="H1427" s="3" t="str">
        <f t="shared" si="22"/>
        <v/>
      </c>
    </row>
    <row r="1428" spans="8:8" x14ac:dyDescent="0.25">
      <c r="H1428" s="3" t="str">
        <f t="shared" si="22"/>
        <v/>
      </c>
    </row>
    <row r="1429" spans="8:8" x14ac:dyDescent="0.25">
      <c r="H1429" s="3" t="str">
        <f t="shared" si="22"/>
        <v/>
      </c>
    </row>
    <row r="1430" spans="8:8" x14ac:dyDescent="0.25">
      <c r="H1430" s="3" t="str">
        <f t="shared" si="22"/>
        <v/>
      </c>
    </row>
    <row r="1431" spans="8:8" x14ac:dyDescent="0.25">
      <c r="H1431" s="3" t="str">
        <f t="shared" si="22"/>
        <v/>
      </c>
    </row>
    <row r="1432" spans="8:8" x14ac:dyDescent="0.25">
      <c r="H1432" s="3" t="str">
        <f t="shared" si="22"/>
        <v/>
      </c>
    </row>
    <row r="1433" spans="8:8" x14ac:dyDescent="0.25">
      <c r="H1433" s="3" t="str">
        <f t="shared" si="22"/>
        <v/>
      </c>
    </row>
    <row r="1434" spans="8:8" x14ac:dyDescent="0.25">
      <c r="H1434" s="3" t="str">
        <f t="shared" si="22"/>
        <v/>
      </c>
    </row>
    <row r="1435" spans="8:8" x14ac:dyDescent="0.25">
      <c r="H1435" s="3" t="str">
        <f t="shared" si="22"/>
        <v/>
      </c>
    </row>
    <row r="1436" spans="8:8" x14ac:dyDescent="0.25">
      <c r="H1436" s="3" t="str">
        <f t="shared" si="22"/>
        <v/>
      </c>
    </row>
    <row r="1437" spans="8:8" x14ac:dyDescent="0.25">
      <c r="H1437" s="3" t="str">
        <f t="shared" si="22"/>
        <v/>
      </c>
    </row>
    <row r="1438" spans="8:8" x14ac:dyDescent="0.25">
      <c r="H1438" s="3" t="str">
        <f t="shared" si="22"/>
        <v/>
      </c>
    </row>
    <row r="1439" spans="8:8" x14ac:dyDescent="0.25">
      <c r="H1439" s="3" t="str">
        <f t="shared" si="22"/>
        <v/>
      </c>
    </row>
    <row r="1440" spans="8:8" x14ac:dyDescent="0.25">
      <c r="H1440" s="3" t="str">
        <f t="shared" si="22"/>
        <v/>
      </c>
    </row>
    <row r="1441" spans="8:8" x14ac:dyDescent="0.25">
      <c r="H1441" s="3" t="str">
        <f t="shared" si="22"/>
        <v/>
      </c>
    </row>
    <row r="1442" spans="8:8" x14ac:dyDescent="0.25">
      <c r="H1442" s="3" t="str">
        <f t="shared" si="22"/>
        <v/>
      </c>
    </row>
    <row r="1443" spans="8:8" x14ac:dyDescent="0.25">
      <c r="H1443" s="3" t="str">
        <f t="shared" si="22"/>
        <v/>
      </c>
    </row>
    <row r="1444" spans="8:8" x14ac:dyDescent="0.25">
      <c r="H1444" s="3" t="str">
        <f t="shared" si="22"/>
        <v/>
      </c>
    </row>
    <row r="1445" spans="8:8" x14ac:dyDescent="0.25">
      <c r="H1445" s="3" t="str">
        <f t="shared" si="22"/>
        <v/>
      </c>
    </row>
    <row r="1446" spans="8:8" x14ac:dyDescent="0.25">
      <c r="H1446" s="3" t="str">
        <f t="shared" si="22"/>
        <v/>
      </c>
    </row>
    <row r="1447" spans="8:8" x14ac:dyDescent="0.25">
      <c r="H1447" s="3" t="str">
        <f t="shared" si="22"/>
        <v/>
      </c>
    </row>
    <row r="1448" spans="8:8" x14ac:dyDescent="0.25">
      <c r="H1448" s="3" t="str">
        <f t="shared" si="22"/>
        <v/>
      </c>
    </row>
    <row r="1449" spans="8:8" x14ac:dyDescent="0.25">
      <c r="H1449" s="3" t="str">
        <f t="shared" si="22"/>
        <v/>
      </c>
    </row>
    <row r="1450" spans="8:8" x14ac:dyDescent="0.25">
      <c r="H1450" s="3" t="str">
        <f t="shared" si="22"/>
        <v/>
      </c>
    </row>
    <row r="1451" spans="8:8" x14ac:dyDescent="0.25">
      <c r="H1451" s="3" t="str">
        <f t="shared" si="22"/>
        <v/>
      </c>
    </row>
    <row r="1452" spans="8:8" x14ac:dyDescent="0.25">
      <c r="H1452" s="3" t="str">
        <f t="shared" si="22"/>
        <v/>
      </c>
    </row>
    <row r="1453" spans="8:8" x14ac:dyDescent="0.25">
      <c r="H1453" s="3" t="str">
        <f t="shared" si="22"/>
        <v/>
      </c>
    </row>
    <row r="1454" spans="8:8" x14ac:dyDescent="0.25">
      <c r="H1454" s="3" t="str">
        <f t="shared" si="22"/>
        <v/>
      </c>
    </row>
    <row r="1455" spans="8:8" x14ac:dyDescent="0.25">
      <c r="H1455" s="3" t="str">
        <f t="shared" si="22"/>
        <v/>
      </c>
    </row>
    <row r="1456" spans="8:8" x14ac:dyDescent="0.25">
      <c r="H1456" s="3" t="str">
        <f t="shared" si="22"/>
        <v/>
      </c>
    </row>
    <row r="1457" spans="8:8" x14ac:dyDescent="0.25">
      <c r="H1457" s="3" t="str">
        <f t="shared" si="22"/>
        <v/>
      </c>
    </row>
    <row r="1458" spans="8:8" x14ac:dyDescent="0.25">
      <c r="H1458" s="3" t="str">
        <f t="shared" si="22"/>
        <v/>
      </c>
    </row>
    <row r="1459" spans="8:8" x14ac:dyDescent="0.25">
      <c r="H1459" s="3" t="str">
        <f t="shared" si="22"/>
        <v/>
      </c>
    </row>
    <row r="1460" spans="8:8" x14ac:dyDescent="0.25">
      <c r="H1460" s="3" t="str">
        <f t="shared" si="22"/>
        <v/>
      </c>
    </row>
    <row r="1461" spans="8:8" x14ac:dyDescent="0.25">
      <c r="H1461" s="3" t="str">
        <f t="shared" si="22"/>
        <v/>
      </c>
    </row>
    <row r="1462" spans="8:8" x14ac:dyDescent="0.25">
      <c r="H1462" s="3" t="str">
        <f t="shared" si="22"/>
        <v/>
      </c>
    </row>
    <row r="1463" spans="8:8" x14ac:dyDescent="0.25">
      <c r="H1463" s="3" t="str">
        <f t="shared" si="22"/>
        <v/>
      </c>
    </row>
    <row r="1464" spans="8:8" x14ac:dyDescent="0.25">
      <c r="H1464" s="3" t="str">
        <f t="shared" si="22"/>
        <v/>
      </c>
    </row>
    <row r="1465" spans="8:8" x14ac:dyDescent="0.25">
      <c r="H1465" s="3" t="str">
        <f t="shared" si="22"/>
        <v/>
      </c>
    </row>
    <row r="1466" spans="8:8" x14ac:dyDescent="0.25">
      <c r="H1466" s="3" t="str">
        <f t="shared" si="22"/>
        <v/>
      </c>
    </row>
    <row r="1467" spans="8:8" x14ac:dyDescent="0.25">
      <c r="H1467" s="3" t="str">
        <f t="shared" si="22"/>
        <v/>
      </c>
    </row>
    <row r="1468" spans="8:8" x14ac:dyDescent="0.25">
      <c r="H1468" s="3" t="str">
        <f t="shared" si="22"/>
        <v/>
      </c>
    </row>
    <row r="1469" spans="8:8" x14ac:dyDescent="0.25">
      <c r="H1469" s="3" t="str">
        <f t="shared" si="22"/>
        <v/>
      </c>
    </row>
    <row r="1470" spans="8:8" x14ac:dyDescent="0.25">
      <c r="H1470" s="3" t="str">
        <f t="shared" si="22"/>
        <v/>
      </c>
    </row>
    <row r="1471" spans="8:8" x14ac:dyDescent="0.25">
      <c r="H1471" s="3" t="str">
        <f t="shared" si="22"/>
        <v/>
      </c>
    </row>
    <row r="1472" spans="8:8" x14ac:dyDescent="0.25">
      <c r="H1472" s="3" t="str">
        <f t="shared" si="22"/>
        <v/>
      </c>
    </row>
    <row r="1473" spans="8:8" x14ac:dyDescent="0.25">
      <c r="H1473" s="3" t="str">
        <f t="shared" si="22"/>
        <v/>
      </c>
    </row>
    <row r="1474" spans="8:8" x14ac:dyDescent="0.25">
      <c r="H1474" s="3" t="str">
        <f t="shared" ref="H1474:H1537" si="23">_xlfn.IFNA(INDEX(event_type_id,MATCH(C1474,event_types,0)),"")</f>
        <v/>
      </c>
    </row>
    <row r="1475" spans="8:8" x14ac:dyDescent="0.25">
      <c r="H1475" s="3" t="str">
        <f t="shared" si="23"/>
        <v/>
      </c>
    </row>
    <row r="1476" spans="8:8" x14ac:dyDescent="0.25">
      <c r="H1476" s="3" t="str">
        <f t="shared" si="23"/>
        <v/>
      </c>
    </row>
    <row r="1477" spans="8:8" x14ac:dyDescent="0.25">
      <c r="H1477" s="3" t="str">
        <f t="shared" si="23"/>
        <v/>
      </c>
    </row>
    <row r="1478" spans="8:8" x14ac:dyDescent="0.25">
      <c r="H1478" s="3" t="str">
        <f t="shared" si="23"/>
        <v/>
      </c>
    </row>
    <row r="1479" spans="8:8" x14ac:dyDescent="0.25">
      <c r="H1479" s="3" t="str">
        <f t="shared" si="23"/>
        <v/>
      </c>
    </row>
    <row r="1480" spans="8:8" x14ac:dyDescent="0.25">
      <c r="H1480" s="3" t="str">
        <f t="shared" si="23"/>
        <v/>
      </c>
    </row>
    <row r="1481" spans="8:8" x14ac:dyDescent="0.25">
      <c r="H1481" s="3" t="str">
        <f t="shared" si="23"/>
        <v/>
      </c>
    </row>
    <row r="1482" spans="8:8" x14ac:dyDescent="0.25">
      <c r="H1482" s="3" t="str">
        <f t="shared" si="23"/>
        <v/>
      </c>
    </row>
    <row r="1483" spans="8:8" x14ac:dyDescent="0.25">
      <c r="H1483" s="3" t="str">
        <f t="shared" si="23"/>
        <v/>
      </c>
    </row>
    <row r="1484" spans="8:8" x14ac:dyDescent="0.25">
      <c r="H1484" s="3" t="str">
        <f t="shared" si="23"/>
        <v/>
      </c>
    </row>
    <row r="1485" spans="8:8" x14ac:dyDescent="0.25">
      <c r="H1485" s="3" t="str">
        <f t="shared" si="23"/>
        <v/>
      </c>
    </row>
    <row r="1486" spans="8:8" x14ac:dyDescent="0.25">
      <c r="H1486" s="3" t="str">
        <f t="shared" si="23"/>
        <v/>
      </c>
    </row>
    <row r="1487" spans="8:8" x14ac:dyDescent="0.25">
      <c r="H1487" s="3" t="str">
        <f t="shared" si="23"/>
        <v/>
      </c>
    </row>
    <row r="1488" spans="8:8" x14ac:dyDescent="0.25">
      <c r="H1488" s="3" t="str">
        <f t="shared" si="23"/>
        <v/>
      </c>
    </row>
    <row r="1489" spans="8:8" x14ac:dyDescent="0.25">
      <c r="H1489" s="3" t="str">
        <f t="shared" si="23"/>
        <v/>
      </c>
    </row>
    <row r="1490" spans="8:8" x14ac:dyDescent="0.25">
      <c r="H1490" s="3" t="str">
        <f t="shared" si="23"/>
        <v/>
      </c>
    </row>
    <row r="1491" spans="8:8" x14ac:dyDescent="0.25">
      <c r="H1491" s="3" t="str">
        <f t="shared" si="23"/>
        <v/>
      </c>
    </row>
    <row r="1492" spans="8:8" x14ac:dyDescent="0.25">
      <c r="H1492" s="3" t="str">
        <f t="shared" si="23"/>
        <v/>
      </c>
    </row>
    <row r="1493" spans="8:8" x14ac:dyDescent="0.25">
      <c r="H1493" s="3" t="str">
        <f t="shared" si="23"/>
        <v/>
      </c>
    </row>
    <row r="1494" spans="8:8" x14ac:dyDescent="0.25">
      <c r="H1494" s="3" t="str">
        <f t="shared" si="23"/>
        <v/>
      </c>
    </row>
    <row r="1495" spans="8:8" x14ac:dyDescent="0.25">
      <c r="H1495" s="3" t="str">
        <f t="shared" si="23"/>
        <v/>
      </c>
    </row>
    <row r="1496" spans="8:8" x14ac:dyDescent="0.25">
      <c r="H1496" s="3" t="str">
        <f t="shared" si="23"/>
        <v/>
      </c>
    </row>
    <row r="1497" spans="8:8" x14ac:dyDescent="0.25">
      <c r="H1497" s="3" t="str">
        <f t="shared" si="23"/>
        <v/>
      </c>
    </row>
    <row r="1498" spans="8:8" x14ac:dyDescent="0.25">
      <c r="H1498" s="3" t="str">
        <f t="shared" si="23"/>
        <v/>
      </c>
    </row>
    <row r="1499" spans="8:8" x14ac:dyDescent="0.25">
      <c r="H1499" s="3" t="str">
        <f t="shared" si="23"/>
        <v/>
      </c>
    </row>
    <row r="1500" spans="8:8" x14ac:dyDescent="0.25">
      <c r="H1500" s="3" t="str">
        <f t="shared" si="23"/>
        <v/>
      </c>
    </row>
    <row r="1501" spans="8:8" x14ac:dyDescent="0.25">
      <c r="H1501" s="3" t="str">
        <f t="shared" si="23"/>
        <v/>
      </c>
    </row>
    <row r="1502" spans="8:8" x14ac:dyDescent="0.25">
      <c r="H1502" s="3" t="str">
        <f t="shared" si="23"/>
        <v/>
      </c>
    </row>
    <row r="1503" spans="8:8" x14ac:dyDescent="0.25">
      <c r="H1503" s="3" t="str">
        <f t="shared" si="23"/>
        <v/>
      </c>
    </row>
    <row r="1504" spans="8:8" x14ac:dyDescent="0.25">
      <c r="H1504" s="3" t="str">
        <f t="shared" si="23"/>
        <v/>
      </c>
    </row>
    <row r="1505" spans="8:8" x14ac:dyDescent="0.25">
      <c r="H1505" s="3" t="str">
        <f t="shared" si="23"/>
        <v/>
      </c>
    </row>
    <row r="1506" spans="8:8" x14ac:dyDescent="0.25">
      <c r="H1506" s="3" t="str">
        <f t="shared" si="23"/>
        <v/>
      </c>
    </row>
    <row r="1507" spans="8:8" x14ac:dyDescent="0.25">
      <c r="H1507" s="3" t="str">
        <f t="shared" si="23"/>
        <v/>
      </c>
    </row>
    <row r="1508" spans="8:8" x14ac:dyDescent="0.25">
      <c r="H1508" s="3" t="str">
        <f t="shared" si="23"/>
        <v/>
      </c>
    </row>
    <row r="1509" spans="8:8" x14ac:dyDescent="0.25">
      <c r="H1509" s="3" t="str">
        <f t="shared" si="23"/>
        <v/>
      </c>
    </row>
    <row r="1510" spans="8:8" x14ac:dyDescent="0.25">
      <c r="H1510" s="3" t="str">
        <f t="shared" si="23"/>
        <v/>
      </c>
    </row>
    <row r="1511" spans="8:8" x14ac:dyDescent="0.25">
      <c r="H1511" s="3" t="str">
        <f t="shared" si="23"/>
        <v/>
      </c>
    </row>
    <row r="1512" spans="8:8" x14ac:dyDescent="0.25">
      <c r="H1512" s="3" t="str">
        <f t="shared" si="23"/>
        <v/>
      </c>
    </row>
    <row r="1513" spans="8:8" x14ac:dyDescent="0.25">
      <c r="H1513" s="3" t="str">
        <f t="shared" si="23"/>
        <v/>
      </c>
    </row>
    <row r="1514" spans="8:8" x14ac:dyDescent="0.25">
      <c r="H1514" s="3" t="str">
        <f t="shared" si="23"/>
        <v/>
      </c>
    </row>
    <row r="1515" spans="8:8" x14ac:dyDescent="0.25">
      <c r="H1515" s="3" t="str">
        <f t="shared" si="23"/>
        <v/>
      </c>
    </row>
    <row r="1516" spans="8:8" x14ac:dyDescent="0.25">
      <c r="H1516" s="3" t="str">
        <f t="shared" si="23"/>
        <v/>
      </c>
    </row>
    <row r="1517" spans="8:8" x14ac:dyDescent="0.25">
      <c r="H1517" s="3" t="str">
        <f t="shared" si="23"/>
        <v/>
      </c>
    </row>
    <row r="1518" spans="8:8" x14ac:dyDescent="0.25">
      <c r="H1518" s="3" t="str">
        <f t="shared" si="23"/>
        <v/>
      </c>
    </row>
    <row r="1519" spans="8:8" x14ac:dyDescent="0.25">
      <c r="H1519" s="3" t="str">
        <f t="shared" si="23"/>
        <v/>
      </c>
    </row>
    <row r="1520" spans="8:8" x14ac:dyDescent="0.25">
      <c r="H1520" s="3" t="str">
        <f t="shared" si="23"/>
        <v/>
      </c>
    </row>
    <row r="1521" spans="8:8" x14ac:dyDescent="0.25">
      <c r="H1521" s="3" t="str">
        <f t="shared" si="23"/>
        <v/>
      </c>
    </row>
    <row r="1522" spans="8:8" x14ac:dyDescent="0.25">
      <c r="H1522" s="3" t="str">
        <f t="shared" si="23"/>
        <v/>
      </c>
    </row>
    <row r="1523" spans="8:8" x14ac:dyDescent="0.25">
      <c r="H1523" s="3" t="str">
        <f t="shared" si="23"/>
        <v/>
      </c>
    </row>
    <row r="1524" spans="8:8" x14ac:dyDescent="0.25">
      <c r="H1524" s="3" t="str">
        <f t="shared" si="23"/>
        <v/>
      </c>
    </row>
    <row r="1525" spans="8:8" x14ac:dyDescent="0.25">
      <c r="H1525" s="3" t="str">
        <f t="shared" si="23"/>
        <v/>
      </c>
    </row>
    <row r="1526" spans="8:8" x14ac:dyDescent="0.25">
      <c r="H1526" s="3" t="str">
        <f t="shared" si="23"/>
        <v/>
      </c>
    </row>
    <row r="1527" spans="8:8" x14ac:dyDescent="0.25">
      <c r="H1527" s="3" t="str">
        <f t="shared" si="23"/>
        <v/>
      </c>
    </row>
    <row r="1528" spans="8:8" x14ac:dyDescent="0.25">
      <c r="H1528" s="3" t="str">
        <f t="shared" si="23"/>
        <v/>
      </c>
    </row>
    <row r="1529" spans="8:8" x14ac:dyDescent="0.25">
      <c r="H1529" s="3" t="str">
        <f t="shared" si="23"/>
        <v/>
      </c>
    </row>
    <row r="1530" spans="8:8" x14ac:dyDescent="0.25">
      <c r="H1530" s="3" t="str">
        <f t="shared" si="23"/>
        <v/>
      </c>
    </row>
    <row r="1531" spans="8:8" x14ac:dyDescent="0.25">
      <c r="H1531" s="3" t="str">
        <f t="shared" si="23"/>
        <v/>
      </c>
    </row>
    <row r="1532" spans="8:8" x14ac:dyDescent="0.25">
      <c r="H1532" s="3" t="str">
        <f t="shared" si="23"/>
        <v/>
      </c>
    </row>
    <row r="1533" spans="8:8" x14ac:dyDescent="0.25">
      <c r="H1533" s="3" t="str">
        <f t="shared" si="23"/>
        <v/>
      </c>
    </row>
    <row r="1534" spans="8:8" x14ac:dyDescent="0.25">
      <c r="H1534" s="3" t="str">
        <f t="shared" si="23"/>
        <v/>
      </c>
    </row>
    <row r="1535" spans="8:8" x14ac:dyDescent="0.25">
      <c r="H1535" s="3" t="str">
        <f t="shared" si="23"/>
        <v/>
      </c>
    </row>
    <row r="1536" spans="8:8" x14ac:dyDescent="0.25">
      <c r="H1536" s="3" t="str">
        <f t="shared" si="23"/>
        <v/>
      </c>
    </row>
    <row r="1537" spans="8:8" x14ac:dyDescent="0.25">
      <c r="H1537" s="3" t="str">
        <f t="shared" si="23"/>
        <v/>
      </c>
    </row>
    <row r="1538" spans="8:8" x14ac:dyDescent="0.25">
      <c r="H1538" s="3" t="str">
        <f t="shared" ref="H1538:H1601" si="24">_xlfn.IFNA(INDEX(event_type_id,MATCH(C1538,event_types,0)),"")</f>
        <v/>
      </c>
    </row>
    <row r="1539" spans="8:8" x14ac:dyDescent="0.25">
      <c r="H1539" s="3" t="str">
        <f t="shared" si="24"/>
        <v/>
      </c>
    </row>
    <row r="1540" spans="8:8" x14ac:dyDescent="0.25">
      <c r="H1540" s="3" t="str">
        <f t="shared" si="24"/>
        <v/>
      </c>
    </row>
    <row r="1541" spans="8:8" x14ac:dyDescent="0.25">
      <c r="H1541" s="3" t="str">
        <f t="shared" si="24"/>
        <v/>
      </c>
    </row>
    <row r="1542" spans="8:8" x14ac:dyDescent="0.25">
      <c r="H1542" s="3" t="str">
        <f t="shared" si="24"/>
        <v/>
      </c>
    </row>
    <row r="1543" spans="8:8" x14ac:dyDescent="0.25">
      <c r="H1543" s="3" t="str">
        <f t="shared" si="24"/>
        <v/>
      </c>
    </row>
    <row r="1544" spans="8:8" x14ac:dyDescent="0.25">
      <c r="H1544" s="3" t="str">
        <f t="shared" si="24"/>
        <v/>
      </c>
    </row>
    <row r="1545" spans="8:8" x14ac:dyDescent="0.25">
      <c r="H1545" s="3" t="str">
        <f t="shared" si="24"/>
        <v/>
      </c>
    </row>
    <row r="1546" spans="8:8" x14ac:dyDescent="0.25">
      <c r="H1546" s="3" t="str">
        <f t="shared" si="24"/>
        <v/>
      </c>
    </row>
    <row r="1547" spans="8:8" x14ac:dyDescent="0.25">
      <c r="H1547" s="3" t="str">
        <f t="shared" si="24"/>
        <v/>
      </c>
    </row>
    <row r="1548" spans="8:8" x14ac:dyDescent="0.25">
      <c r="H1548" s="3" t="str">
        <f t="shared" si="24"/>
        <v/>
      </c>
    </row>
    <row r="1549" spans="8:8" x14ac:dyDescent="0.25">
      <c r="H1549" s="3" t="str">
        <f t="shared" si="24"/>
        <v/>
      </c>
    </row>
    <row r="1550" spans="8:8" x14ac:dyDescent="0.25">
      <c r="H1550" s="3" t="str">
        <f t="shared" si="24"/>
        <v/>
      </c>
    </row>
    <row r="1551" spans="8:8" x14ac:dyDescent="0.25">
      <c r="H1551" s="3" t="str">
        <f t="shared" si="24"/>
        <v/>
      </c>
    </row>
    <row r="1552" spans="8:8" x14ac:dyDescent="0.25">
      <c r="H1552" s="3" t="str">
        <f t="shared" si="24"/>
        <v/>
      </c>
    </row>
    <row r="1553" spans="8:8" x14ac:dyDescent="0.25">
      <c r="H1553" s="3" t="str">
        <f t="shared" si="24"/>
        <v/>
      </c>
    </row>
    <row r="1554" spans="8:8" x14ac:dyDescent="0.25">
      <c r="H1554" s="3" t="str">
        <f t="shared" si="24"/>
        <v/>
      </c>
    </row>
    <row r="1555" spans="8:8" x14ac:dyDescent="0.25">
      <c r="H1555" s="3" t="str">
        <f t="shared" si="24"/>
        <v/>
      </c>
    </row>
    <row r="1556" spans="8:8" x14ac:dyDescent="0.25">
      <c r="H1556" s="3" t="str">
        <f t="shared" si="24"/>
        <v/>
      </c>
    </row>
    <row r="1557" spans="8:8" x14ac:dyDescent="0.25">
      <c r="H1557" s="3" t="str">
        <f t="shared" si="24"/>
        <v/>
      </c>
    </row>
    <row r="1558" spans="8:8" x14ac:dyDescent="0.25">
      <c r="H1558" s="3" t="str">
        <f t="shared" si="24"/>
        <v/>
      </c>
    </row>
    <row r="1559" spans="8:8" x14ac:dyDescent="0.25">
      <c r="H1559" s="3" t="str">
        <f t="shared" si="24"/>
        <v/>
      </c>
    </row>
    <row r="1560" spans="8:8" x14ac:dyDescent="0.25">
      <c r="H1560" s="3" t="str">
        <f t="shared" si="24"/>
        <v/>
      </c>
    </row>
    <row r="1561" spans="8:8" x14ac:dyDescent="0.25">
      <c r="H1561" s="3" t="str">
        <f t="shared" si="24"/>
        <v/>
      </c>
    </row>
    <row r="1562" spans="8:8" x14ac:dyDescent="0.25">
      <c r="H1562" s="3" t="str">
        <f t="shared" si="24"/>
        <v/>
      </c>
    </row>
    <row r="1563" spans="8:8" x14ac:dyDescent="0.25">
      <c r="H1563" s="3" t="str">
        <f t="shared" si="24"/>
        <v/>
      </c>
    </row>
    <row r="1564" spans="8:8" x14ac:dyDescent="0.25">
      <c r="H1564" s="3" t="str">
        <f t="shared" si="24"/>
        <v/>
      </c>
    </row>
    <row r="1565" spans="8:8" x14ac:dyDescent="0.25">
      <c r="H1565" s="3" t="str">
        <f t="shared" si="24"/>
        <v/>
      </c>
    </row>
    <row r="1566" spans="8:8" x14ac:dyDescent="0.25">
      <c r="H1566" s="3" t="str">
        <f t="shared" si="24"/>
        <v/>
      </c>
    </row>
    <row r="1567" spans="8:8" x14ac:dyDescent="0.25">
      <c r="H1567" s="3" t="str">
        <f t="shared" si="24"/>
        <v/>
      </c>
    </row>
    <row r="1568" spans="8:8" x14ac:dyDescent="0.25">
      <c r="H1568" s="3" t="str">
        <f t="shared" si="24"/>
        <v/>
      </c>
    </row>
    <row r="1569" spans="8:8" x14ac:dyDescent="0.25">
      <c r="H1569" s="3" t="str">
        <f t="shared" si="24"/>
        <v/>
      </c>
    </row>
    <row r="1570" spans="8:8" x14ac:dyDescent="0.25">
      <c r="H1570" s="3" t="str">
        <f t="shared" si="24"/>
        <v/>
      </c>
    </row>
    <row r="1571" spans="8:8" x14ac:dyDescent="0.25">
      <c r="H1571" s="3" t="str">
        <f t="shared" si="24"/>
        <v/>
      </c>
    </row>
    <row r="1572" spans="8:8" x14ac:dyDescent="0.25">
      <c r="H1572" s="3" t="str">
        <f t="shared" si="24"/>
        <v/>
      </c>
    </row>
    <row r="1573" spans="8:8" x14ac:dyDescent="0.25">
      <c r="H1573" s="3" t="str">
        <f t="shared" si="24"/>
        <v/>
      </c>
    </row>
    <row r="1574" spans="8:8" x14ac:dyDescent="0.25">
      <c r="H1574" s="3" t="str">
        <f t="shared" si="24"/>
        <v/>
      </c>
    </row>
    <row r="1575" spans="8:8" x14ac:dyDescent="0.25">
      <c r="H1575" s="3" t="str">
        <f t="shared" si="24"/>
        <v/>
      </c>
    </row>
    <row r="1576" spans="8:8" x14ac:dyDescent="0.25">
      <c r="H1576" s="3" t="str">
        <f t="shared" si="24"/>
        <v/>
      </c>
    </row>
    <row r="1577" spans="8:8" x14ac:dyDescent="0.25">
      <c r="H1577" s="3" t="str">
        <f t="shared" si="24"/>
        <v/>
      </c>
    </row>
    <row r="1578" spans="8:8" x14ac:dyDescent="0.25">
      <c r="H1578" s="3" t="str">
        <f t="shared" si="24"/>
        <v/>
      </c>
    </row>
    <row r="1579" spans="8:8" x14ac:dyDescent="0.25">
      <c r="H1579" s="3" t="str">
        <f t="shared" si="24"/>
        <v/>
      </c>
    </row>
    <row r="1580" spans="8:8" x14ac:dyDescent="0.25">
      <c r="H1580" s="3" t="str">
        <f t="shared" si="24"/>
        <v/>
      </c>
    </row>
    <row r="1581" spans="8:8" x14ac:dyDescent="0.25">
      <c r="H1581" s="3" t="str">
        <f t="shared" si="24"/>
        <v/>
      </c>
    </row>
    <row r="1582" spans="8:8" x14ac:dyDescent="0.25">
      <c r="H1582" s="3" t="str">
        <f t="shared" si="24"/>
        <v/>
      </c>
    </row>
    <row r="1583" spans="8:8" x14ac:dyDescent="0.25">
      <c r="H1583" s="3" t="str">
        <f t="shared" si="24"/>
        <v/>
      </c>
    </row>
    <row r="1584" spans="8:8" x14ac:dyDescent="0.25">
      <c r="H1584" s="3" t="str">
        <f t="shared" si="24"/>
        <v/>
      </c>
    </row>
    <row r="1585" spans="8:8" x14ac:dyDescent="0.25">
      <c r="H1585" s="3" t="str">
        <f t="shared" si="24"/>
        <v/>
      </c>
    </row>
    <row r="1586" spans="8:8" x14ac:dyDescent="0.25">
      <c r="H1586" s="3" t="str">
        <f t="shared" si="24"/>
        <v/>
      </c>
    </row>
    <row r="1587" spans="8:8" x14ac:dyDescent="0.25">
      <c r="H1587" s="3" t="str">
        <f t="shared" si="24"/>
        <v/>
      </c>
    </row>
    <row r="1588" spans="8:8" x14ac:dyDescent="0.25">
      <c r="H1588" s="3" t="str">
        <f t="shared" si="24"/>
        <v/>
      </c>
    </row>
    <row r="1589" spans="8:8" x14ac:dyDescent="0.25">
      <c r="H1589" s="3" t="str">
        <f t="shared" si="24"/>
        <v/>
      </c>
    </row>
    <row r="1590" spans="8:8" x14ac:dyDescent="0.25">
      <c r="H1590" s="3" t="str">
        <f t="shared" si="24"/>
        <v/>
      </c>
    </row>
    <row r="1591" spans="8:8" x14ac:dyDescent="0.25">
      <c r="H1591" s="3" t="str">
        <f t="shared" si="24"/>
        <v/>
      </c>
    </row>
    <row r="1592" spans="8:8" x14ac:dyDescent="0.25">
      <c r="H1592" s="3" t="str">
        <f t="shared" si="24"/>
        <v/>
      </c>
    </row>
    <row r="1593" spans="8:8" x14ac:dyDescent="0.25">
      <c r="H1593" s="3" t="str">
        <f t="shared" si="24"/>
        <v/>
      </c>
    </row>
    <row r="1594" spans="8:8" x14ac:dyDescent="0.25">
      <c r="H1594" s="3" t="str">
        <f t="shared" si="24"/>
        <v/>
      </c>
    </row>
    <row r="1595" spans="8:8" x14ac:dyDescent="0.25">
      <c r="H1595" s="3" t="str">
        <f t="shared" si="24"/>
        <v/>
      </c>
    </row>
    <row r="1596" spans="8:8" x14ac:dyDescent="0.25">
      <c r="H1596" s="3" t="str">
        <f t="shared" si="24"/>
        <v/>
      </c>
    </row>
    <row r="1597" spans="8:8" x14ac:dyDescent="0.25">
      <c r="H1597" s="3" t="str">
        <f t="shared" si="24"/>
        <v/>
      </c>
    </row>
    <row r="1598" spans="8:8" x14ac:dyDescent="0.25">
      <c r="H1598" s="3" t="str">
        <f t="shared" si="24"/>
        <v/>
      </c>
    </row>
    <row r="1599" spans="8:8" x14ac:dyDescent="0.25">
      <c r="H1599" s="3" t="str">
        <f t="shared" si="24"/>
        <v/>
      </c>
    </row>
    <row r="1600" spans="8:8" x14ac:dyDescent="0.25">
      <c r="H1600" s="3" t="str">
        <f t="shared" si="24"/>
        <v/>
      </c>
    </row>
    <row r="1601" spans="8:8" x14ac:dyDescent="0.25">
      <c r="H1601" s="3" t="str">
        <f t="shared" si="24"/>
        <v/>
      </c>
    </row>
    <row r="1602" spans="8:8" x14ac:dyDescent="0.25">
      <c r="H1602" s="3" t="str">
        <f t="shared" ref="H1602:H1665" si="25">_xlfn.IFNA(INDEX(event_type_id,MATCH(C1602,event_types,0)),"")</f>
        <v/>
      </c>
    </row>
    <row r="1603" spans="8:8" x14ac:dyDescent="0.25">
      <c r="H1603" s="3" t="str">
        <f t="shared" si="25"/>
        <v/>
      </c>
    </row>
    <row r="1604" spans="8:8" x14ac:dyDescent="0.25">
      <c r="H1604" s="3" t="str">
        <f t="shared" si="25"/>
        <v/>
      </c>
    </row>
    <row r="1605" spans="8:8" x14ac:dyDescent="0.25">
      <c r="H1605" s="3" t="str">
        <f t="shared" si="25"/>
        <v/>
      </c>
    </row>
    <row r="1606" spans="8:8" x14ac:dyDescent="0.25">
      <c r="H1606" s="3" t="str">
        <f t="shared" si="25"/>
        <v/>
      </c>
    </row>
    <row r="1607" spans="8:8" x14ac:dyDescent="0.25">
      <c r="H1607" s="3" t="str">
        <f t="shared" si="25"/>
        <v/>
      </c>
    </row>
    <row r="1608" spans="8:8" x14ac:dyDescent="0.25">
      <c r="H1608" s="3" t="str">
        <f t="shared" si="25"/>
        <v/>
      </c>
    </row>
    <row r="1609" spans="8:8" x14ac:dyDescent="0.25">
      <c r="H1609" s="3" t="str">
        <f t="shared" si="25"/>
        <v/>
      </c>
    </row>
    <row r="1610" spans="8:8" x14ac:dyDescent="0.25">
      <c r="H1610" s="3" t="str">
        <f t="shared" si="25"/>
        <v/>
      </c>
    </row>
    <row r="1611" spans="8:8" x14ac:dyDescent="0.25">
      <c r="H1611" s="3" t="str">
        <f t="shared" si="25"/>
        <v/>
      </c>
    </row>
    <row r="1612" spans="8:8" x14ac:dyDescent="0.25">
      <c r="H1612" s="3" t="str">
        <f t="shared" si="25"/>
        <v/>
      </c>
    </row>
    <row r="1613" spans="8:8" x14ac:dyDescent="0.25">
      <c r="H1613" s="3" t="str">
        <f t="shared" si="25"/>
        <v/>
      </c>
    </row>
    <row r="1614" spans="8:8" x14ac:dyDescent="0.25">
      <c r="H1614" s="3" t="str">
        <f t="shared" si="25"/>
        <v/>
      </c>
    </row>
    <row r="1615" spans="8:8" x14ac:dyDescent="0.25">
      <c r="H1615" s="3" t="str">
        <f t="shared" si="25"/>
        <v/>
      </c>
    </row>
    <row r="1616" spans="8:8" x14ac:dyDescent="0.25">
      <c r="H1616" s="3" t="str">
        <f t="shared" si="25"/>
        <v/>
      </c>
    </row>
    <row r="1617" spans="8:8" x14ac:dyDescent="0.25">
      <c r="H1617" s="3" t="str">
        <f t="shared" si="25"/>
        <v/>
      </c>
    </row>
    <row r="1618" spans="8:8" x14ac:dyDescent="0.25">
      <c r="H1618" s="3" t="str">
        <f t="shared" si="25"/>
        <v/>
      </c>
    </row>
    <row r="1619" spans="8:8" x14ac:dyDescent="0.25">
      <c r="H1619" s="3" t="str">
        <f t="shared" si="25"/>
        <v/>
      </c>
    </row>
    <row r="1620" spans="8:8" x14ac:dyDescent="0.25">
      <c r="H1620" s="3" t="str">
        <f t="shared" si="25"/>
        <v/>
      </c>
    </row>
    <row r="1621" spans="8:8" x14ac:dyDescent="0.25">
      <c r="H1621" s="3" t="str">
        <f t="shared" si="25"/>
        <v/>
      </c>
    </row>
    <row r="1622" spans="8:8" x14ac:dyDescent="0.25">
      <c r="H1622" s="3" t="str">
        <f t="shared" si="25"/>
        <v/>
      </c>
    </row>
    <row r="1623" spans="8:8" x14ac:dyDescent="0.25">
      <c r="H1623" s="3" t="str">
        <f t="shared" si="25"/>
        <v/>
      </c>
    </row>
    <row r="1624" spans="8:8" x14ac:dyDescent="0.25">
      <c r="H1624" s="3" t="str">
        <f t="shared" si="25"/>
        <v/>
      </c>
    </row>
    <row r="1625" spans="8:8" x14ac:dyDescent="0.25">
      <c r="H1625" s="3" t="str">
        <f t="shared" si="25"/>
        <v/>
      </c>
    </row>
    <row r="1626" spans="8:8" x14ac:dyDescent="0.25">
      <c r="H1626" s="3" t="str">
        <f t="shared" si="25"/>
        <v/>
      </c>
    </row>
    <row r="1627" spans="8:8" x14ac:dyDescent="0.25">
      <c r="H1627" s="3" t="str">
        <f t="shared" si="25"/>
        <v/>
      </c>
    </row>
    <row r="1628" spans="8:8" x14ac:dyDescent="0.25">
      <c r="H1628" s="3" t="str">
        <f t="shared" si="25"/>
        <v/>
      </c>
    </row>
    <row r="1629" spans="8:8" x14ac:dyDescent="0.25">
      <c r="H1629" s="3" t="str">
        <f t="shared" si="25"/>
        <v/>
      </c>
    </row>
    <row r="1630" spans="8:8" x14ac:dyDescent="0.25">
      <c r="H1630" s="3" t="str">
        <f t="shared" si="25"/>
        <v/>
      </c>
    </row>
    <row r="1631" spans="8:8" x14ac:dyDescent="0.25">
      <c r="H1631" s="3" t="str">
        <f t="shared" si="25"/>
        <v/>
      </c>
    </row>
    <row r="1632" spans="8:8" x14ac:dyDescent="0.25">
      <c r="H1632" s="3" t="str">
        <f t="shared" si="25"/>
        <v/>
      </c>
    </row>
    <row r="1633" spans="8:8" x14ac:dyDescent="0.25">
      <c r="H1633" s="3" t="str">
        <f t="shared" si="25"/>
        <v/>
      </c>
    </row>
    <row r="1634" spans="8:8" x14ac:dyDescent="0.25">
      <c r="H1634" s="3" t="str">
        <f t="shared" si="25"/>
        <v/>
      </c>
    </row>
    <row r="1635" spans="8:8" x14ac:dyDescent="0.25">
      <c r="H1635" s="3" t="str">
        <f t="shared" si="25"/>
        <v/>
      </c>
    </row>
    <row r="1636" spans="8:8" x14ac:dyDescent="0.25">
      <c r="H1636" s="3" t="str">
        <f t="shared" si="25"/>
        <v/>
      </c>
    </row>
    <row r="1637" spans="8:8" x14ac:dyDescent="0.25">
      <c r="H1637" s="3" t="str">
        <f t="shared" si="25"/>
        <v/>
      </c>
    </row>
    <row r="1638" spans="8:8" x14ac:dyDescent="0.25">
      <c r="H1638" s="3" t="str">
        <f t="shared" si="25"/>
        <v/>
      </c>
    </row>
    <row r="1639" spans="8:8" x14ac:dyDescent="0.25">
      <c r="H1639" s="3" t="str">
        <f t="shared" si="25"/>
        <v/>
      </c>
    </row>
    <row r="1640" spans="8:8" x14ac:dyDescent="0.25">
      <c r="H1640" s="3" t="str">
        <f t="shared" si="25"/>
        <v/>
      </c>
    </row>
    <row r="1641" spans="8:8" x14ac:dyDescent="0.25">
      <c r="H1641" s="3" t="str">
        <f t="shared" si="25"/>
        <v/>
      </c>
    </row>
    <row r="1642" spans="8:8" x14ac:dyDescent="0.25">
      <c r="H1642" s="3" t="str">
        <f t="shared" si="25"/>
        <v/>
      </c>
    </row>
    <row r="1643" spans="8:8" x14ac:dyDescent="0.25">
      <c r="H1643" s="3" t="str">
        <f t="shared" si="25"/>
        <v/>
      </c>
    </row>
    <row r="1644" spans="8:8" x14ac:dyDescent="0.25">
      <c r="H1644" s="3" t="str">
        <f t="shared" si="25"/>
        <v/>
      </c>
    </row>
    <row r="1645" spans="8:8" x14ac:dyDescent="0.25">
      <c r="H1645" s="3" t="str">
        <f t="shared" si="25"/>
        <v/>
      </c>
    </row>
    <row r="1646" spans="8:8" x14ac:dyDescent="0.25">
      <c r="H1646" s="3" t="str">
        <f t="shared" si="25"/>
        <v/>
      </c>
    </row>
    <row r="1647" spans="8:8" x14ac:dyDescent="0.25">
      <c r="H1647" s="3" t="str">
        <f t="shared" si="25"/>
        <v/>
      </c>
    </row>
    <row r="1648" spans="8:8" x14ac:dyDescent="0.25">
      <c r="H1648" s="3" t="str">
        <f t="shared" si="25"/>
        <v/>
      </c>
    </row>
    <row r="1649" spans="8:8" x14ac:dyDescent="0.25">
      <c r="H1649" s="3" t="str">
        <f t="shared" si="25"/>
        <v/>
      </c>
    </row>
    <row r="1650" spans="8:8" x14ac:dyDescent="0.25">
      <c r="H1650" s="3" t="str">
        <f t="shared" si="25"/>
        <v/>
      </c>
    </row>
    <row r="1651" spans="8:8" x14ac:dyDescent="0.25">
      <c r="H1651" s="3" t="str">
        <f t="shared" si="25"/>
        <v/>
      </c>
    </row>
    <row r="1652" spans="8:8" x14ac:dyDescent="0.25">
      <c r="H1652" s="3" t="str">
        <f t="shared" si="25"/>
        <v/>
      </c>
    </row>
    <row r="1653" spans="8:8" x14ac:dyDescent="0.25">
      <c r="H1653" s="3" t="str">
        <f t="shared" si="25"/>
        <v/>
      </c>
    </row>
    <row r="1654" spans="8:8" x14ac:dyDescent="0.25">
      <c r="H1654" s="3" t="str">
        <f t="shared" si="25"/>
        <v/>
      </c>
    </row>
    <row r="1655" spans="8:8" x14ac:dyDescent="0.25">
      <c r="H1655" s="3" t="str">
        <f t="shared" si="25"/>
        <v/>
      </c>
    </row>
    <row r="1656" spans="8:8" x14ac:dyDescent="0.25">
      <c r="H1656" s="3" t="str">
        <f t="shared" si="25"/>
        <v/>
      </c>
    </row>
    <row r="1657" spans="8:8" x14ac:dyDescent="0.25">
      <c r="H1657" s="3" t="str">
        <f t="shared" si="25"/>
        <v/>
      </c>
    </row>
    <row r="1658" spans="8:8" x14ac:dyDescent="0.25">
      <c r="H1658" s="3" t="str">
        <f t="shared" si="25"/>
        <v/>
      </c>
    </row>
    <row r="1659" spans="8:8" x14ac:dyDescent="0.25">
      <c r="H1659" s="3" t="str">
        <f t="shared" si="25"/>
        <v/>
      </c>
    </row>
    <row r="1660" spans="8:8" x14ac:dyDescent="0.25">
      <c r="H1660" s="3" t="str">
        <f t="shared" si="25"/>
        <v/>
      </c>
    </row>
    <row r="1661" spans="8:8" x14ac:dyDescent="0.25">
      <c r="H1661" s="3" t="str">
        <f t="shared" si="25"/>
        <v/>
      </c>
    </row>
    <row r="1662" spans="8:8" x14ac:dyDescent="0.25">
      <c r="H1662" s="3" t="str">
        <f t="shared" si="25"/>
        <v/>
      </c>
    </row>
    <row r="1663" spans="8:8" x14ac:dyDescent="0.25">
      <c r="H1663" s="3" t="str">
        <f t="shared" si="25"/>
        <v/>
      </c>
    </row>
    <row r="1664" spans="8:8" x14ac:dyDescent="0.25">
      <c r="H1664" s="3" t="str">
        <f t="shared" si="25"/>
        <v/>
      </c>
    </row>
    <row r="1665" spans="8:8" x14ac:dyDescent="0.25">
      <c r="H1665" s="3" t="str">
        <f t="shared" si="25"/>
        <v/>
      </c>
    </row>
    <row r="1666" spans="8:8" x14ac:dyDescent="0.25">
      <c r="H1666" s="3" t="str">
        <f t="shared" ref="H1666:H1729" si="26">_xlfn.IFNA(INDEX(event_type_id,MATCH(C1666,event_types,0)),"")</f>
        <v/>
      </c>
    </row>
    <row r="1667" spans="8:8" x14ac:dyDescent="0.25">
      <c r="H1667" s="3" t="str">
        <f t="shared" si="26"/>
        <v/>
      </c>
    </row>
    <row r="1668" spans="8:8" x14ac:dyDescent="0.25">
      <c r="H1668" s="3" t="str">
        <f t="shared" si="26"/>
        <v/>
      </c>
    </row>
    <row r="1669" spans="8:8" x14ac:dyDescent="0.25">
      <c r="H1669" s="3" t="str">
        <f t="shared" si="26"/>
        <v/>
      </c>
    </row>
    <row r="1670" spans="8:8" x14ac:dyDescent="0.25">
      <c r="H1670" s="3" t="str">
        <f t="shared" si="26"/>
        <v/>
      </c>
    </row>
    <row r="1671" spans="8:8" x14ac:dyDescent="0.25">
      <c r="H1671" s="3" t="str">
        <f t="shared" si="26"/>
        <v/>
      </c>
    </row>
    <row r="1672" spans="8:8" x14ac:dyDescent="0.25">
      <c r="H1672" s="3" t="str">
        <f t="shared" si="26"/>
        <v/>
      </c>
    </row>
    <row r="1673" spans="8:8" x14ac:dyDescent="0.25">
      <c r="H1673" s="3" t="str">
        <f t="shared" si="26"/>
        <v/>
      </c>
    </row>
    <row r="1674" spans="8:8" x14ac:dyDescent="0.25">
      <c r="H1674" s="3" t="str">
        <f t="shared" si="26"/>
        <v/>
      </c>
    </row>
    <row r="1675" spans="8:8" x14ac:dyDescent="0.25">
      <c r="H1675" s="3" t="str">
        <f t="shared" si="26"/>
        <v/>
      </c>
    </row>
    <row r="1676" spans="8:8" x14ac:dyDescent="0.25">
      <c r="H1676" s="3" t="str">
        <f t="shared" si="26"/>
        <v/>
      </c>
    </row>
    <row r="1677" spans="8:8" x14ac:dyDescent="0.25">
      <c r="H1677" s="3" t="str">
        <f t="shared" si="26"/>
        <v/>
      </c>
    </row>
    <row r="1678" spans="8:8" x14ac:dyDescent="0.25">
      <c r="H1678" s="3" t="str">
        <f t="shared" si="26"/>
        <v/>
      </c>
    </row>
    <row r="1679" spans="8:8" x14ac:dyDescent="0.25">
      <c r="H1679" s="3" t="str">
        <f t="shared" si="26"/>
        <v/>
      </c>
    </row>
    <row r="1680" spans="8:8" x14ac:dyDescent="0.25">
      <c r="H1680" s="3" t="str">
        <f t="shared" si="26"/>
        <v/>
      </c>
    </row>
    <row r="1681" spans="8:8" x14ac:dyDescent="0.25">
      <c r="H1681" s="3" t="str">
        <f t="shared" si="26"/>
        <v/>
      </c>
    </row>
    <row r="1682" spans="8:8" x14ac:dyDescent="0.25">
      <c r="H1682" s="3" t="str">
        <f t="shared" si="26"/>
        <v/>
      </c>
    </row>
    <row r="1683" spans="8:8" x14ac:dyDescent="0.25">
      <c r="H1683" s="3" t="str">
        <f t="shared" si="26"/>
        <v/>
      </c>
    </row>
    <row r="1684" spans="8:8" x14ac:dyDescent="0.25">
      <c r="H1684" s="3" t="str">
        <f t="shared" si="26"/>
        <v/>
      </c>
    </row>
    <row r="1685" spans="8:8" x14ac:dyDescent="0.25">
      <c r="H1685" s="3" t="str">
        <f t="shared" si="26"/>
        <v/>
      </c>
    </row>
    <row r="1686" spans="8:8" x14ac:dyDescent="0.25">
      <c r="H1686" s="3" t="str">
        <f t="shared" si="26"/>
        <v/>
      </c>
    </row>
    <row r="1687" spans="8:8" x14ac:dyDescent="0.25">
      <c r="H1687" s="3" t="str">
        <f t="shared" si="26"/>
        <v/>
      </c>
    </row>
    <row r="1688" spans="8:8" x14ac:dyDescent="0.25">
      <c r="H1688" s="3" t="str">
        <f t="shared" si="26"/>
        <v/>
      </c>
    </row>
    <row r="1689" spans="8:8" x14ac:dyDescent="0.25">
      <c r="H1689" s="3" t="str">
        <f t="shared" si="26"/>
        <v/>
      </c>
    </row>
    <row r="1690" spans="8:8" x14ac:dyDescent="0.25">
      <c r="H1690" s="3" t="str">
        <f t="shared" si="26"/>
        <v/>
      </c>
    </row>
    <row r="1691" spans="8:8" x14ac:dyDescent="0.25">
      <c r="H1691" s="3" t="str">
        <f t="shared" si="26"/>
        <v/>
      </c>
    </row>
    <row r="1692" spans="8:8" x14ac:dyDescent="0.25">
      <c r="H1692" s="3" t="str">
        <f t="shared" si="26"/>
        <v/>
      </c>
    </row>
    <row r="1693" spans="8:8" x14ac:dyDescent="0.25">
      <c r="H1693" s="3" t="str">
        <f t="shared" si="26"/>
        <v/>
      </c>
    </row>
    <row r="1694" spans="8:8" x14ac:dyDescent="0.25">
      <c r="H1694" s="3" t="str">
        <f t="shared" si="26"/>
        <v/>
      </c>
    </row>
    <row r="1695" spans="8:8" x14ac:dyDescent="0.25">
      <c r="H1695" s="3" t="str">
        <f t="shared" si="26"/>
        <v/>
      </c>
    </row>
    <row r="1696" spans="8:8" x14ac:dyDescent="0.25">
      <c r="H1696" s="3" t="str">
        <f t="shared" si="26"/>
        <v/>
      </c>
    </row>
    <row r="1697" spans="8:8" x14ac:dyDescent="0.25">
      <c r="H1697" s="3" t="str">
        <f t="shared" si="26"/>
        <v/>
      </c>
    </row>
    <row r="1698" spans="8:8" x14ac:dyDescent="0.25">
      <c r="H1698" s="3" t="str">
        <f t="shared" si="26"/>
        <v/>
      </c>
    </row>
    <row r="1699" spans="8:8" x14ac:dyDescent="0.25">
      <c r="H1699" s="3" t="str">
        <f t="shared" si="26"/>
        <v/>
      </c>
    </row>
    <row r="1700" spans="8:8" x14ac:dyDescent="0.25">
      <c r="H1700" s="3" t="str">
        <f t="shared" si="26"/>
        <v/>
      </c>
    </row>
    <row r="1701" spans="8:8" x14ac:dyDescent="0.25">
      <c r="H1701" s="3" t="str">
        <f t="shared" si="26"/>
        <v/>
      </c>
    </row>
    <row r="1702" spans="8:8" x14ac:dyDescent="0.25">
      <c r="H1702" s="3" t="str">
        <f t="shared" si="26"/>
        <v/>
      </c>
    </row>
    <row r="1703" spans="8:8" x14ac:dyDescent="0.25">
      <c r="H1703" s="3" t="str">
        <f t="shared" si="26"/>
        <v/>
      </c>
    </row>
    <row r="1704" spans="8:8" x14ac:dyDescent="0.25">
      <c r="H1704" s="3" t="str">
        <f t="shared" si="26"/>
        <v/>
      </c>
    </row>
    <row r="1705" spans="8:8" x14ac:dyDescent="0.25">
      <c r="H1705" s="3" t="str">
        <f t="shared" si="26"/>
        <v/>
      </c>
    </row>
    <row r="1706" spans="8:8" x14ac:dyDescent="0.25">
      <c r="H1706" s="3" t="str">
        <f t="shared" si="26"/>
        <v/>
      </c>
    </row>
    <row r="1707" spans="8:8" x14ac:dyDescent="0.25">
      <c r="H1707" s="3" t="str">
        <f t="shared" si="26"/>
        <v/>
      </c>
    </row>
    <row r="1708" spans="8:8" x14ac:dyDescent="0.25">
      <c r="H1708" s="3" t="str">
        <f t="shared" si="26"/>
        <v/>
      </c>
    </row>
    <row r="1709" spans="8:8" x14ac:dyDescent="0.25">
      <c r="H1709" s="3" t="str">
        <f t="shared" si="26"/>
        <v/>
      </c>
    </row>
    <row r="1710" spans="8:8" x14ac:dyDescent="0.25">
      <c r="H1710" s="3" t="str">
        <f t="shared" si="26"/>
        <v/>
      </c>
    </row>
    <row r="1711" spans="8:8" x14ac:dyDescent="0.25">
      <c r="H1711" s="3" t="str">
        <f t="shared" si="26"/>
        <v/>
      </c>
    </row>
    <row r="1712" spans="8:8" x14ac:dyDescent="0.25">
      <c r="H1712" s="3" t="str">
        <f t="shared" si="26"/>
        <v/>
      </c>
    </row>
    <row r="1713" spans="8:8" x14ac:dyDescent="0.25">
      <c r="H1713" s="3" t="str">
        <f t="shared" si="26"/>
        <v/>
      </c>
    </row>
    <row r="1714" spans="8:8" x14ac:dyDescent="0.25">
      <c r="H1714" s="3" t="str">
        <f t="shared" si="26"/>
        <v/>
      </c>
    </row>
    <row r="1715" spans="8:8" x14ac:dyDescent="0.25">
      <c r="H1715" s="3" t="str">
        <f t="shared" si="26"/>
        <v/>
      </c>
    </row>
    <row r="1716" spans="8:8" x14ac:dyDescent="0.25">
      <c r="H1716" s="3" t="str">
        <f t="shared" si="26"/>
        <v/>
      </c>
    </row>
    <row r="1717" spans="8:8" x14ac:dyDescent="0.25">
      <c r="H1717" s="3" t="str">
        <f t="shared" si="26"/>
        <v/>
      </c>
    </row>
    <row r="1718" spans="8:8" x14ac:dyDescent="0.25">
      <c r="H1718" s="3" t="str">
        <f t="shared" si="26"/>
        <v/>
      </c>
    </row>
    <row r="1719" spans="8:8" x14ac:dyDescent="0.25">
      <c r="H1719" s="3" t="str">
        <f t="shared" si="26"/>
        <v/>
      </c>
    </row>
    <row r="1720" spans="8:8" x14ac:dyDescent="0.25">
      <c r="H1720" s="3" t="str">
        <f t="shared" si="26"/>
        <v/>
      </c>
    </row>
    <row r="1721" spans="8:8" x14ac:dyDescent="0.25">
      <c r="H1721" s="3" t="str">
        <f t="shared" si="26"/>
        <v/>
      </c>
    </row>
    <row r="1722" spans="8:8" x14ac:dyDescent="0.25">
      <c r="H1722" s="3" t="str">
        <f t="shared" si="26"/>
        <v/>
      </c>
    </row>
    <row r="1723" spans="8:8" x14ac:dyDescent="0.25">
      <c r="H1723" s="3" t="str">
        <f t="shared" si="26"/>
        <v/>
      </c>
    </row>
    <row r="1724" spans="8:8" x14ac:dyDescent="0.25">
      <c r="H1724" s="3" t="str">
        <f t="shared" si="26"/>
        <v/>
      </c>
    </row>
    <row r="1725" spans="8:8" x14ac:dyDescent="0.25">
      <c r="H1725" s="3" t="str">
        <f t="shared" si="26"/>
        <v/>
      </c>
    </row>
    <row r="1726" spans="8:8" x14ac:dyDescent="0.25">
      <c r="H1726" s="3" t="str">
        <f t="shared" si="26"/>
        <v/>
      </c>
    </row>
    <row r="1727" spans="8:8" x14ac:dyDescent="0.25">
      <c r="H1727" s="3" t="str">
        <f t="shared" si="26"/>
        <v/>
      </c>
    </row>
    <row r="1728" spans="8:8" x14ac:dyDescent="0.25">
      <c r="H1728" s="3" t="str">
        <f t="shared" si="26"/>
        <v/>
      </c>
    </row>
    <row r="1729" spans="8:8" x14ac:dyDescent="0.25">
      <c r="H1729" s="3" t="str">
        <f t="shared" si="26"/>
        <v/>
      </c>
    </row>
    <row r="1730" spans="8:8" x14ac:dyDescent="0.25">
      <c r="H1730" s="3" t="str">
        <f t="shared" ref="H1730:H1793" si="27">_xlfn.IFNA(INDEX(event_type_id,MATCH(C1730,event_types,0)),"")</f>
        <v/>
      </c>
    </row>
    <row r="1731" spans="8:8" x14ac:dyDescent="0.25">
      <c r="H1731" s="3" t="str">
        <f t="shared" si="27"/>
        <v/>
      </c>
    </row>
    <row r="1732" spans="8:8" x14ac:dyDescent="0.25">
      <c r="H1732" s="3" t="str">
        <f t="shared" si="27"/>
        <v/>
      </c>
    </row>
    <row r="1733" spans="8:8" x14ac:dyDescent="0.25">
      <c r="H1733" s="3" t="str">
        <f t="shared" si="27"/>
        <v/>
      </c>
    </row>
    <row r="1734" spans="8:8" x14ac:dyDescent="0.25">
      <c r="H1734" s="3" t="str">
        <f t="shared" si="27"/>
        <v/>
      </c>
    </row>
    <row r="1735" spans="8:8" x14ac:dyDescent="0.25">
      <c r="H1735" s="3" t="str">
        <f t="shared" si="27"/>
        <v/>
      </c>
    </row>
    <row r="1736" spans="8:8" x14ac:dyDescent="0.25">
      <c r="H1736" s="3" t="str">
        <f t="shared" si="27"/>
        <v/>
      </c>
    </row>
    <row r="1737" spans="8:8" x14ac:dyDescent="0.25">
      <c r="H1737" s="3" t="str">
        <f t="shared" si="27"/>
        <v/>
      </c>
    </row>
    <row r="1738" spans="8:8" x14ac:dyDescent="0.25">
      <c r="H1738" s="3" t="str">
        <f t="shared" si="27"/>
        <v/>
      </c>
    </row>
    <row r="1739" spans="8:8" x14ac:dyDescent="0.25">
      <c r="H1739" s="3" t="str">
        <f t="shared" si="27"/>
        <v/>
      </c>
    </row>
    <row r="1740" spans="8:8" x14ac:dyDescent="0.25">
      <c r="H1740" s="3" t="str">
        <f t="shared" si="27"/>
        <v/>
      </c>
    </row>
    <row r="1741" spans="8:8" x14ac:dyDescent="0.25">
      <c r="H1741" s="3" t="str">
        <f t="shared" si="27"/>
        <v/>
      </c>
    </row>
    <row r="1742" spans="8:8" x14ac:dyDescent="0.25">
      <c r="H1742" s="3" t="str">
        <f t="shared" si="27"/>
        <v/>
      </c>
    </row>
    <row r="1743" spans="8:8" x14ac:dyDescent="0.25">
      <c r="H1743" s="3" t="str">
        <f t="shared" si="27"/>
        <v/>
      </c>
    </row>
    <row r="1744" spans="8:8" x14ac:dyDescent="0.25">
      <c r="H1744" s="3" t="str">
        <f t="shared" si="27"/>
        <v/>
      </c>
    </row>
    <row r="1745" spans="8:8" x14ac:dyDescent="0.25">
      <c r="H1745" s="3" t="str">
        <f t="shared" si="27"/>
        <v/>
      </c>
    </row>
    <row r="1746" spans="8:8" x14ac:dyDescent="0.25">
      <c r="H1746" s="3" t="str">
        <f t="shared" si="27"/>
        <v/>
      </c>
    </row>
    <row r="1747" spans="8:8" x14ac:dyDescent="0.25">
      <c r="H1747" s="3" t="str">
        <f t="shared" si="27"/>
        <v/>
      </c>
    </row>
    <row r="1748" spans="8:8" x14ac:dyDescent="0.25">
      <c r="H1748" s="3" t="str">
        <f t="shared" si="27"/>
        <v/>
      </c>
    </row>
    <row r="1749" spans="8:8" x14ac:dyDescent="0.25">
      <c r="H1749" s="3" t="str">
        <f t="shared" si="27"/>
        <v/>
      </c>
    </row>
    <row r="1750" spans="8:8" x14ac:dyDescent="0.25">
      <c r="H1750" s="3" t="str">
        <f t="shared" si="27"/>
        <v/>
      </c>
    </row>
    <row r="1751" spans="8:8" x14ac:dyDescent="0.25">
      <c r="H1751" s="3" t="str">
        <f t="shared" si="27"/>
        <v/>
      </c>
    </row>
    <row r="1752" spans="8:8" x14ac:dyDescent="0.25">
      <c r="H1752" s="3" t="str">
        <f t="shared" si="27"/>
        <v/>
      </c>
    </row>
    <row r="1753" spans="8:8" x14ac:dyDescent="0.25">
      <c r="H1753" s="3" t="str">
        <f t="shared" si="27"/>
        <v/>
      </c>
    </row>
    <row r="1754" spans="8:8" x14ac:dyDescent="0.25">
      <c r="H1754" s="3" t="str">
        <f t="shared" si="27"/>
        <v/>
      </c>
    </row>
    <row r="1755" spans="8:8" x14ac:dyDescent="0.25">
      <c r="H1755" s="3" t="str">
        <f t="shared" si="27"/>
        <v/>
      </c>
    </row>
    <row r="1756" spans="8:8" x14ac:dyDescent="0.25">
      <c r="H1756" s="3" t="str">
        <f t="shared" si="27"/>
        <v/>
      </c>
    </row>
    <row r="1757" spans="8:8" x14ac:dyDescent="0.25">
      <c r="H1757" s="3" t="str">
        <f t="shared" si="27"/>
        <v/>
      </c>
    </row>
    <row r="1758" spans="8:8" x14ac:dyDescent="0.25">
      <c r="H1758" s="3" t="str">
        <f t="shared" si="27"/>
        <v/>
      </c>
    </row>
    <row r="1759" spans="8:8" x14ac:dyDescent="0.25">
      <c r="H1759" s="3" t="str">
        <f t="shared" si="27"/>
        <v/>
      </c>
    </row>
    <row r="1760" spans="8:8" x14ac:dyDescent="0.25">
      <c r="H1760" s="3" t="str">
        <f t="shared" si="27"/>
        <v/>
      </c>
    </row>
    <row r="1761" spans="8:8" x14ac:dyDescent="0.25">
      <c r="H1761" s="3" t="str">
        <f t="shared" si="27"/>
        <v/>
      </c>
    </row>
    <row r="1762" spans="8:8" x14ac:dyDescent="0.25">
      <c r="H1762" s="3" t="str">
        <f t="shared" si="27"/>
        <v/>
      </c>
    </row>
    <row r="1763" spans="8:8" x14ac:dyDescent="0.25">
      <c r="H1763" s="3" t="str">
        <f t="shared" si="27"/>
        <v/>
      </c>
    </row>
    <row r="1764" spans="8:8" x14ac:dyDescent="0.25">
      <c r="H1764" s="3" t="str">
        <f t="shared" si="27"/>
        <v/>
      </c>
    </row>
    <row r="1765" spans="8:8" x14ac:dyDescent="0.25">
      <c r="H1765" s="3" t="str">
        <f t="shared" si="27"/>
        <v/>
      </c>
    </row>
    <row r="1766" spans="8:8" x14ac:dyDescent="0.25">
      <c r="H1766" s="3" t="str">
        <f t="shared" si="27"/>
        <v/>
      </c>
    </row>
    <row r="1767" spans="8:8" x14ac:dyDescent="0.25">
      <c r="H1767" s="3" t="str">
        <f t="shared" si="27"/>
        <v/>
      </c>
    </row>
    <row r="1768" spans="8:8" x14ac:dyDescent="0.25">
      <c r="H1768" s="3" t="str">
        <f t="shared" si="27"/>
        <v/>
      </c>
    </row>
    <row r="1769" spans="8:8" x14ac:dyDescent="0.25">
      <c r="H1769" s="3" t="str">
        <f t="shared" si="27"/>
        <v/>
      </c>
    </row>
    <row r="1770" spans="8:8" x14ac:dyDescent="0.25">
      <c r="H1770" s="3" t="str">
        <f t="shared" si="27"/>
        <v/>
      </c>
    </row>
    <row r="1771" spans="8:8" x14ac:dyDescent="0.25">
      <c r="H1771" s="3" t="str">
        <f t="shared" si="27"/>
        <v/>
      </c>
    </row>
    <row r="1772" spans="8:8" x14ac:dyDescent="0.25">
      <c r="H1772" s="3" t="str">
        <f t="shared" si="27"/>
        <v/>
      </c>
    </row>
    <row r="1773" spans="8:8" x14ac:dyDescent="0.25">
      <c r="H1773" s="3" t="str">
        <f t="shared" si="27"/>
        <v/>
      </c>
    </row>
    <row r="1774" spans="8:8" x14ac:dyDescent="0.25">
      <c r="H1774" s="3" t="str">
        <f t="shared" si="27"/>
        <v/>
      </c>
    </row>
    <row r="1775" spans="8:8" x14ac:dyDescent="0.25">
      <c r="H1775" s="3" t="str">
        <f t="shared" si="27"/>
        <v/>
      </c>
    </row>
    <row r="1776" spans="8:8" x14ac:dyDescent="0.25">
      <c r="H1776" s="3" t="str">
        <f t="shared" si="27"/>
        <v/>
      </c>
    </row>
    <row r="1777" spans="8:8" x14ac:dyDescent="0.25">
      <c r="H1777" s="3" t="str">
        <f t="shared" si="27"/>
        <v/>
      </c>
    </row>
    <row r="1778" spans="8:8" x14ac:dyDescent="0.25">
      <c r="H1778" s="3" t="str">
        <f t="shared" si="27"/>
        <v/>
      </c>
    </row>
    <row r="1779" spans="8:8" x14ac:dyDescent="0.25">
      <c r="H1779" s="3" t="str">
        <f t="shared" si="27"/>
        <v/>
      </c>
    </row>
    <row r="1780" spans="8:8" x14ac:dyDescent="0.25">
      <c r="H1780" s="3" t="str">
        <f t="shared" si="27"/>
        <v/>
      </c>
    </row>
    <row r="1781" spans="8:8" x14ac:dyDescent="0.25">
      <c r="H1781" s="3" t="str">
        <f t="shared" si="27"/>
        <v/>
      </c>
    </row>
    <row r="1782" spans="8:8" x14ac:dyDescent="0.25">
      <c r="H1782" s="3" t="str">
        <f t="shared" si="27"/>
        <v/>
      </c>
    </row>
    <row r="1783" spans="8:8" x14ac:dyDescent="0.25">
      <c r="H1783" s="3" t="str">
        <f t="shared" si="27"/>
        <v/>
      </c>
    </row>
    <row r="1784" spans="8:8" x14ac:dyDescent="0.25">
      <c r="H1784" s="3" t="str">
        <f t="shared" si="27"/>
        <v/>
      </c>
    </row>
    <row r="1785" spans="8:8" x14ac:dyDescent="0.25">
      <c r="H1785" s="3" t="str">
        <f t="shared" si="27"/>
        <v/>
      </c>
    </row>
    <row r="1786" spans="8:8" x14ac:dyDescent="0.25">
      <c r="H1786" s="3" t="str">
        <f t="shared" si="27"/>
        <v/>
      </c>
    </row>
    <row r="1787" spans="8:8" x14ac:dyDescent="0.25">
      <c r="H1787" s="3" t="str">
        <f t="shared" si="27"/>
        <v/>
      </c>
    </row>
    <row r="1788" spans="8:8" x14ac:dyDescent="0.25">
      <c r="H1788" s="3" t="str">
        <f t="shared" si="27"/>
        <v/>
      </c>
    </row>
    <row r="1789" spans="8:8" x14ac:dyDescent="0.25">
      <c r="H1789" s="3" t="str">
        <f t="shared" si="27"/>
        <v/>
      </c>
    </row>
    <row r="1790" spans="8:8" x14ac:dyDescent="0.25">
      <c r="H1790" s="3" t="str">
        <f t="shared" si="27"/>
        <v/>
      </c>
    </row>
    <row r="1791" spans="8:8" x14ac:dyDescent="0.25">
      <c r="H1791" s="3" t="str">
        <f t="shared" si="27"/>
        <v/>
      </c>
    </row>
    <row r="1792" spans="8:8" x14ac:dyDescent="0.25">
      <c r="H1792" s="3" t="str">
        <f t="shared" si="27"/>
        <v/>
      </c>
    </row>
    <row r="1793" spans="8:8" x14ac:dyDescent="0.25">
      <c r="H1793" s="3" t="str">
        <f t="shared" si="27"/>
        <v/>
      </c>
    </row>
    <row r="1794" spans="8:8" x14ac:dyDescent="0.25">
      <c r="H1794" s="3" t="str">
        <f t="shared" ref="H1794:H1857" si="28">_xlfn.IFNA(INDEX(event_type_id,MATCH(C1794,event_types,0)),"")</f>
        <v/>
      </c>
    </row>
    <row r="1795" spans="8:8" x14ac:dyDescent="0.25">
      <c r="H1795" s="3" t="str">
        <f t="shared" si="28"/>
        <v/>
      </c>
    </row>
    <row r="1796" spans="8:8" x14ac:dyDescent="0.25">
      <c r="H1796" s="3" t="str">
        <f t="shared" si="28"/>
        <v/>
      </c>
    </row>
    <row r="1797" spans="8:8" x14ac:dyDescent="0.25">
      <c r="H1797" s="3" t="str">
        <f t="shared" si="28"/>
        <v/>
      </c>
    </row>
    <row r="1798" spans="8:8" x14ac:dyDescent="0.25">
      <c r="H1798" s="3" t="str">
        <f t="shared" si="28"/>
        <v/>
      </c>
    </row>
    <row r="1799" spans="8:8" x14ac:dyDescent="0.25">
      <c r="H1799" s="3" t="str">
        <f t="shared" si="28"/>
        <v/>
      </c>
    </row>
    <row r="1800" spans="8:8" x14ac:dyDescent="0.25">
      <c r="H1800" s="3" t="str">
        <f t="shared" si="28"/>
        <v/>
      </c>
    </row>
    <row r="1801" spans="8:8" x14ac:dyDescent="0.25">
      <c r="H1801" s="3" t="str">
        <f t="shared" si="28"/>
        <v/>
      </c>
    </row>
    <row r="1802" spans="8:8" x14ac:dyDescent="0.25">
      <c r="H1802" s="3" t="str">
        <f t="shared" si="28"/>
        <v/>
      </c>
    </row>
    <row r="1803" spans="8:8" x14ac:dyDescent="0.25">
      <c r="H1803" s="3" t="str">
        <f t="shared" si="28"/>
        <v/>
      </c>
    </row>
    <row r="1804" spans="8:8" x14ac:dyDescent="0.25">
      <c r="H1804" s="3" t="str">
        <f t="shared" si="28"/>
        <v/>
      </c>
    </row>
    <row r="1805" spans="8:8" x14ac:dyDescent="0.25">
      <c r="H1805" s="3" t="str">
        <f t="shared" si="28"/>
        <v/>
      </c>
    </row>
    <row r="1806" spans="8:8" x14ac:dyDescent="0.25">
      <c r="H1806" s="3" t="str">
        <f t="shared" si="28"/>
        <v/>
      </c>
    </row>
    <row r="1807" spans="8:8" x14ac:dyDescent="0.25">
      <c r="H1807" s="3" t="str">
        <f t="shared" si="28"/>
        <v/>
      </c>
    </row>
    <row r="1808" spans="8:8" x14ac:dyDescent="0.25">
      <c r="H1808" s="3" t="str">
        <f t="shared" si="28"/>
        <v/>
      </c>
    </row>
    <row r="1809" spans="8:8" x14ac:dyDescent="0.25">
      <c r="H1809" s="3" t="str">
        <f t="shared" si="28"/>
        <v/>
      </c>
    </row>
    <row r="1810" spans="8:8" x14ac:dyDescent="0.25">
      <c r="H1810" s="3" t="str">
        <f t="shared" si="28"/>
        <v/>
      </c>
    </row>
    <row r="1811" spans="8:8" x14ac:dyDescent="0.25">
      <c r="H1811" s="3" t="str">
        <f t="shared" si="28"/>
        <v/>
      </c>
    </row>
    <row r="1812" spans="8:8" x14ac:dyDescent="0.25">
      <c r="H1812" s="3" t="str">
        <f t="shared" si="28"/>
        <v/>
      </c>
    </row>
    <row r="1813" spans="8:8" x14ac:dyDescent="0.25">
      <c r="H1813" s="3" t="str">
        <f t="shared" si="28"/>
        <v/>
      </c>
    </row>
    <row r="1814" spans="8:8" x14ac:dyDescent="0.25">
      <c r="H1814" s="3" t="str">
        <f t="shared" si="28"/>
        <v/>
      </c>
    </row>
    <row r="1815" spans="8:8" x14ac:dyDescent="0.25">
      <c r="H1815" s="3" t="str">
        <f t="shared" si="28"/>
        <v/>
      </c>
    </row>
    <row r="1816" spans="8:8" x14ac:dyDescent="0.25">
      <c r="H1816" s="3" t="str">
        <f t="shared" si="28"/>
        <v/>
      </c>
    </row>
    <row r="1817" spans="8:8" x14ac:dyDescent="0.25">
      <c r="H1817" s="3" t="str">
        <f t="shared" si="28"/>
        <v/>
      </c>
    </row>
    <row r="1818" spans="8:8" x14ac:dyDescent="0.25">
      <c r="H1818" s="3" t="str">
        <f t="shared" si="28"/>
        <v/>
      </c>
    </row>
    <row r="1819" spans="8:8" x14ac:dyDescent="0.25">
      <c r="H1819" s="3" t="str">
        <f t="shared" si="28"/>
        <v/>
      </c>
    </row>
    <row r="1820" spans="8:8" x14ac:dyDescent="0.25">
      <c r="H1820" s="3" t="str">
        <f t="shared" si="28"/>
        <v/>
      </c>
    </row>
    <row r="1821" spans="8:8" x14ac:dyDescent="0.25">
      <c r="H1821" s="3" t="str">
        <f t="shared" si="28"/>
        <v/>
      </c>
    </row>
    <row r="1822" spans="8:8" x14ac:dyDescent="0.25">
      <c r="H1822" s="3" t="str">
        <f t="shared" si="28"/>
        <v/>
      </c>
    </row>
    <row r="1823" spans="8:8" x14ac:dyDescent="0.25">
      <c r="H1823" s="3" t="str">
        <f t="shared" si="28"/>
        <v/>
      </c>
    </row>
    <row r="1824" spans="8:8" x14ac:dyDescent="0.25">
      <c r="H1824" s="3" t="str">
        <f t="shared" si="28"/>
        <v/>
      </c>
    </row>
    <row r="1825" spans="8:8" x14ac:dyDescent="0.25">
      <c r="H1825" s="3" t="str">
        <f t="shared" si="28"/>
        <v/>
      </c>
    </row>
    <row r="1826" spans="8:8" x14ac:dyDescent="0.25">
      <c r="H1826" s="3" t="str">
        <f t="shared" si="28"/>
        <v/>
      </c>
    </row>
    <row r="1827" spans="8:8" x14ac:dyDescent="0.25">
      <c r="H1827" s="3" t="str">
        <f t="shared" si="28"/>
        <v/>
      </c>
    </row>
    <row r="1828" spans="8:8" x14ac:dyDescent="0.25">
      <c r="H1828" s="3" t="str">
        <f t="shared" si="28"/>
        <v/>
      </c>
    </row>
    <row r="1829" spans="8:8" x14ac:dyDescent="0.25">
      <c r="H1829" s="3" t="str">
        <f t="shared" si="28"/>
        <v/>
      </c>
    </row>
    <row r="1830" spans="8:8" x14ac:dyDescent="0.25">
      <c r="H1830" s="3" t="str">
        <f t="shared" si="28"/>
        <v/>
      </c>
    </row>
    <row r="1831" spans="8:8" x14ac:dyDescent="0.25">
      <c r="H1831" s="3" t="str">
        <f t="shared" si="28"/>
        <v/>
      </c>
    </row>
    <row r="1832" spans="8:8" x14ac:dyDescent="0.25">
      <c r="H1832" s="3" t="str">
        <f t="shared" si="28"/>
        <v/>
      </c>
    </row>
    <row r="1833" spans="8:8" x14ac:dyDescent="0.25">
      <c r="H1833" s="3" t="str">
        <f t="shared" si="28"/>
        <v/>
      </c>
    </row>
    <row r="1834" spans="8:8" x14ac:dyDescent="0.25">
      <c r="H1834" s="3" t="str">
        <f t="shared" si="28"/>
        <v/>
      </c>
    </row>
    <row r="1835" spans="8:8" x14ac:dyDescent="0.25">
      <c r="H1835" s="3" t="str">
        <f t="shared" si="28"/>
        <v/>
      </c>
    </row>
    <row r="1836" spans="8:8" x14ac:dyDescent="0.25">
      <c r="H1836" s="3" t="str">
        <f t="shared" si="28"/>
        <v/>
      </c>
    </row>
    <row r="1837" spans="8:8" x14ac:dyDescent="0.25">
      <c r="H1837" s="3" t="str">
        <f t="shared" si="28"/>
        <v/>
      </c>
    </row>
    <row r="1838" spans="8:8" x14ac:dyDescent="0.25">
      <c r="H1838" s="3" t="str">
        <f t="shared" si="28"/>
        <v/>
      </c>
    </row>
    <row r="1839" spans="8:8" x14ac:dyDescent="0.25">
      <c r="H1839" s="3" t="str">
        <f t="shared" si="28"/>
        <v/>
      </c>
    </row>
    <row r="1840" spans="8:8" x14ac:dyDescent="0.25">
      <c r="H1840" s="3" t="str">
        <f t="shared" si="28"/>
        <v/>
      </c>
    </row>
    <row r="1841" spans="8:8" x14ac:dyDescent="0.25">
      <c r="H1841" s="3" t="str">
        <f t="shared" si="28"/>
        <v/>
      </c>
    </row>
    <row r="1842" spans="8:8" x14ac:dyDescent="0.25">
      <c r="H1842" s="3" t="str">
        <f t="shared" si="28"/>
        <v/>
      </c>
    </row>
    <row r="1843" spans="8:8" x14ac:dyDescent="0.25">
      <c r="H1843" s="3" t="str">
        <f t="shared" si="28"/>
        <v/>
      </c>
    </row>
    <row r="1844" spans="8:8" x14ac:dyDescent="0.25">
      <c r="H1844" s="3" t="str">
        <f t="shared" si="28"/>
        <v/>
      </c>
    </row>
    <row r="1845" spans="8:8" x14ac:dyDescent="0.25">
      <c r="H1845" s="3" t="str">
        <f t="shared" si="28"/>
        <v/>
      </c>
    </row>
    <row r="1846" spans="8:8" x14ac:dyDescent="0.25">
      <c r="H1846" s="3" t="str">
        <f t="shared" si="28"/>
        <v/>
      </c>
    </row>
    <row r="1847" spans="8:8" x14ac:dyDescent="0.25">
      <c r="H1847" s="3" t="str">
        <f t="shared" si="28"/>
        <v/>
      </c>
    </row>
    <row r="1848" spans="8:8" x14ac:dyDescent="0.25">
      <c r="H1848" s="3" t="str">
        <f t="shared" si="28"/>
        <v/>
      </c>
    </row>
    <row r="1849" spans="8:8" x14ac:dyDescent="0.25">
      <c r="H1849" s="3" t="str">
        <f t="shared" si="28"/>
        <v/>
      </c>
    </row>
    <row r="1850" spans="8:8" x14ac:dyDescent="0.25">
      <c r="H1850" s="3" t="str">
        <f t="shared" si="28"/>
        <v/>
      </c>
    </row>
    <row r="1851" spans="8:8" x14ac:dyDescent="0.25">
      <c r="H1851" s="3" t="str">
        <f t="shared" si="28"/>
        <v/>
      </c>
    </row>
    <row r="1852" spans="8:8" x14ac:dyDescent="0.25">
      <c r="H1852" s="3" t="str">
        <f t="shared" si="28"/>
        <v/>
      </c>
    </row>
    <row r="1853" spans="8:8" x14ac:dyDescent="0.25">
      <c r="H1853" s="3" t="str">
        <f t="shared" si="28"/>
        <v/>
      </c>
    </row>
    <row r="1854" spans="8:8" x14ac:dyDescent="0.25">
      <c r="H1854" s="3" t="str">
        <f t="shared" si="28"/>
        <v/>
      </c>
    </row>
    <row r="1855" spans="8:8" x14ac:dyDescent="0.25">
      <c r="H1855" s="3" t="str">
        <f t="shared" si="28"/>
        <v/>
      </c>
    </row>
    <row r="1856" spans="8:8" x14ac:dyDescent="0.25">
      <c r="H1856" s="3" t="str">
        <f t="shared" si="28"/>
        <v/>
      </c>
    </row>
    <row r="1857" spans="8:8" x14ac:dyDescent="0.25">
      <c r="H1857" s="3" t="str">
        <f t="shared" si="28"/>
        <v/>
      </c>
    </row>
    <row r="1858" spans="8:8" x14ac:dyDescent="0.25">
      <c r="H1858" s="3" t="str">
        <f t="shared" ref="H1858:H1921" si="29">_xlfn.IFNA(INDEX(event_type_id,MATCH(C1858,event_types,0)),"")</f>
        <v/>
      </c>
    </row>
    <row r="1859" spans="8:8" x14ac:dyDescent="0.25">
      <c r="H1859" s="3" t="str">
        <f t="shared" si="29"/>
        <v/>
      </c>
    </row>
    <row r="1860" spans="8:8" x14ac:dyDescent="0.25">
      <c r="H1860" s="3" t="str">
        <f t="shared" si="29"/>
        <v/>
      </c>
    </row>
    <row r="1861" spans="8:8" x14ac:dyDescent="0.25">
      <c r="H1861" s="3" t="str">
        <f t="shared" si="29"/>
        <v/>
      </c>
    </row>
    <row r="1862" spans="8:8" x14ac:dyDescent="0.25">
      <c r="H1862" s="3" t="str">
        <f t="shared" si="29"/>
        <v/>
      </c>
    </row>
    <row r="1863" spans="8:8" x14ac:dyDescent="0.25">
      <c r="H1863" s="3" t="str">
        <f t="shared" si="29"/>
        <v/>
      </c>
    </row>
    <row r="1864" spans="8:8" x14ac:dyDescent="0.25">
      <c r="H1864" s="3" t="str">
        <f t="shared" si="29"/>
        <v/>
      </c>
    </row>
    <row r="1865" spans="8:8" x14ac:dyDescent="0.25">
      <c r="H1865" s="3" t="str">
        <f t="shared" si="29"/>
        <v/>
      </c>
    </row>
    <row r="1866" spans="8:8" x14ac:dyDescent="0.25">
      <c r="H1866" s="3" t="str">
        <f t="shared" si="29"/>
        <v/>
      </c>
    </row>
    <row r="1867" spans="8:8" x14ac:dyDescent="0.25">
      <c r="H1867" s="3" t="str">
        <f t="shared" si="29"/>
        <v/>
      </c>
    </row>
    <row r="1868" spans="8:8" x14ac:dyDescent="0.25">
      <c r="H1868" s="3" t="str">
        <f t="shared" si="29"/>
        <v/>
      </c>
    </row>
    <row r="1869" spans="8:8" x14ac:dyDescent="0.25">
      <c r="H1869" s="3" t="str">
        <f t="shared" si="29"/>
        <v/>
      </c>
    </row>
    <row r="1870" spans="8:8" x14ac:dyDescent="0.25">
      <c r="H1870" s="3" t="str">
        <f t="shared" si="29"/>
        <v/>
      </c>
    </row>
    <row r="1871" spans="8:8" x14ac:dyDescent="0.25">
      <c r="H1871" s="3" t="str">
        <f t="shared" si="29"/>
        <v/>
      </c>
    </row>
    <row r="1872" spans="8:8" x14ac:dyDescent="0.25">
      <c r="H1872" s="3" t="str">
        <f t="shared" si="29"/>
        <v/>
      </c>
    </row>
    <row r="1873" spans="8:8" x14ac:dyDescent="0.25">
      <c r="H1873" s="3" t="str">
        <f t="shared" si="29"/>
        <v/>
      </c>
    </row>
    <row r="1874" spans="8:8" x14ac:dyDescent="0.25">
      <c r="H1874" s="3" t="str">
        <f t="shared" si="29"/>
        <v/>
      </c>
    </row>
    <row r="1875" spans="8:8" x14ac:dyDescent="0.25">
      <c r="H1875" s="3" t="str">
        <f t="shared" si="29"/>
        <v/>
      </c>
    </row>
    <row r="1876" spans="8:8" x14ac:dyDescent="0.25">
      <c r="H1876" s="3" t="str">
        <f t="shared" si="29"/>
        <v/>
      </c>
    </row>
    <row r="1877" spans="8:8" x14ac:dyDescent="0.25">
      <c r="H1877" s="3" t="str">
        <f t="shared" si="29"/>
        <v/>
      </c>
    </row>
    <row r="1878" spans="8:8" x14ac:dyDescent="0.25">
      <c r="H1878" s="3" t="str">
        <f t="shared" si="29"/>
        <v/>
      </c>
    </row>
    <row r="1879" spans="8:8" x14ac:dyDescent="0.25">
      <c r="H1879" s="3" t="str">
        <f t="shared" si="29"/>
        <v/>
      </c>
    </row>
    <row r="1880" spans="8:8" x14ac:dyDescent="0.25">
      <c r="H1880" s="3" t="str">
        <f t="shared" si="29"/>
        <v/>
      </c>
    </row>
    <row r="1881" spans="8:8" x14ac:dyDescent="0.25">
      <c r="H1881" s="3" t="str">
        <f t="shared" si="29"/>
        <v/>
      </c>
    </row>
    <row r="1882" spans="8:8" x14ac:dyDescent="0.25">
      <c r="H1882" s="3" t="str">
        <f t="shared" si="29"/>
        <v/>
      </c>
    </row>
    <row r="1883" spans="8:8" x14ac:dyDescent="0.25">
      <c r="H1883" s="3" t="str">
        <f t="shared" si="29"/>
        <v/>
      </c>
    </row>
    <row r="1884" spans="8:8" x14ac:dyDescent="0.25">
      <c r="H1884" s="3" t="str">
        <f t="shared" si="29"/>
        <v/>
      </c>
    </row>
    <row r="1885" spans="8:8" x14ac:dyDescent="0.25">
      <c r="H1885" s="3" t="str">
        <f t="shared" si="29"/>
        <v/>
      </c>
    </row>
    <row r="1886" spans="8:8" x14ac:dyDescent="0.25">
      <c r="H1886" s="3" t="str">
        <f t="shared" si="29"/>
        <v/>
      </c>
    </row>
    <row r="1887" spans="8:8" x14ac:dyDescent="0.25">
      <c r="H1887" s="3" t="str">
        <f t="shared" si="29"/>
        <v/>
      </c>
    </row>
    <row r="1888" spans="8:8" x14ac:dyDescent="0.25">
      <c r="H1888" s="3" t="str">
        <f t="shared" si="29"/>
        <v/>
      </c>
    </row>
    <row r="1889" spans="8:8" x14ac:dyDescent="0.25">
      <c r="H1889" s="3" t="str">
        <f t="shared" si="29"/>
        <v/>
      </c>
    </row>
    <row r="1890" spans="8:8" x14ac:dyDescent="0.25">
      <c r="H1890" s="3" t="str">
        <f t="shared" si="29"/>
        <v/>
      </c>
    </row>
    <row r="1891" spans="8:8" x14ac:dyDescent="0.25">
      <c r="H1891" s="3" t="str">
        <f t="shared" si="29"/>
        <v/>
      </c>
    </row>
    <row r="1892" spans="8:8" x14ac:dyDescent="0.25">
      <c r="H1892" s="3" t="str">
        <f t="shared" si="29"/>
        <v/>
      </c>
    </row>
    <row r="1893" spans="8:8" x14ac:dyDescent="0.25">
      <c r="H1893" s="3" t="str">
        <f t="shared" si="29"/>
        <v/>
      </c>
    </row>
    <row r="1894" spans="8:8" x14ac:dyDescent="0.25">
      <c r="H1894" s="3" t="str">
        <f t="shared" si="29"/>
        <v/>
      </c>
    </row>
    <row r="1895" spans="8:8" x14ac:dyDescent="0.25">
      <c r="H1895" s="3" t="str">
        <f t="shared" si="29"/>
        <v/>
      </c>
    </row>
    <row r="1896" spans="8:8" x14ac:dyDescent="0.25">
      <c r="H1896" s="3" t="str">
        <f t="shared" si="29"/>
        <v/>
      </c>
    </row>
    <row r="1897" spans="8:8" x14ac:dyDescent="0.25">
      <c r="H1897" s="3" t="str">
        <f t="shared" si="29"/>
        <v/>
      </c>
    </row>
    <row r="1898" spans="8:8" x14ac:dyDescent="0.25">
      <c r="H1898" s="3" t="str">
        <f t="shared" si="29"/>
        <v/>
      </c>
    </row>
    <row r="1899" spans="8:8" x14ac:dyDescent="0.25">
      <c r="H1899" s="3" t="str">
        <f t="shared" si="29"/>
        <v/>
      </c>
    </row>
    <row r="1900" spans="8:8" x14ac:dyDescent="0.25">
      <c r="H1900" s="3" t="str">
        <f t="shared" si="29"/>
        <v/>
      </c>
    </row>
    <row r="1901" spans="8:8" x14ac:dyDescent="0.25">
      <c r="H1901" s="3" t="str">
        <f t="shared" si="29"/>
        <v/>
      </c>
    </row>
    <row r="1902" spans="8:8" x14ac:dyDescent="0.25">
      <c r="H1902" s="3" t="str">
        <f t="shared" si="29"/>
        <v/>
      </c>
    </row>
    <row r="1903" spans="8:8" x14ac:dyDescent="0.25">
      <c r="H1903" s="3" t="str">
        <f t="shared" si="29"/>
        <v/>
      </c>
    </row>
    <row r="1904" spans="8:8" x14ac:dyDescent="0.25">
      <c r="H1904" s="3" t="str">
        <f t="shared" si="29"/>
        <v/>
      </c>
    </row>
    <row r="1905" spans="8:8" x14ac:dyDescent="0.25">
      <c r="H1905" s="3" t="str">
        <f t="shared" si="29"/>
        <v/>
      </c>
    </row>
    <row r="1906" spans="8:8" x14ac:dyDescent="0.25">
      <c r="H1906" s="3" t="str">
        <f t="shared" si="29"/>
        <v/>
      </c>
    </row>
    <row r="1907" spans="8:8" x14ac:dyDescent="0.25">
      <c r="H1907" s="3" t="str">
        <f t="shared" si="29"/>
        <v/>
      </c>
    </row>
    <row r="1908" spans="8:8" x14ac:dyDescent="0.25">
      <c r="H1908" s="3" t="str">
        <f t="shared" si="29"/>
        <v/>
      </c>
    </row>
    <row r="1909" spans="8:8" x14ac:dyDescent="0.25">
      <c r="H1909" s="3" t="str">
        <f t="shared" si="29"/>
        <v/>
      </c>
    </row>
    <row r="1910" spans="8:8" x14ac:dyDescent="0.25">
      <c r="H1910" s="3" t="str">
        <f t="shared" si="29"/>
        <v/>
      </c>
    </row>
    <row r="1911" spans="8:8" x14ac:dyDescent="0.25">
      <c r="H1911" s="3" t="str">
        <f t="shared" si="29"/>
        <v/>
      </c>
    </row>
    <row r="1912" spans="8:8" x14ac:dyDescent="0.25">
      <c r="H1912" s="3" t="str">
        <f t="shared" si="29"/>
        <v/>
      </c>
    </row>
    <row r="1913" spans="8:8" x14ac:dyDescent="0.25">
      <c r="H1913" s="3" t="str">
        <f t="shared" si="29"/>
        <v/>
      </c>
    </row>
    <row r="1914" spans="8:8" x14ac:dyDescent="0.25">
      <c r="H1914" s="3" t="str">
        <f t="shared" si="29"/>
        <v/>
      </c>
    </row>
    <row r="1915" spans="8:8" x14ac:dyDescent="0.25">
      <c r="H1915" s="3" t="str">
        <f t="shared" si="29"/>
        <v/>
      </c>
    </row>
    <row r="1916" spans="8:8" x14ac:dyDescent="0.25">
      <c r="H1916" s="3" t="str">
        <f t="shared" si="29"/>
        <v/>
      </c>
    </row>
    <row r="1917" spans="8:8" x14ac:dyDescent="0.25">
      <c r="H1917" s="3" t="str">
        <f t="shared" si="29"/>
        <v/>
      </c>
    </row>
    <row r="1918" spans="8:8" x14ac:dyDescent="0.25">
      <c r="H1918" s="3" t="str">
        <f t="shared" si="29"/>
        <v/>
      </c>
    </row>
    <row r="1919" spans="8:8" x14ac:dyDescent="0.25">
      <c r="H1919" s="3" t="str">
        <f t="shared" si="29"/>
        <v/>
      </c>
    </row>
    <row r="1920" spans="8:8" x14ac:dyDescent="0.25">
      <c r="H1920" s="3" t="str">
        <f t="shared" si="29"/>
        <v/>
      </c>
    </row>
    <row r="1921" spans="8:8" x14ac:dyDescent="0.25">
      <c r="H1921" s="3" t="str">
        <f t="shared" si="29"/>
        <v/>
      </c>
    </row>
    <row r="1922" spans="8:8" x14ac:dyDescent="0.25">
      <c r="H1922" s="3" t="str">
        <f t="shared" ref="H1922:H1985" si="30">_xlfn.IFNA(INDEX(event_type_id,MATCH(C1922,event_types,0)),"")</f>
        <v/>
      </c>
    </row>
    <row r="1923" spans="8:8" x14ac:dyDescent="0.25">
      <c r="H1923" s="3" t="str">
        <f t="shared" si="30"/>
        <v/>
      </c>
    </row>
    <row r="1924" spans="8:8" x14ac:dyDescent="0.25">
      <c r="H1924" s="3" t="str">
        <f t="shared" si="30"/>
        <v/>
      </c>
    </row>
    <row r="1925" spans="8:8" x14ac:dyDescent="0.25">
      <c r="H1925" s="3" t="str">
        <f t="shared" si="30"/>
        <v/>
      </c>
    </row>
    <row r="1926" spans="8:8" x14ac:dyDescent="0.25">
      <c r="H1926" s="3" t="str">
        <f t="shared" si="30"/>
        <v/>
      </c>
    </row>
    <row r="1927" spans="8:8" x14ac:dyDescent="0.25">
      <c r="H1927" s="3" t="str">
        <f t="shared" si="30"/>
        <v/>
      </c>
    </row>
    <row r="1928" spans="8:8" x14ac:dyDescent="0.25">
      <c r="H1928" s="3" t="str">
        <f t="shared" si="30"/>
        <v/>
      </c>
    </row>
    <row r="1929" spans="8:8" x14ac:dyDescent="0.25">
      <c r="H1929" s="3" t="str">
        <f t="shared" si="30"/>
        <v/>
      </c>
    </row>
    <row r="1930" spans="8:8" x14ac:dyDescent="0.25">
      <c r="H1930" s="3" t="str">
        <f t="shared" si="30"/>
        <v/>
      </c>
    </row>
    <row r="1931" spans="8:8" x14ac:dyDescent="0.25">
      <c r="H1931" s="3" t="str">
        <f t="shared" si="30"/>
        <v/>
      </c>
    </row>
    <row r="1932" spans="8:8" x14ac:dyDescent="0.25">
      <c r="H1932" s="3" t="str">
        <f t="shared" si="30"/>
        <v/>
      </c>
    </row>
    <row r="1933" spans="8:8" x14ac:dyDescent="0.25">
      <c r="H1933" s="3" t="str">
        <f t="shared" si="30"/>
        <v/>
      </c>
    </row>
    <row r="1934" spans="8:8" x14ac:dyDescent="0.25">
      <c r="H1934" s="3" t="str">
        <f t="shared" si="30"/>
        <v/>
      </c>
    </row>
    <row r="1935" spans="8:8" x14ac:dyDescent="0.25">
      <c r="H1935" s="3" t="str">
        <f t="shared" si="30"/>
        <v/>
      </c>
    </row>
    <row r="1936" spans="8:8" x14ac:dyDescent="0.25">
      <c r="H1936" s="3" t="str">
        <f t="shared" si="30"/>
        <v/>
      </c>
    </row>
    <row r="1937" spans="8:8" x14ac:dyDescent="0.25">
      <c r="H1937" s="3" t="str">
        <f t="shared" si="30"/>
        <v/>
      </c>
    </row>
    <row r="1938" spans="8:8" x14ac:dyDescent="0.25">
      <c r="H1938" s="3" t="str">
        <f t="shared" si="30"/>
        <v/>
      </c>
    </row>
    <row r="1939" spans="8:8" x14ac:dyDescent="0.25">
      <c r="H1939" s="3" t="str">
        <f t="shared" si="30"/>
        <v/>
      </c>
    </row>
    <row r="1940" spans="8:8" x14ac:dyDescent="0.25">
      <c r="H1940" s="3" t="str">
        <f t="shared" si="30"/>
        <v/>
      </c>
    </row>
    <row r="1941" spans="8:8" x14ac:dyDescent="0.25">
      <c r="H1941" s="3" t="str">
        <f t="shared" si="30"/>
        <v/>
      </c>
    </row>
    <row r="1942" spans="8:8" x14ac:dyDescent="0.25">
      <c r="H1942" s="3" t="str">
        <f t="shared" si="30"/>
        <v/>
      </c>
    </row>
    <row r="1943" spans="8:8" x14ac:dyDescent="0.25">
      <c r="H1943" s="3" t="str">
        <f t="shared" si="30"/>
        <v/>
      </c>
    </row>
    <row r="1944" spans="8:8" x14ac:dyDescent="0.25">
      <c r="H1944" s="3" t="str">
        <f t="shared" si="30"/>
        <v/>
      </c>
    </row>
    <row r="1945" spans="8:8" x14ac:dyDescent="0.25">
      <c r="H1945" s="3" t="str">
        <f t="shared" si="30"/>
        <v/>
      </c>
    </row>
    <row r="1946" spans="8:8" x14ac:dyDescent="0.25">
      <c r="H1946" s="3" t="str">
        <f t="shared" si="30"/>
        <v/>
      </c>
    </row>
    <row r="1947" spans="8:8" x14ac:dyDescent="0.25">
      <c r="H1947" s="3" t="str">
        <f t="shared" si="30"/>
        <v/>
      </c>
    </row>
    <row r="1948" spans="8:8" x14ac:dyDescent="0.25">
      <c r="H1948" s="3" t="str">
        <f t="shared" si="30"/>
        <v/>
      </c>
    </row>
    <row r="1949" spans="8:8" x14ac:dyDescent="0.25">
      <c r="H1949" s="3" t="str">
        <f t="shared" si="30"/>
        <v/>
      </c>
    </row>
    <row r="1950" spans="8:8" x14ac:dyDescent="0.25">
      <c r="H1950" s="3" t="str">
        <f t="shared" si="30"/>
        <v/>
      </c>
    </row>
    <row r="1951" spans="8:8" x14ac:dyDescent="0.25">
      <c r="H1951" s="3" t="str">
        <f t="shared" si="30"/>
        <v/>
      </c>
    </row>
    <row r="1952" spans="8:8" x14ac:dyDescent="0.25">
      <c r="H1952" s="3" t="str">
        <f t="shared" si="30"/>
        <v/>
      </c>
    </row>
    <row r="1953" spans="8:8" x14ac:dyDescent="0.25">
      <c r="H1953" s="3" t="str">
        <f t="shared" si="30"/>
        <v/>
      </c>
    </row>
    <row r="1954" spans="8:8" x14ac:dyDescent="0.25">
      <c r="H1954" s="3" t="str">
        <f t="shared" si="30"/>
        <v/>
      </c>
    </row>
    <row r="1955" spans="8:8" x14ac:dyDescent="0.25">
      <c r="H1955" s="3" t="str">
        <f t="shared" si="30"/>
        <v/>
      </c>
    </row>
    <row r="1956" spans="8:8" x14ac:dyDescent="0.25">
      <c r="H1956" s="3" t="str">
        <f t="shared" si="30"/>
        <v/>
      </c>
    </row>
    <row r="1957" spans="8:8" x14ac:dyDescent="0.25">
      <c r="H1957" s="3" t="str">
        <f t="shared" si="30"/>
        <v/>
      </c>
    </row>
    <row r="1958" spans="8:8" x14ac:dyDescent="0.25">
      <c r="H1958" s="3" t="str">
        <f t="shared" si="30"/>
        <v/>
      </c>
    </row>
    <row r="1959" spans="8:8" x14ac:dyDescent="0.25">
      <c r="H1959" s="3" t="str">
        <f t="shared" si="30"/>
        <v/>
      </c>
    </row>
    <row r="1960" spans="8:8" x14ac:dyDescent="0.25">
      <c r="H1960" s="3" t="str">
        <f t="shared" si="30"/>
        <v/>
      </c>
    </row>
    <row r="1961" spans="8:8" x14ac:dyDescent="0.25">
      <c r="H1961" s="3" t="str">
        <f t="shared" si="30"/>
        <v/>
      </c>
    </row>
    <row r="1962" spans="8:8" x14ac:dyDescent="0.25">
      <c r="H1962" s="3" t="str">
        <f t="shared" si="30"/>
        <v/>
      </c>
    </row>
    <row r="1963" spans="8:8" x14ac:dyDescent="0.25">
      <c r="H1963" s="3" t="str">
        <f t="shared" si="30"/>
        <v/>
      </c>
    </row>
    <row r="1964" spans="8:8" x14ac:dyDescent="0.25">
      <c r="H1964" s="3" t="str">
        <f t="shared" si="30"/>
        <v/>
      </c>
    </row>
    <row r="1965" spans="8:8" x14ac:dyDescent="0.25">
      <c r="H1965" s="3" t="str">
        <f t="shared" si="30"/>
        <v/>
      </c>
    </row>
    <row r="1966" spans="8:8" x14ac:dyDescent="0.25">
      <c r="H1966" s="3" t="str">
        <f t="shared" si="30"/>
        <v/>
      </c>
    </row>
    <row r="1967" spans="8:8" x14ac:dyDescent="0.25">
      <c r="H1967" s="3" t="str">
        <f t="shared" si="30"/>
        <v/>
      </c>
    </row>
    <row r="1968" spans="8:8" x14ac:dyDescent="0.25">
      <c r="H1968" s="3" t="str">
        <f t="shared" si="30"/>
        <v/>
      </c>
    </row>
    <row r="1969" spans="8:8" x14ac:dyDescent="0.25">
      <c r="H1969" s="3" t="str">
        <f t="shared" si="30"/>
        <v/>
      </c>
    </row>
    <row r="1970" spans="8:8" x14ac:dyDescent="0.25">
      <c r="H1970" s="3" t="str">
        <f t="shared" si="30"/>
        <v/>
      </c>
    </row>
    <row r="1971" spans="8:8" x14ac:dyDescent="0.25">
      <c r="H1971" s="3" t="str">
        <f t="shared" si="30"/>
        <v/>
      </c>
    </row>
    <row r="1972" spans="8:8" x14ac:dyDescent="0.25">
      <c r="H1972" s="3" t="str">
        <f t="shared" si="30"/>
        <v/>
      </c>
    </row>
    <row r="1973" spans="8:8" x14ac:dyDescent="0.25">
      <c r="H1973" s="3" t="str">
        <f t="shared" si="30"/>
        <v/>
      </c>
    </row>
    <row r="1974" spans="8:8" x14ac:dyDescent="0.25">
      <c r="H1974" s="3" t="str">
        <f t="shared" si="30"/>
        <v/>
      </c>
    </row>
    <row r="1975" spans="8:8" x14ac:dyDescent="0.25">
      <c r="H1975" s="3" t="str">
        <f t="shared" si="30"/>
        <v/>
      </c>
    </row>
    <row r="1976" spans="8:8" x14ac:dyDescent="0.25">
      <c r="H1976" s="3" t="str">
        <f t="shared" si="30"/>
        <v/>
      </c>
    </row>
    <row r="1977" spans="8:8" x14ac:dyDescent="0.25">
      <c r="H1977" s="3" t="str">
        <f t="shared" si="30"/>
        <v/>
      </c>
    </row>
    <row r="1978" spans="8:8" x14ac:dyDescent="0.25">
      <c r="H1978" s="3" t="str">
        <f t="shared" si="30"/>
        <v/>
      </c>
    </row>
    <row r="1979" spans="8:8" x14ac:dyDescent="0.25">
      <c r="H1979" s="3" t="str">
        <f t="shared" si="30"/>
        <v/>
      </c>
    </row>
    <row r="1980" spans="8:8" x14ac:dyDescent="0.25">
      <c r="H1980" s="3" t="str">
        <f t="shared" si="30"/>
        <v/>
      </c>
    </row>
    <row r="1981" spans="8:8" x14ac:dyDescent="0.25">
      <c r="H1981" s="3" t="str">
        <f t="shared" si="30"/>
        <v/>
      </c>
    </row>
    <row r="1982" spans="8:8" x14ac:dyDescent="0.25">
      <c r="H1982" s="3" t="str">
        <f t="shared" si="30"/>
        <v/>
      </c>
    </row>
    <row r="1983" spans="8:8" x14ac:dyDescent="0.25">
      <c r="H1983" s="3" t="str">
        <f t="shared" si="30"/>
        <v/>
      </c>
    </row>
    <row r="1984" spans="8:8" x14ac:dyDescent="0.25">
      <c r="H1984" s="3" t="str">
        <f t="shared" si="30"/>
        <v/>
      </c>
    </row>
    <row r="1985" spans="8:8" x14ac:dyDescent="0.25">
      <c r="H1985" s="3" t="str">
        <f t="shared" si="30"/>
        <v/>
      </c>
    </row>
    <row r="1986" spans="8:8" x14ac:dyDescent="0.25">
      <c r="H1986" s="3" t="str">
        <f t="shared" ref="H1986:H2049" si="31">_xlfn.IFNA(INDEX(event_type_id,MATCH(C1986,event_types,0)),"")</f>
        <v/>
      </c>
    </row>
    <row r="1987" spans="8:8" x14ac:dyDescent="0.25">
      <c r="H1987" s="3" t="str">
        <f t="shared" si="31"/>
        <v/>
      </c>
    </row>
    <row r="1988" spans="8:8" x14ac:dyDescent="0.25">
      <c r="H1988" s="3" t="str">
        <f t="shared" si="31"/>
        <v/>
      </c>
    </row>
    <row r="1989" spans="8:8" x14ac:dyDescent="0.25">
      <c r="H1989" s="3" t="str">
        <f t="shared" si="31"/>
        <v/>
      </c>
    </row>
    <row r="1990" spans="8:8" x14ac:dyDescent="0.25">
      <c r="H1990" s="3" t="str">
        <f t="shared" si="31"/>
        <v/>
      </c>
    </row>
    <row r="1991" spans="8:8" x14ac:dyDescent="0.25">
      <c r="H1991" s="3" t="str">
        <f t="shared" si="31"/>
        <v/>
      </c>
    </row>
    <row r="1992" spans="8:8" x14ac:dyDescent="0.25">
      <c r="H1992" s="3" t="str">
        <f t="shared" si="31"/>
        <v/>
      </c>
    </row>
    <row r="1993" spans="8:8" x14ac:dyDescent="0.25">
      <c r="H1993" s="3" t="str">
        <f t="shared" si="31"/>
        <v/>
      </c>
    </row>
    <row r="1994" spans="8:8" x14ac:dyDescent="0.25">
      <c r="H1994" s="3" t="str">
        <f t="shared" si="31"/>
        <v/>
      </c>
    </row>
    <row r="1995" spans="8:8" x14ac:dyDescent="0.25">
      <c r="H1995" s="3" t="str">
        <f t="shared" si="31"/>
        <v/>
      </c>
    </row>
    <row r="1996" spans="8:8" x14ac:dyDescent="0.25">
      <c r="H1996" s="3" t="str">
        <f t="shared" si="31"/>
        <v/>
      </c>
    </row>
    <row r="1997" spans="8:8" x14ac:dyDescent="0.25">
      <c r="H1997" s="3" t="str">
        <f t="shared" si="31"/>
        <v/>
      </c>
    </row>
    <row r="1998" spans="8:8" x14ac:dyDescent="0.25">
      <c r="H1998" s="3" t="str">
        <f t="shared" si="31"/>
        <v/>
      </c>
    </row>
    <row r="1999" spans="8:8" x14ac:dyDescent="0.25">
      <c r="H1999" s="3" t="str">
        <f t="shared" si="31"/>
        <v/>
      </c>
    </row>
    <row r="2000" spans="8:8" x14ac:dyDescent="0.25">
      <c r="H2000" s="3" t="str">
        <f t="shared" si="31"/>
        <v/>
      </c>
    </row>
    <row r="2001" spans="8:8" x14ac:dyDescent="0.25">
      <c r="H2001" s="3" t="str">
        <f t="shared" si="31"/>
        <v/>
      </c>
    </row>
    <row r="2002" spans="8:8" x14ac:dyDescent="0.25">
      <c r="H2002" s="3" t="str">
        <f t="shared" si="31"/>
        <v/>
      </c>
    </row>
    <row r="2003" spans="8:8" x14ac:dyDescent="0.25">
      <c r="H2003" s="3" t="str">
        <f t="shared" si="31"/>
        <v/>
      </c>
    </row>
    <row r="2004" spans="8:8" x14ac:dyDescent="0.25">
      <c r="H2004" s="3" t="str">
        <f t="shared" si="31"/>
        <v/>
      </c>
    </row>
    <row r="2005" spans="8:8" x14ac:dyDescent="0.25">
      <c r="H2005" s="3" t="str">
        <f t="shared" si="31"/>
        <v/>
      </c>
    </row>
    <row r="2006" spans="8:8" x14ac:dyDescent="0.25">
      <c r="H2006" s="3" t="str">
        <f t="shared" si="31"/>
        <v/>
      </c>
    </row>
    <row r="2007" spans="8:8" x14ac:dyDescent="0.25">
      <c r="H2007" s="3" t="str">
        <f t="shared" si="31"/>
        <v/>
      </c>
    </row>
    <row r="2008" spans="8:8" x14ac:dyDescent="0.25">
      <c r="H2008" s="3" t="str">
        <f t="shared" si="31"/>
        <v/>
      </c>
    </row>
    <row r="2009" spans="8:8" x14ac:dyDescent="0.25">
      <c r="H2009" s="3" t="str">
        <f t="shared" si="31"/>
        <v/>
      </c>
    </row>
    <row r="2010" spans="8:8" x14ac:dyDescent="0.25">
      <c r="H2010" s="3" t="str">
        <f t="shared" si="31"/>
        <v/>
      </c>
    </row>
    <row r="2011" spans="8:8" x14ac:dyDescent="0.25">
      <c r="H2011" s="3" t="str">
        <f t="shared" si="31"/>
        <v/>
      </c>
    </row>
    <row r="2012" spans="8:8" x14ac:dyDescent="0.25">
      <c r="H2012" s="3" t="str">
        <f t="shared" si="31"/>
        <v/>
      </c>
    </row>
    <row r="2013" spans="8:8" x14ac:dyDescent="0.25">
      <c r="H2013" s="3" t="str">
        <f t="shared" si="31"/>
        <v/>
      </c>
    </row>
    <row r="2014" spans="8:8" x14ac:dyDescent="0.25">
      <c r="H2014" s="3" t="str">
        <f t="shared" si="31"/>
        <v/>
      </c>
    </row>
    <row r="2015" spans="8:8" x14ac:dyDescent="0.25">
      <c r="H2015" s="3" t="str">
        <f t="shared" si="31"/>
        <v/>
      </c>
    </row>
    <row r="2016" spans="8:8" x14ac:dyDescent="0.25">
      <c r="H2016" s="3" t="str">
        <f t="shared" si="31"/>
        <v/>
      </c>
    </row>
    <row r="2017" spans="8:8" x14ac:dyDescent="0.25">
      <c r="H2017" s="3" t="str">
        <f t="shared" si="31"/>
        <v/>
      </c>
    </row>
    <row r="2018" spans="8:8" x14ac:dyDescent="0.25">
      <c r="H2018" s="3" t="str">
        <f t="shared" si="31"/>
        <v/>
      </c>
    </row>
    <row r="2019" spans="8:8" x14ac:dyDescent="0.25">
      <c r="H2019" s="3" t="str">
        <f t="shared" si="31"/>
        <v/>
      </c>
    </row>
    <row r="2020" spans="8:8" x14ac:dyDescent="0.25">
      <c r="H2020" s="3" t="str">
        <f t="shared" si="31"/>
        <v/>
      </c>
    </row>
    <row r="2021" spans="8:8" x14ac:dyDescent="0.25">
      <c r="H2021" s="3" t="str">
        <f t="shared" si="31"/>
        <v/>
      </c>
    </row>
    <row r="2022" spans="8:8" x14ac:dyDescent="0.25">
      <c r="H2022" s="3" t="str">
        <f t="shared" si="31"/>
        <v/>
      </c>
    </row>
    <row r="2023" spans="8:8" x14ac:dyDescent="0.25">
      <c r="H2023" s="3" t="str">
        <f t="shared" si="31"/>
        <v/>
      </c>
    </row>
    <row r="2024" spans="8:8" x14ac:dyDescent="0.25">
      <c r="H2024" s="3" t="str">
        <f t="shared" si="31"/>
        <v/>
      </c>
    </row>
    <row r="2025" spans="8:8" x14ac:dyDescent="0.25">
      <c r="H2025" s="3" t="str">
        <f t="shared" si="31"/>
        <v/>
      </c>
    </row>
    <row r="2026" spans="8:8" x14ac:dyDescent="0.25">
      <c r="H2026" s="3" t="str">
        <f t="shared" si="31"/>
        <v/>
      </c>
    </row>
    <row r="2027" spans="8:8" x14ac:dyDescent="0.25">
      <c r="H2027" s="3" t="str">
        <f t="shared" si="31"/>
        <v/>
      </c>
    </row>
    <row r="2028" spans="8:8" x14ac:dyDescent="0.25">
      <c r="H2028" s="3" t="str">
        <f t="shared" si="31"/>
        <v/>
      </c>
    </row>
    <row r="2029" spans="8:8" x14ac:dyDescent="0.25">
      <c r="H2029" s="3" t="str">
        <f t="shared" si="31"/>
        <v/>
      </c>
    </row>
    <row r="2030" spans="8:8" x14ac:dyDescent="0.25">
      <c r="H2030" s="3" t="str">
        <f t="shared" si="31"/>
        <v/>
      </c>
    </row>
    <row r="2031" spans="8:8" x14ac:dyDescent="0.25">
      <c r="H2031" s="3" t="str">
        <f t="shared" si="31"/>
        <v/>
      </c>
    </row>
    <row r="2032" spans="8:8" x14ac:dyDescent="0.25">
      <c r="H2032" s="3" t="str">
        <f t="shared" si="31"/>
        <v/>
      </c>
    </row>
    <row r="2033" spans="8:8" x14ac:dyDescent="0.25">
      <c r="H2033" s="3" t="str">
        <f t="shared" si="31"/>
        <v/>
      </c>
    </row>
    <row r="2034" spans="8:8" x14ac:dyDescent="0.25">
      <c r="H2034" s="3" t="str">
        <f t="shared" si="31"/>
        <v/>
      </c>
    </row>
    <row r="2035" spans="8:8" x14ac:dyDescent="0.25">
      <c r="H2035" s="3" t="str">
        <f t="shared" si="31"/>
        <v/>
      </c>
    </row>
    <row r="2036" spans="8:8" x14ac:dyDescent="0.25">
      <c r="H2036" s="3" t="str">
        <f t="shared" si="31"/>
        <v/>
      </c>
    </row>
    <row r="2037" spans="8:8" x14ac:dyDescent="0.25">
      <c r="H2037" s="3" t="str">
        <f t="shared" si="31"/>
        <v/>
      </c>
    </row>
    <row r="2038" spans="8:8" x14ac:dyDescent="0.25">
      <c r="H2038" s="3" t="str">
        <f t="shared" si="31"/>
        <v/>
      </c>
    </row>
    <row r="2039" spans="8:8" x14ac:dyDescent="0.25">
      <c r="H2039" s="3" t="str">
        <f t="shared" si="31"/>
        <v/>
      </c>
    </row>
    <row r="2040" spans="8:8" x14ac:dyDescent="0.25">
      <c r="H2040" s="3" t="str">
        <f t="shared" si="31"/>
        <v/>
      </c>
    </row>
    <row r="2041" spans="8:8" x14ac:dyDescent="0.25">
      <c r="H2041" s="3" t="str">
        <f t="shared" si="31"/>
        <v/>
      </c>
    </row>
    <row r="2042" spans="8:8" x14ac:dyDescent="0.25">
      <c r="H2042" s="3" t="str">
        <f t="shared" si="31"/>
        <v/>
      </c>
    </row>
    <row r="2043" spans="8:8" x14ac:dyDescent="0.25">
      <c r="H2043" s="3" t="str">
        <f t="shared" si="31"/>
        <v/>
      </c>
    </row>
    <row r="2044" spans="8:8" x14ac:dyDescent="0.25">
      <c r="H2044" s="3" t="str">
        <f t="shared" si="31"/>
        <v/>
      </c>
    </row>
    <row r="2045" spans="8:8" x14ac:dyDescent="0.25">
      <c r="H2045" s="3" t="str">
        <f t="shared" si="31"/>
        <v/>
      </c>
    </row>
    <row r="2046" spans="8:8" x14ac:dyDescent="0.25">
      <c r="H2046" s="3" t="str">
        <f t="shared" si="31"/>
        <v/>
      </c>
    </row>
    <row r="2047" spans="8:8" x14ac:dyDescent="0.25">
      <c r="H2047" s="3" t="str">
        <f t="shared" si="31"/>
        <v/>
      </c>
    </row>
    <row r="2048" spans="8:8" x14ac:dyDescent="0.25">
      <c r="H2048" s="3" t="str">
        <f t="shared" si="31"/>
        <v/>
      </c>
    </row>
    <row r="2049" spans="8:8" x14ac:dyDescent="0.25">
      <c r="H2049" s="3" t="str">
        <f t="shared" si="31"/>
        <v/>
      </c>
    </row>
    <row r="2050" spans="8:8" x14ac:dyDescent="0.25">
      <c r="H2050" s="3" t="str">
        <f t="shared" ref="H2050:H2113" si="32">_xlfn.IFNA(INDEX(event_type_id,MATCH(C2050,event_types,0)),"")</f>
        <v/>
      </c>
    </row>
    <row r="2051" spans="8:8" x14ac:dyDescent="0.25">
      <c r="H2051" s="3" t="str">
        <f t="shared" si="32"/>
        <v/>
      </c>
    </row>
    <row r="2052" spans="8:8" x14ac:dyDescent="0.25">
      <c r="H2052" s="3" t="str">
        <f t="shared" si="32"/>
        <v/>
      </c>
    </row>
    <row r="2053" spans="8:8" x14ac:dyDescent="0.25">
      <c r="H2053" s="3" t="str">
        <f t="shared" si="32"/>
        <v/>
      </c>
    </row>
    <row r="2054" spans="8:8" x14ac:dyDescent="0.25">
      <c r="H2054" s="3" t="str">
        <f t="shared" si="32"/>
        <v/>
      </c>
    </row>
    <row r="2055" spans="8:8" x14ac:dyDescent="0.25">
      <c r="H2055" s="3" t="str">
        <f t="shared" si="32"/>
        <v/>
      </c>
    </row>
    <row r="2056" spans="8:8" x14ac:dyDescent="0.25">
      <c r="H2056" s="3" t="str">
        <f t="shared" si="32"/>
        <v/>
      </c>
    </row>
    <row r="2057" spans="8:8" x14ac:dyDescent="0.25">
      <c r="H2057" s="3" t="str">
        <f t="shared" si="32"/>
        <v/>
      </c>
    </row>
    <row r="2058" spans="8:8" x14ac:dyDescent="0.25">
      <c r="H2058" s="3" t="str">
        <f t="shared" si="32"/>
        <v/>
      </c>
    </row>
    <row r="2059" spans="8:8" x14ac:dyDescent="0.25">
      <c r="H2059" s="3" t="str">
        <f t="shared" si="32"/>
        <v/>
      </c>
    </row>
    <row r="2060" spans="8:8" x14ac:dyDescent="0.25">
      <c r="H2060" s="3" t="str">
        <f t="shared" si="32"/>
        <v/>
      </c>
    </row>
    <row r="2061" spans="8:8" x14ac:dyDescent="0.25">
      <c r="H2061" s="3" t="str">
        <f t="shared" si="32"/>
        <v/>
      </c>
    </row>
    <row r="2062" spans="8:8" x14ac:dyDescent="0.25">
      <c r="H2062" s="3" t="str">
        <f t="shared" si="32"/>
        <v/>
      </c>
    </row>
    <row r="2063" spans="8:8" x14ac:dyDescent="0.25">
      <c r="H2063" s="3" t="str">
        <f t="shared" si="32"/>
        <v/>
      </c>
    </row>
    <row r="2064" spans="8:8" x14ac:dyDescent="0.25">
      <c r="H2064" s="3" t="str">
        <f t="shared" si="32"/>
        <v/>
      </c>
    </row>
    <row r="2065" spans="8:8" x14ac:dyDescent="0.25">
      <c r="H2065" s="3" t="str">
        <f t="shared" si="32"/>
        <v/>
      </c>
    </row>
    <row r="2066" spans="8:8" x14ac:dyDescent="0.25">
      <c r="H2066" s="3" t="str">
        <f t="shared" si="32"/>
        <v/>
      </c>
    </row>
    <row r="2067" spans="8:8" x14ac:dyDescent="0.25">
      <c r="H2067" s="3" t="str">
        <f t="shared" si="32"/>
        <v/>
      </c>
    </row>
    <row r="2068" spans="8:8" x14ac:dyDescent="0.25">
      <c r="H2068" s="3" t="str">
        <f t="shared" si="32"/>
        <v/>
      </c>
    </row>
    <row r="2069" spans="8:8" x14ac:dyDescent="0.25">
      <c r="H2069" s="3" t="str">
        <f t="shared" si="32"/>
        <v/>
      </c>
    </row>
    <row r="2070" spans="8:8" x14ac:dyDescent="0.25">
      <c r="H2070" s="3" t="str">
        <f t="shared" si="32"/>
        <v/>
      </c>
    </row>
    <row r="2071" spans="8:8" x14ac:dyDescent="0.25">
      <c r="H2071" s="3" t="str">
        <f t="shared" si="32"/>
        <v/>
      </c>
    </row>
    <row r="2072" spans="8:8" x14ac:dyDescent="0.25">
      <c r="H2072" s="3" t="str">
        <f t="shared" si="32"/>
        <v/>
      </c>
    </row>
    <row r="2073" spans="8:8" x14ac:dyDescent="0.25">
      <c r="H2073" s="3" t="str">
        <f t="shared" si="32"/>
        <v/>
      </c>
    </row>
    <row r="2074" spans="8:8" x14ac:dyDescent="0.25">
      <c r="H2074" s="3" t="str">
        <f t="shared" si="32"/>
        <v/>
      </c>
    </row>
    <row r="2075" spans="8:8" x14ac:dyDescent="0.25">
      <c r="H2075" s="3" t="str">
        <f t="shared" si="32"/>
        <v/>
      </c>
    </row>
    <row r="2076" spans="8:8" x14ac:dyDescent="0.25">
      <c r="H2076" s="3" t="str">
        <f t="shared" si="32"/>
        <v/>
      </c>
    </row>
    <row r="2077" spans="8:8" x14ac:dyDescent="0.25">
      <c r="H2077" s="3" t="str">
        <f t="shared" si="32"/>
        <v/>
      </c>
    </row>
    <row r="2078" spans="8:8" x14ac:dyDescent="0.25">
      <c r="H2078" s="3" t="str">
        <f t="shared" si="32"/>
        <v/>
      </c>
    </row>
    <row r="2079" spans="8:8" x14ac:dyDescent="0.25">
      <c r="H2079" s="3" t="str">
        <f t="shared" si="32"/>
        <v/>
      </c>
    </row>
    <row r="2080" spans="8:8" x14ac:dyDescent="0.25">
      <c r="H2080" s="3" t="str">
        <f t="shared" si="32"/>
        <v/>
      </c>
    </row>
    <row r="2081" spans="8:8" x14ac:dyDescent="0.25">
      <c r="H2081" s="3" t="str">
        <f t="shared" si="32"/>
        <v/>
      </c>
    </row>
    <row r="2082" spans="8:8" x14ac:dyDescent="0.25">
      <c r="H2082" s="3" t="str">
        <f t="shared" si="32"/>
        <v/>
      </c>
    </row>
    <row r="2083" spans="8:8" x14ac:dyDescent="0.25">
      <c r="H2083" s="3" t="str">
        <f t="shared" si="32"/>
        <v/>
      </c>
    </row>
    <row r="2084" spans="8:8" x14ac:dyDescent="0.25">
      <c r="H2084" s="3" t="str">
        <f t="shared" si="32"/>
        <v/>
      </c>
    </row>
    <row r="2085" spans="8:8" x14ac:dyDescent="0.25">
      <c r="H2085" s="3" t="str">
        <f t="shared" si="32"/>
        <v/>
      </c>
    </row>
    <row r="2086" spans="8:8" x14ac:dyDescent="0.25">
      <c r="H2086" s="3" t="str">
        <f t="shared" si="32"/>
        <v/>
      </c>
    </row>
    <row r="2087" spans="8:8" x14ac:dyDescent="0.25">
      <c r="H2087" s="3" t="str">
        <f t="shared" si="32"/>
        <v/>
      </c>
    </row>
    <row r="2088" spans="8:8" x14ac:dyDescent="0.25">
      <c r="H2088" s="3" t="str">
        <f t="shared" si="32"/>
        <v/>
      </c>
    </row>
    <row r="2089" spans="8:8" x14ac:dyDescent="0.25">
      <c r="H2089" s="3" t="str">
        <f t="shared" si="32"/>
        <v/>
      </c>
    </row>
    <row r="2090" spans="8:8" x14ac:dyDescent="0.25">
      <c r="H2090" s="3" t="str">
        <f t="shared" si="32"/>
        <v/>
      </c>
    </row>
    <row r="2091" spans="8:8" x14ac:dyDescent="0.25">
      <c r="H2091" s="3" t="str">
        <f t="shared" si="32"/>
        <v/>
      </c>
    </row>
    <row r="2092" spans="8:8" x14ac:dyDescent="0.25">
      <c r="H2092" s="3" t="str">
        <f t="shared" si="32"/>
        <v/>
      </c>
    </row>
    <row r="2093" spans="8:8" x14ac:dyDescent="0.25">
      <c r="H2093" s="3" t="str">
        <f t="shared" si="32"/>
        <v/>
      </c>
    </row>
    <row r="2094" spans="8:8" x14ac:dyDescent="0.25">
      <c r="H2094" s="3" t="str">
        <f t="shared" si="32"/>
        <v/>
      </c>
    </row>
    <row r="2095" spans="8:8" x14ac:dyDescent="0.25">
      <c r="H2095" s="3" t="str">
        <f t="shared" si="32"/>
        <v/>
      </c>
    </row>
    <row r="2096" spans="8:8" x14ac:dyDescent="0.25">
      <c r="H2096" s="3" t="str">
        <f t="shared" si="32"/>
        <v/>
      </c>
    </row>
    <row r="2097" spans="8:8" x14ac:dyDescent="0.25">
      <c r="H2097" s="3" t="str">
        <f t="shared" si="32"/>
        <v/>
      </c>
    </row>
    <row r="2098" spans="8:8" x14ac:dyDescent="0.25">
      <c r="H2098" s="3" t="str">
        <f t="shared" si="32"/>
        <v/>
      </c>
    </row>
    <row r="2099" spans="8:8" x14ac:dyDescent="0.25">
      <c r="H2099" s="3" t="str">
        <f t="shared" si="32"/>
        <v/>
      </c>
    </row>
    <row r="2100" spans="8:8" x14ac:dyDescent="0.25">
      <c r="H2100" s="3" t="str">
        <f t="shared" si="32"/>
        <v/>
      </c>
    </row>
    <row r="2101" spans="8:8" x14ac:dyDescent="0.25">
      <c r="H2101" s="3" t="str">
        <f t="shared" si="32"/>
        <v/>
      </c>
    </row>
    <row r="2102" spans="8:8" x14ac:dyDescent="0.25">
      <c r="H2102" s="3" t="str">
        <f t="shared" si="32"/>
        <v/>
      </c>
    </row>
    <row r="2103" spans="8:8" x14ac:dyDescent="0.25">
      <c r="H2103" s="3" t="str">
        <f t="shared" si="32"/>
        <v/>
      </c>
    </row>
    <row r="2104" spans="8:8" x14ac:dyDescent="0.25">
      <c r="H2104" s="3" t="str">
        <f t="shared" si="32"/>
        <v/>
      </c>
    </row>
    <row r="2105" spans="8:8" x14ac:dyDescent="0.25">
      <c r="H2105" s="3" t="str">
        <f t="shared" si="32"/>
        <v/>
      </c>
    </row>
    <row r="2106" spans="8:8" x14ac:dyDescent="0.25">
      <c r="H2106" s="3" t="str">
        <f t="shared" si="32"/>
        <v/>
      </c>
    </row>
    <row r="2107" spans="8:8" x14ac:dyDescent="0.25">
      <c r="H2107" s="3" t="str">
        <f t="shared" si="32"/>
        <v/>
      </c>
    </row>
    <row r="2108" spans="8:8" x14ac:dyDescent="0.25">
      <c r="H2108" s="3" t="str">
        <f t="shared" si="32"/>
        <v/>
      </c>
    </row>
    <row r="2109" spans="8:8" x14ac:dyDescent="0.25">
      <c r="H2109" s="3" t="str">
        <f t="shared" si="32"/>
        <v/>
      </c>
    </row>
    <row r="2110" spans="8:8" x14ac:dyDescent="0.25">
      <c r="H2110" s="3" t="str">
        <f t="shared" si="32"/>
        <v/>
      </c>
    </row>
    <row r="2111" spans="8:8" x14ac:dyDescent="0.25">
      <c r="H2111" s="3" t="str">
        <f t="shared" si="32"/>
        <v/>
      </c>
    </row>
    <row r="2112" spans="8:8" x14ac:dyDescent="0.25">
      <c r="H2112" s="3" t="str">
        <f t="shared" si="32"/>
        <v/>
      </c>
    </row>
    <row r="2113" spans="8:8" x14ac:dyDescent="0.25">
      <c r="H2113" s="3" t="str">
        <f t="shared" si="32"/>
        <v/>
      </c>
    </row>
    <row r="2114" spans="8:8" x14ac:dyDescent="0.25">
      <c r="H2114" s="3" t="str">
        <f t="shared" ref="H2114:H2177" si="33">_xlfn.IFNA(INDEX(event_type_id,MATCH(C2114,event_types,0)),"")</f>
        <v/>
      </c>
    </row>
    <row r="2115" spans="8:8" x14ac:dyDescent="0.25">
      <c r="H2115" s="3" t="str">
        <f t="shared" si="33"/>
        <v/>
      </c>
    </row>
    <row r="2116" spans="8:8" x14ac:dyDescent="0.25">
      <c r="H2116" s="3" t="str">
        <f t="shared" si="33"/>
        <v/>
      </c>
    </row>
    <row r="2117" spans="8:8" x14ac:dyDescent="0.25">
      <c r="H2117" s="3" t="str">
        <f t="shared" si="33"/>
        <v/>
      </c>
    </row>
    <row r="2118" spans="8:8" x14ac:dyDescent="0.25">
      <c r="H2118" s="3" t="str">
        <f t="shared" si="33"/>
        <v/>
      </c>
    </row>
    <row r="2119" spans="8:8" x14ac:dyDescent="0.25">
      <c r="H2119" s="3" t="str">
        <f t="shared" si="33"/>
        <v/>
      </c>
    </row>
    <row r="2120" spans="8:8" x14ac:dyDescent="0.25">
      <c r="H2120" s="3" t="str">
        <f t="shared" si="33"/>
        <v/>
      </c>
    </row>
    <row r="2121" spans="8:8" x14ac:dyDescent="0.25">
      <c r="H2121" s="3" t="str">
        <f t="shared" si="33"/>
        <v/>
      </c>
    </row>
    <row r="2122" spans="8:8" x14ac:dyDescent="0.25">
      <c r="H2122" s="3" t="str">
        <f t="shared" si="33"/>
        <v/>
      </c>
    </row>
    <row r="2123" spans="8:8" x14ac:dyDescent="0.25">
      <c r="H2123" s="3" t="str">
        <f t="shared" si="33"/>
        <v/>
      </c>
    </row>
    <row r="2124" spans="8:8" x14ac:dyDescent="0.25">
      <c r="H2124" s="3" t="str">
        <f t="shared" si="33"/>
        <v/>
      </c>
    </row>
    <row r="2125" spans="8:8" x14ac:dyDescent="0.25">
      <c r="H2125" s="3" t="str">
        <f t="shared" si="33"/>
        <v/>
      </c>
    </row>
    <row r="2126" spans="8:8" x14ac:dyDescent="0.25">
      <c r="H2126" s="3" t="str">
        <f t="shared" si="33"/>
        <v/>
      </c>
    </row>
    <row r="2127" spans="8:8" x14ac:dyDescent="0.25">
      <c r="H2127" s="3" t="str">
        <f t="shared" si="33"/>
        <v/>
      </c>
    </row>
    <row r="2128" spans="8:8" x14ac:dyDescent="0.25">
      <c r="H2128" s="3" t="str">
        <f t="shared" si="33"/>
        <v/>
      </c>
    </row>
    <row r="2129" spans="8:8" x14ac:dyDescent="0.25">
      <c r="H2129" s="3" t="str">
        <f t="shared" si="33"/>
        <v/>
      </c>
    </row>
    <row r="2130" spans="8:8" x14ac:dyDescent="0.25">
      <c r="H2130" s="3" t="str">
        <f t="shared" si="33"/>
        <v/>
      </c>
    </row>
    <row r="2131" spans="8:8" x14ac:dyDescent="0.25">
      <c r="H2131" s="3" t="str">
        <f t="shared" si="33"/>
        <v/>
      </c>
    </row>
    <row r="2132" spans="8:8" x14ac:dyDescent="0.25">
      <c r="H2132" s="3" t="str">
        <f t="shared" si="33"/>
        <v/>
      </c>
    </row>
    <row r="2133" spans="8:8" x14ac:dyDescent="0.25">
      <c r="H2133" s="3" t="str">
        <f t="shared" si="33"/>
        <v/>
      </c>
    </row>
    <row r="2134" spans="8:8" x14ac:dyDescent="0.25">
      <c r="H2134" s="3" t="str">
        <f t="shared" si="33"/>
        <v/>
      </c>
    </row>
    <row r="2135" spans="8:8" x14ac:dyDescent="0.25">
      <c r="H2135" s="3" t="str">
        <f t="shared" si="33"/>
        <v/>
      </c>
    </row>
    <row r="2136" spans="8:8" x14ac:dyDescent="0.25">
      <c r="H2136" s="3" t="str">
        <f t="shared" si="33"/>
        <v/>
      </c>
    </row>
    <row r="2137" spans="8:8" x14ac:dyDescent="0.25">
      <c r="H2137" s="3" t="str">
        <f t="shared" si="33"/>
        <v/>
      </c>
    </row>
    <row r="2138" spans="8:8" x14ac:dyDescent="0.25">
      <c r="H2138" s="3" t="str">
        <f t="shared" si="33"/>
        <v/>
      </c>
    </row>
    <row r="2139" spans="8:8" x14ac:dyDescent="0.25">
      <c r="H2139" s="3" t="str">
        <f t="shared" si="33"/>
        <v/>
      </c>
    </row>
    <row r="2140" spans="8:8" x14ac:dyDescent="0.25">
      <c r="H2140" s="3" t="str">
        <f t="shared" si="33"/>
        <v/>
      </c>
    </row>
    <row r="2141" spans="8:8" x14ac:dyDescent="0.25">
      <c r="H2141" s="3" t="str">
        <f t="shared" si="33"/>
        <v/>
      </c>
    </row>
    <row r="2142" spans="8:8" x14ac:dyDescent="0.25">
      <c r="H2142" s="3" t="str">
        <f t="shared" si="33"/>
        <v/>
      </c>
    </row>
    <row r="2143" spans="8:8" x14ac:dyDescent="0.25">
      <c r="H2143" s="3" t="str">
        <f t="shared" si="33"/>
        <v/>
      </c>
    </row>
    <row r="2144" spans="8:8" x14ac:dyDescent="0.25">
      <c r="H2144" s="3" t="str">
        <f t="shared" si="33"/>
        <v/>
      </c>
    </row>
    <row r="2145" spans="8:8" x14ac:dyDescent="0.25">
      <c r="H2145" s="3" t="str">
        <f t="shared" si="33"/>
        <v/>
      </c>
    </row>
    <row r="2146" spans="8:8" x14ac:dyDescent="0.25">
      <c r="H2146" s="3" t="str">
        <f t="shared" si="33"/>
        <v/>
      </c>
    </row>
    <row r="2147" spans="8:8" x14ac:dyDescent="0.25">
      <c r="H2147" s="3" t="str">
        <f t="shared" si="33"/>
        <v/>
      </c>
    </row>
    <row r="2148" spans="8:8" x14ac:dyDescent="0.25">
      <c r="H2148" s="3" t="str">
        <f t="shared" si="33"/>
        <v/>
      </c>
    </row>
    <row r="2149" spans="8:8" x14ac:dyDescent="0.25">
      <c r="H2149" s="3" t="str">
        <f t="shared" si="33"/>
        <v/>
      </c>
    </row>
    <row r="2150" spans="8:8" x14ac:dyDescent="0.25">
      <c r="H2150" s="3" t="str">
        <f t="shared" si="33"/>
        <v/>
      </c>
    </row>
    <row r="2151" spans="8:8" x14ac:dyDescent="0.25">
      <c r="H2151" s="3" t="str">
        <f t="shared" si="33"/>
        <v/>
      </c>
    </row>
    <row r="2152" spans="8:8" x14ac:dyDescent="0.25">
      <c r="H2152" s="3" t="str">
        <f t="shared" si="33"/>
        <v/>
      </c>
    </row>
    <row r="2153" spans="8:8" x14ac:dyDescent="0.25">
      <c r="H2153" s="3" t="str">
        <f t="shared" si="33"/>
        <v/>
      </c>
    </row>
    <row r="2154" spans="8:8" x14ac:dyDescent="0.25">
      <c r="H2154" s="3" t="str">
        <f t="shared" si="33"/>
        <v/>
      </c>
    </row>
    <row r="2155" spans="8:8" x14ac:dyDescent="0.25">
      <c r="H2155" s="3" t="str">
        <f t="shared" si="33"/>
        <v/>
      </c>
    </row>
    <row r="2156" spans="8:8" x14ac:dyDescent="0.25">
      <c r="H2156" s="3" t="str">
        <f t="shared" si="33"/>
        <v/>
      </c>
    </row>
    <row r="2157" spans="8:8" x14ac:dyDescent="0.25">
      <c r="H2157" s="3" t="str">
        <f t="shared" si="33"/>
        <v/>
      </c>
    </row>
    <row r="2158" spans="8:8" x14ac:dyDescent="0.25">
      <c r="H2158" s="3" t="str">
        <f t="shared" si="33"/>
        <v/>
      </c>
    </row>
    <row r="2159" spans="8:8" x14ac:dyDescent="0.25">
      <c r="H2159" s="3" t="str">
        <f t="shared" si="33"/>
        <v/>
      </c>
    </row>
    <row r="2160" spans="8:8" x14ac:dyDescent="0.25">
      <c r="H2160" s="3" t="str">
        <f t="shared" si="33"/>
        <v/>
      </c>
    </row>
    <row r="2161" spans="8:8" x14ac:dyDescent="0.25">
      <c r="H2161" s="3" t="str">
        <f t="shared" si="33"/>
        <v/>
      </c>
    </row>
    <row r="2162" spans="8:8" x14ac:dyDescent="0.25">
      <c r="H2162" s="3" t="str">
        <f t="shared" si="33"/>
        <v/>
      </c>
    </row>
    <row r="2163" spans="8:8" x14ac:dyDescent="0.25">
      <c r="H2163" s="3" t="str">
        <f t="shared" si="33"/>
        <v/>
      </c>
    </row>
    <row r="2164" spans="8:8" x14ac:dyDescent="0.25">
      <c r="H2164" s="3" t="str">
        <f t="shared" si="33"/>
        <v/>
      </c>
    </row>
    <row r="2165" spans="8:8" x14ac:dyDescent="0.25">
      <c r="H2165" s="3" t="str">
        <f t="shared" si="33"/>
        <v/>
      </c>
    </row>
    <row r="2166" spans="8:8" x14ac:dyDescent="0.25">
      <c r="H2166" s="3" t="str">
        <f t="shared" si="33"/>
        <v/>
      </c>
    </row>
    <row r="2167" spans="8:8" x14ac:dyDescent="0.25">
      <c r="H2167" s="3" t="str">
        <f t="shared" si="33"/>
        <v/>
      </c>
    </row>
    <row r="2168" spans="8:8" x14ac:dyDescent="0.25">
      <c r="H2168" s="3" t="str">
        <f t="shared" si="33"/>
        <v/>
      </c>
    </row>
    <row r="2169" spans="8:8" x14ac:dyDescent="0.25">
      <c r="H2169" s="3" t="str">
        <f t="shared" si="33"/>
        <v/>
      </c>
    </row>
    <row r="2170" spans="8:8" x14ac:dyDescent="0.25">
      <c r="H2170" s="3" t="str">
        <f t="shared" si="33"/>
        <v/>
      </c>
    </row>
    <row r="2171" spans="8:8" x14ac:dyDescent="0.25">
      <c r="H2171" s="3" t="str">
        <f t="shared" si="33"/>
        <v/>
      </c>
    </row>
    <row r="2172" spans="8:8" x14ac:dyDescent="0.25">
      <c r="H2172" s="3" t="str">
        <f t="shared" si="33"/>
        <v/>
      </c>
    </row>
    <row r="2173" spans="8:8" x14ac:dyDescent="0.25">
      <c r="H2173" s="3" t="str">
        <f t="shared" si="33"/>
        <v/>
      </c>
    </row>
    <row r="2174" spans="8:8" x14ac:dyDescent="0.25">
      <c r="H2174" s="3" t="str">
        <f t="shared" si="33"/>
        <v/>
      </c>
    </row>
    <row r="2175" spans="8:8" x14ac:dyDescent="0.25">
      <c r="H2175" s="3" t="str">
        <f t="shared" si="33"/>
        <v/>
      </c>
    </row>
    <row r="2176" spans="8:8" x14ac:dyDescent="0.25">
      <c r="H2176" s="3" t="str">
        <f t="shared" si="33"/>
        <v/>
      </c>
    </row>
    <row r="2177" spans="8:8" x14ac:dyDescent="0.25">
      <c r="H2177" s="3" t="str">
        <f t="shared" si="33"/>
        <v/>
      </c>
    </row>
    <row r="2178" spans="8:8" x14ac:dyDescent="0.25">
      <c r="H2178" s="3" t="str">
        <f t="shared" ref="H2178:H2241" si="34">_xlfn.IFNA(INDEX(event_type_id,MATCH(C2178,event_types,0)),"")</f>
        <v/>
      </c>
    </row>
    <row r="2179" spans="8:8" x14ac:dyDescent="0.25">
      <c r="H2179" s="3" t="str">
        <f t="shared" si="34"/>
        <v/>
      </c>
    </row>
    <row r="2180" spans="8:8" x14ac:dyDescent="0.25">
      <c r="H2180" s="3" t="str">
        <f t="shared" si="34"/>
        <v/>
      </c>
    </row>
    <row r="2181" spans="8:8" x14ac:dyDescent="0.25">
      <c r="H2181" s="3" t="str">
        <f t="shared" si="34"/>
        <v/>
      </c>
    </row>
    <row r="2182" spans="8:8" x14ac:dyDescent="0.25">
      <c r="H2182" s="3" t="str">
        <f t="shared" si="34"/>
        <v/>
      </c>
    </row>
    <row r="2183" spans="8:8" x14ac:dyDescent="0.25">
      <c r="H2183" s="3" t="str">
        <f t="shared" si="34"/>
        <v/>
      </c>
    </row>
    <row r="2184" spans="8:8" x14ac:dyDescent="0.25">
      <c r="H2184" s="3" t="str">
        <f t="shared" si="34"/>
        <v/>
      </c>
    </row>
    <row r="2185" spans="8:8" x14ac:dyDescent="0.25">
      <c r="H2185" s="3" t="str">
        <f t="shared" si="34"/>
        <v/>
      </c>
    </row>
    <row r="2186" spans="8:8" x14ac:dyDescent="0.25">
      <c r="H2186" s="3" t="str">
        <f t="shared" si="34"/>
        <v/>
      </c>
    </row>
    <row r="2187" spans="8:8" x14ac:dyDescent="0.25">
      <c r="H2187" s="3" t="str">
        <f t="shared" si="34"/>
        <v/>
      </c>
    </row>
    <row r="2188" spans="8:8" x14ac:dyDescent="0.25">
      <c r="H2188" s="3" t="str">
        <f t="shared" si="34"/>
        <v/>
      </c>
    </row>
    <row r="2189" spans="8:8" x14ac:dyDescent="0.25">
      <c r="H2189" s="3" t="str">
        <f t="shared" si="34"/>
        <v/>
      </c>
    </row>
    <row r="2190" spans="8:8" x14ac:dyDescent="0.25">
      <c r="H2190" s="3" t="str">
        <f t="shared" si="34"/>
        <v/>
      </c>
    </row>
    <row r="2191" spans="8:8" x14ac:dyDescent="0.25">
      <c r="H2191" s="3" t="str">
        <f t="shared" si="34"/>
        <v/>
      </c>
    </row>
    <row r="2192" spans="8:8" x14ac:dyDescent="0.25">
      <c r="H2192" s="3" t="str">
        <f t="shared" si="34"/>
        <v/>
      </c>
    </row>
    <row r="2193" spans="8:8" x14ac:dyDescent="0.25">
      <c r="H2193" s="3" t="str">
        <f t="shared" si="34"/>
        <v/>
      </c>
    </row>
    <row r="2194" spans="8:8" x14ac:dyDescent="0.25">
      <c r="H2194" s="3" t="str">
        <f t="shared" si="34"/>
        <v/>
      </c>
    </row>
    <row r="2195" spans="8:8" x14ac:dyDescent="0.25">
      <c r="H2195" s="3" t="str">
        <f t="shared" si="34"/>
        <v/>
      </c>
    </row>
    <row r="2196" spans="8:8" x14ac:dyDescent="0.25">
      <c r="H2196" s="3" t="str">
        <f t="shared" si="34"/>
        <v/>
      </c>
    </row>
    <row r="2197" spans="8:8" x14ac:dyDescent="0.25">
      <c r="H2197" s="3" t="str">
        <f t="shared" si="34"/>
        <v/>
      </c>
    </row>
    <row r="2198" spans="8:8" x14ac:dyDescent="0.25">
      <c r="H2198" s="3" t="str">
        <f t="shared" si="34"/>
        <v/>
      </c>
    </row>
    <row r="2199" spans="8:8" x14ac:dyDescent="0.25">
      <c r="H2199" s="3" t="str">
        <f t="shared" si="34"/>
        <v/>
      </c>
    </row>
    <row r="2200" spans="8:8" x14ac:dyDescent="0.25">
      <c r="H2200" s="3" t="str">
        <f t="shared" si="34"/>
        <v/>
      </c>
    </row>
    <row r="2201" spans="8:8" x14ac:dyDescent="0.25">
      <c r="H2201" s="3" t="str">
        <f t="shared" si="34"/>
        <v/>
      </c>
    </row>
    <row r="2202" spans="8:8" x14ac:dyDescent="0.25">
      <c r="H2202" s="3" t="str">
        <f t="shared" si="34"/>
        <v/>
      </c>
    </row>
    <row r="2203" spans="8:8" x14ac:dyDescent="0.25">
      <c r="H2203" s="3" t="str">
        <f t="shared" si="34"/>
        <v/>
      </c>
    </row>
    <row r="2204" spans="8:8" x14ac:dyDescent="0.25">
      <c r="H2204" s="3" t="str">
        <f t="shared" si="34"/>
        <v/>
      </c>
    </row>
    <row r="2205" spans="8:8" x14ac:dyDescent="0.25">
      <c r="H2205" s="3" t="str">
        <f t="shared" si="34"/>
        <v/>
      </c>
    </row>
    <row r="2206" spans="8:8" x14ac:dyDescent="0.25">
      <c r="H2206" s="3" t="str">
        <f t="shared" si="34"/>
        <v/>
      </c>
    </row>
    <row r="2207" spans="8:8" x14ac:dyDescent="0.25">
      <c r="H2207" s="3" t="str">
        <f t="shared" si="34"/>
        <v/>
      </c>
    </row>
    <row r="2208" spans="8:8" x14ac:dyDescent="0.25">
      <c r="H2208" s="3" t="str">
        <f t="shared" si="34"/>
        <v/>
      </c>
    </row>
    <row r="2209" spans="8:8" x14ac:dyDescent="0.25">
      <c r="H2209" s="3" t="str">
        <f t="shared" si="34"/>
        <v/>
      </c>
    </row>
    <row r="2210" spans="8:8" x14ac:dyDescent="0.25">
      <c r="H2210" s="3" t="str">
        <f t="shared" si="34"/>
        <v/>
      </c>
    </row>
    <row r="2211" spans="8:8" x14ac:dyDescent="0.25">
      <c r="H2211" s="3" t="str">
        <f t="shared" si="34"/>
        <v/>
      </c>
    </row>
    <row r="2212" spans="8:8" x14ac:dyDescent="0.25">
      <c r="H2212" s="3" t="str">
        <f t="shared" si="34"/>
        <v/>
      </c>
    </row>
    <row r="2213" spans="8:8" x14ac:dyDescent="0.25">
      <c r="H2213" s="3" t="str">
        <f t="shared" si="34"/>
        <v/>
      </c>
    </row>
    <row r="2214" spans="8:8" x14ac:dyDescent="0.25">
      <c r="H2214" s="3" t="str">
        <f t="shared" si="34"/>
        <v/>
      </c>
    </row>
    <row r="2215" spans="8:8" x14ac:dyDescent="0.25">
      <c r="H2215" s="3" t="str">
        <f t="shared" si="34"/>
        <v/>
      </c>
    </row>
    <row r="2216" spans="8:8" x14ac:dyDescent="0.25">
      <c r="H2216" s="3" t="str">
        <f t="shared" si="34"/>
        <v/>
      </c>
    </row>
    <row r="2217" spans="8:8" x14ac:dyDescent="0.25">
      <c r="H2217" s="3" t="str">
        <f t="shared" si="34"/>
        <v/>
      </c>
    </row>
    <row r="2218" spans="8:8" x14ac:dyDescent="0.25">
      <c r="H2218" s="3" t="str">
        <f t="shared" si="34"/>
        <v/>
      </c>
    </row>
    <row r="2219" spans="8:8" x14ac:dyDescent="0.25">
      <c r="H2219" s="3" t="str">
        <f t="shared" si="34"/>
        <v/>
      </c>
    </row>
    <row r="2220" spans="8:8" x14ac:dyDescent="0.25">
      <c r="H2220" s="3" t="str">
        <f t="shared" si="34"/>
        <v/>
      </c>
    </row>
    <row r="2221" spans="8:8" x14ac:dyDescent="0.25">
      <c r="H2221" s="3" t="str">
        <f t="shared" si="34"/>
        <v/>
      </c>
    </row>
    <row r="2222" spans="8:8" x14ac:dyDescent="0.25">
      <c r="H2222" s="3" t="str">
        <f t="shared" si="34"/>
        <v/>
      </c>
    </row>
    <row r="2223" spans="8:8" x14ac:dyDescent="0.25">
      <c r="H2223" s="3" t="str">
        <f t="shared" si="34"/>
        <v/>
      </c>
    </row>
    <row r="2224" spans="8:8" x14ac:dyDescent="0.25">
      <c r="H2224" s="3" t="str">
        <f t="shared" si="34"/>
        <v/>
      </c>
    </row>
    <row r="2225" spans="8:8" x14ac:dyDescent="0.25">
      <c r="H2225" s="3" t="str">
        <f t="shared" si="34"/>
        <v/>
      </c>
    </row>
    <row r="2226" spans="8:8" x14ac:dyDescent="0.25">
      <c r="H2226" s="3" t="str">
        <f t="shared" si="34"/>
        <v/>
      </c>
    </row>
    <row r="2227" spans="8:8" x14ac:dyDescent="0.25">
      <c r="H2227" s="3" t="str">
        <f t="shared" si="34"/>
        <v/>
      </c>
    </row>
    <row r="2228" spans="8:8" x14ac:dyDescent="0.25">
      <c r="H2228" s="3" t="str">
        <f t="shared" si="34"/>
        <v/>
      </c>
    </row>
    <row r="2229" spans="8:8" x14ac:dyDescent="0.25">
      <c r="H2229" s="3" t="str">
        <f t="shared" si="34"/>
        <v/>
      </c>
    </row>
    <row r="2230" spans="8:8" x14ac:dyDescent="0.25">
      <c r="H2230" s="3" t="str">
        <f t="shared" si="34"/>
        <v/>
      </c>
    </row>
    <row r="2231" spans="8:8" x14ac:dyDescent="0.25">
      <c r="H2231" s="3" t="str">
        <f t="shared" si="34"/>
        <v/>
      </c>
    </row>
    <row r="2232" spans="8:8" x14ac:dyDescent="0.25">
      <c r="H2232" s="3" t="str">
        <f t="shared" si="34"/>
        <v/>
      </c>
    </row>
    <row r="2233" spans="8:8" x14ac:dyDescent="0.25">
      <c r="H2233" s="3" t="str">
        <f t="shared" si="34"/>
        <v/>
      </c>
    </row>
    <row r="2234" spans="8:8" x14ac:dyDescent="0.25">
      <c r="H2234" s="3" t="str">
        <f t="shared" si="34"/>
        <v/>
      </c>
    </row>
    <row r="2235" spans="8:8" x14ac:dyDescent="0.25">
      <c r="H2235" s="3" t="str">
        <f t="shared" si="34"/>
        <v/>
      </c>
    </row>
    <row r="2236" spans="8:8" x14ac:dyDescent="0.25">
      <c r="H2236" s="3" t="str">
        <f t="shared" si="34"/>
        <v/>
      </c>
    </row>
    <row r="2237" spans="8:8" x14ac:dyDescent="0.25">
      <c r="H2237" s="3" t="str">
        <f t="shared" si="34"/>
        <v/>
      </c>
    </row>
    <row r="2238" spans="8:8" x14ac:dyDescent="0.25">
      <c r="H2238" s="3" t="str">
        <f t="shared" si="34"/>
        <v/>
      </c>
    </row>
    <row r="2239" spans="8:8" x14ac:dyDescent="0.25">
      <c r="H2239" s="3" t="str">
        <f t="shared" si="34"/>
        <v/>
      </c>
    </row>
    <row r="2240" spans="8:8" x14ac:dyDescent="0.25">
      <c r="H2240" s="3" t="str">
        <f t="shared" si="34"/>
        <v/>
      </c>
    </row>
    <row r="2241" spans="8:8" x14ac:dyDescent="0.25">
      <c r="H2241" s="3" t="str">
        <f t="shared" si="34"/>
        <v/>
      </c>
    </row>
    <row r="2242" spans="8:8" x14ac:dyDescent="0.25">
      <c r="H2242" s="3" t="str">
        <f t="shared" ref="H2242:H2305" si="35">_xlfn.IFNA(INDEX(event_type_id,MATCH(C2242,event_types,0)),"")</f>
        <v/>
      </c>
    </row>
    <row r="2243" spans="8:8" x14ac:dyDescent="0.25">
      <c r="H2243" s="3" t="str">
        <f t="shared" si="35"/>
        <v/>
      </c>
    </row>
    <row r="2244" spans="8:8" x14ac:dyDescent="0.25">
      <c r="H2244" s="3" t="str">
        <f t="shared" si="35"/>
        <v/>
      </c>
    </row>
    <row r="2245" spans="8:8" x14ac:dyDescent="0.25">
      <c r="H2245" s="3" t="str">
        <f t="shared" si="35"/>
        <v/>
      </c>
    </row>
    <row r="2246" spans="8:8" x14ac:dyDescent="0.25">
      <c r="H2246" s="3" t="str">
        <f t="shared" si="35"/>
        <v/>
      </c>
    </row>
    <row r="2247" spans="8:8" x14ac:dyDescent="0.25">
      <c r="H2247" s="3" t="str">
        <f t="shared" si="35"/>
        <v/>
      </c>
    </row>
    <row r="2248" spans="8:8" x14ac:dyDescent="0.25">
      <c r="H2248" s="3" t="str">
        <f t="shared" si="35"/>
        <v/>
      </c>
    </row>
    <row r="2249" spans="8:8" x14ac:dyDescent="0.25">
      <c r="H2249" s="3" t="str">
        <f t="shared" si="35"/>
        <v/>
      </c>
    </row>
    <row r="2250" spans="8:8" x14ac:dyDescent="0.25">
      <c r="H2250" s="3" t="str">
        <f t="shared" si="35"/>
        <v/>
      </c>
    </row>
    <row r="2251" spans="8:8" x14ac:dyDescent="0.25">
      <c r="H2251" s="3" t="str">
        <f t="shared" si="35"/>
        <v/>
      </c>
    </row>
    <row r="2252" spans="8:8" x14ac:dyDescent="0.25">
      <c r="H2252" s="3" t="str">
        <f t="shared" si="35"/>
        <v/>
      </c>
    </row>
    <row r="2253" spans="8:8" x14ac:dyDescent="0.25">
      <c r="H2253" s="3" t="str">
        <f t="shared" si="35"/>
        <v/>
      </c>
    </row>
    <row r="2254" spans="8:8" x14ac:dyDescent="0.25">
      <c r="H2254" s="3" t="str">
        <f t="shared" si="35"/>
        <v/>
      </c>
    </row>
    <row r="2255" spans="8:8" x14ac:dyDescent="0.25">
      <c r="H2255" s="3" t="str">
        <f t="shared" si="35"/>
        <v/>
      </c>
    </row>
    <row r="2256" spans="8:8" x14ac:dyDescent="0.25">
      <c r="H2256" s="3" t="str">
        <f t="shared" si="35"/>
        <v/>
      </c>
    </row>
    <row r="2257" spans="8:8" x14ac:dyDescent="0.25">
      <c r="H2257" s="3" t="str">
        <f t="shared" si="35"/>
        <v/>
      </c>
    </row>
    <row r="2258" spans="8:8" x14ac:dyDescent="0.25">
      <c r="H2258" s="3" t="str">
        <f t="shared" si="35"/>
        <v/>
      </c>
    </row>
    <row r="2259" spans="8:8" x14ac:dyDescent="0.25">
      <c r="H2259" s="3" t="str">
        <f t="shared" si="35"/>
        <v/>
      </c>
    </row>
    <row r="2260" spans="8:8" x14ac:dyDescent="0.25">
      <c r="H2260" s="3" t="str">
        <f t="shared" si="35"/>
        <v/>
      </c>
    </row>
    <row r="2261" spans="8:8" x14ac:dyDescent="0.25">
      <c r="H2261" s="3" t="str">
        <f t="shared" si="35"/>
        <v/>
      </c>
    </row>
    <row r="2262" spans="8:8" x14ac:dyDescent="0.25">
      <c r="H2262" s="3" t="str">
        <f t="shared" si="35"/>
        <v/>
      </c>
    </row>
    <row r="2263" spans="8:8" x14ac:dyDescent="0.25">
      <c r="H2263" s="3" t="str">
        <f t="shared" si="35"/>
        <v/>
      </c>
    </row>
    <row r="2264" spans="8:8" x14ac:dyDescent="0.25">
      <c r="H2264" s="3" t="str">
        <f t="shared" si="35"/>
        <v/>
      </c>
    </row>
    <row r="2265" spans="8:8" x14ac:dyDescent="0.25">
      <c r="H2265" s="3" t="str">
        <f t="shared" si="35"/>
        <v/>
      </c>
    </row>
    <row r="2266" spans="8:8" x14ac:dyDescent="0.25">
      <c r="H2266" s="3" t="str">
        <f t="shared" si="35"/>
        <v/>
      </c>
    </row>
    <row r="2267" spans="8:8" x14ac:dyDescent="0.25">
      <c r="H2267" s="3" t="str">
        <f t="shared" si="35"/>
        <v/>
      </c>
    </row>
    <row r="2268" spans="8:8" x14ac:dyDescent="0.25">
      <c r="H2268" s="3" t="str">
        <f t="shared" si="35"/>
        <v/>
      </c>
    </row>
    <row r="2269" spans="8:8" x14ac:dyDescent="0.25">
      <c r="H2269" s="3" t="str">
        <f t="shared" si="35"/>
        <v/>
      </c>
    </row>
    <row r="2270" spans="8:8" x14ac:dyDescent="0.25">
      <c r="H2270" s="3" t="str">
        <f t="shared" si="35"/>
        <v/>
      </c>
    </row>
    <row r="2271" spans="8:8" x14ac:dyDescent="0.25">
      <c r="H2271" s="3" t="str">
        <f t="shared" si="35"/>
        <v/>
      </c>
    </row>
    <row r="2272" spans="8:8" x14ac:dyDescent="0.25">
      <c r="H2272" s="3" t="str">
        <f t="shared" si="35"/>
        <v/>
      </c>
    </row>
    <row r="2273" spans="8:8" x14ac:dyDescent="0.25">
      <c r="H2273" s="3" t="str">
        <f t="shared" si="35"/>
        <v/>
      </c>
    </row>
    <row r="2274" spans="8:8" x14ac:dyDescent="0.25">
      <c r="H2274" s="3" t="str">
        <f t="shared" si="35"/>
        <v/>
      </c>
    </row>
    <row r="2275" spans="8:8" x14ac:dyDescent="0.25">
      <c r="H2275" s="3" t="str">
        <f t="shared" si="35"/>
        <v/>
      </c>
    </row>
    <row r="2276" spans="8:8" x14ac:dyDescent="0.25">
      <c r="H2276" s="3" t="str">
        <f t="shared" si="35"/>
        <v/>
      </c>
    </row>
    <row r="2277" spans="8:8" x14ac:dyDescent="0.25">
      <c r="H2277" s="3" t="str">
        <f t="shared" si="35"/>
        <v/>
      </c>
    </row>
    <row r="2278" spans="8:8" x14ac:dyDescent="0.25">
      <c r="H2278" s="3" t="str">
        <f t="shared" si="35"/>
        <v/>
      </c>
    </row>
    <row r="2279" spans="8:8" x14ac:dyDescent="0.25">
      <c r="H2279" s="3" t="str">
        <f t="shared" si="35"/>
        <v/>
      </c>
    </row>
    <row r="2280" spans="8:8" x14ac:dyDescent="0.25">
      <c r="H2280" s="3" t="str">
        <f t="shared" si="35"/>
        <v/>
      </c>
    </row>
    <row r="2281" spans="8:8" x14ac:dyDescent="0.25">
      <c r="H2281" s="3" t="str">
        <f t="shared" si="35"/>
        <v/>
      </c>
    </row>
    <row r="2282" spans="8:8" x14ac:dyDescent="0.25">
      <c r="H2282" s="3" t="str">
        <f t="shared" si="35"/>
        <v/>
      </c>
    </row>
    <row r="2283" spans="8:8" x14ac:dyDescent="0.25">
      <c r="H2283" s="3" t="str">
        <f t="shared" si="35"/>
        <v/>
      </c>
    </row>
    <row r="2284" spans="8:8" x14ac:dyDescent="0.25">
      <c r="H2284" s="3" t="str">
        <f t="shared" si="35"/>
        <v/>
      </c>
    </row>
    <row r="2285" spans="8:8" x14ac:dyDescent="0.25">
      <c r="H2285" s="3" t="str">
        <f t="shared" si="35"/>
        <v/>
      </c>
    </row>
    <row r="2286" spans="8:8" x14ac:dyDescent="0.25">
      <c r="H2286" s="3" t="str">
        <f t="shared" si="35"/>
        <v/>
      </c>
    </row>
    <row r="2287" spans="8:8" x14ac:dyDescent="0.25">
      <c r="H2287" s="3" t="str">
        <f t="shared" si="35"/>
        <v/>
      </c>
    </row>
    <row r="2288" spans="8:8" x14ac:dyDescent="0.25">
      <c r="H2288" s="3" t="str">
        <f t="shared" si="35"/>
        <v/>
      </c>
    </row>
    <row r="2289" spans="8:8" x14ac:dyDescent="0.25">
      <c r="H2289" s="3" t="str">
        <f t="shared" si="35"/>
        <v/>
      </c>
    </row>
    <row r="2290" spans="8:8" x14ac:dyDescent="0.25">
      <c r="H2290" s="3" t="str">
        <f t="shared" si="35"/>
        <v/>
      </c>
    </row>
    <row r="2291" spans="8:8" x14ac:dyDescent="0.25">
      <c r="H2291" s="3" t="str">
        <f t="shared" si="35"/>
        <v/>
      </c>
    </row>
    <row r="2292" spans="8:8" x14ac:dyDescent="0.25">
      <c r="H2292" s="3" t="str">
        <f t="shared" si="35"/>
        <v/>
      </c>
    </row>
    <row r="2293" spans="8:8" x14ac:dyDescent="0.25">
      <c r="H2293" s="3" t="str">
        <f t="shared" si="35"/>
        <v/>
      </c>
    </row>
    <row r="2294" spans="8:8" x14ac:dyDescent="0.25">
      <c r="H2294" s="3" t="str">
        <f t="shared" si="35"/>
        <v/>
      </c>
    </row>
    <row r="2295" spans="8:8" x14ac:dyDescent="0.25">
      <c r="H2295" s="3" t="str">
        <f t="shared" si="35"/>
        <v/>
      </c>
    </row>
    <row r="2296" spans="8:8" x14ac:dyDescent="0.25">
      <c r="H2296" s="3" t="str">
        <f t="shared" si="35"/>
        <v/>
      </c>
    </row>
    <row r="2297" spans="8:8" x14ac:dyDescent="0.25">
      <c r="H2297" s="3" t="str">
        <f t="shared" si="35"/>
        <v/>
      </c>
    </row>
    <row r="2298" spans="8:8" x14ac:dyDescent="0.25">
      <c r="H2298" s="3" t="str">
        <f t="shared" si="35"/>
        <v/>
      </c>
    </row>
    <row r="2299" spans="8:8" x14ac:dyDescent="0.25">
      <c r="H2299" s="3" t="str">
        <f t="shared" si="35"/>
        <v/>
      </c>
    </row>
    <row r="2300" spans="8:8" x14ac:dyDescent="0.25">
      <c r="H2300" s="3" t="str">
        <f t="shared" si="35"/>
        <v/>
      </c>
    </row>
    <row r="2301" spans="8:8" x14ac:dyDescent="0.25">
      <c r="H2301" s="3" t="str">
        <f t="shared" si="35"/>
        <v/>
      </c>
    </row>
    <row r="2302" spans="8:8" x14ac:dyDescent="0.25">
      <c r="H2302" s="3" t="str">
        <f t="shared" si="35"/>
        <v/>
      </c>
    </row>
    <row r="2303" spans="8:8" x14ac:dyDescent="0.25">
      <c r="H2303" s="3" t="str">
        <f t="shared" si="35"/>
        <v/>
      </c>
    </row>
    <row r="2304" spans="8:8" x14ac:dyDescent="0.25">
      <c r="H2304" s="3" t="str">
        <f t="shared" si="35"/>
        <v/>
      </c>
    </row>
    <row r="2305" spans="8:8" x14ac:dyDescent="0.25">
      <c r="H2305" s="3" t="str">
        <f t="shared" si="35"/>
        <v/>
      </c>
    </row>
    <row r="2306" spans="8:8" x14ac:dyDescent="0.25">
      <c r="H2306" s="3" t="str">
        <f t="shared" ref="H2306:H2369" si="36">_xlfn.IFNA(INDEX(event_type_id,MATCH(C2306,event_types,0)),"")</f>
        <v/>
      </c>
    </row>
    <row r="2307" spans="8:8" x14ac:dyDescent="0.25">
      <c r="H2307" s="3" t="str">
        <f t="shared" si="36"/>
        <v/>
      </c>
    </row>
    <row r="2308" spans="8:8" x14ac:dyDescent="0.25">
      <c r="H2308" s="3" t="str">
        <f t="shared" si="36"/>
        <v/>
      </c>
    </row>
    <row r="2309" spans="8:8" x14ac:dyDescent="0.25">
      <c r="H2309" s="3" t="str">
        <f t="shared" si="36"/>
        <v/>
      </c>
    </row>
    <row r="2310" spans="8:8" x14ac:dyDescent="0.25">
      <c r="H2310" s="3" t="str">
        <f t="shared" si="36"/>
        <v/>
      </c>
    </row>
    <row r="2311" spans="8:8" x14ac:dyDescent="0.25">
      <c r="H2311" s="3" t="str">
        <f t="shared" si="36"/>
        <v/>
      </c>
    </row>
    <row r="2312" spans="8:8" x14ac:dyDescent="0.25">
      <c r="H2312" s="3" t="str">
        <f t="shared" si="36"/>
        <v/>
      </c>
    </row>
    <row r="2313" spans="8:8" x14ac:dyDescent="0.25">
      <c r="H2313" s="3" t="str">
        <f t="shared" si="36"/>
        <v/>
      </c>
    </row>
    <row r="2314" spans="8:8" x14ac:dyDescent="0.25">
      <c r="H2314" s="3" t="str">
        <f t="shared" si="36"/>
        <v/>
      </c>
    </row>
    <row r="2315" spans="8:8" x14ac:dyDescent="0.25">
      <c r="H2315" s="3" t="str">
        <f t="shared" si="36"/>
        <v/>
      </c>
    </row>
    <row r="2316" spans="8:8" x14ac:dyDescent="0.25">
      <c r="H2316" s="3" t="str">
        <f t="shared" si="36"/>
        <v/>
      </c>
    </row>
    <row r="2317" spans="8:8" x14ac:dyDescent="0.25">
      <c r="H2317" s="3" t="str">
        <f t="shared" si="36"/>
        <v/>
      </c>
    </row>
    <row r="2318" spans="8:8" x14ac:dyDescent="0.25">
      <c r="H2318" s="3" t="str">
        <f t="shared" si="36"/>
        <v/>
      </c>
    </row>
    <row r="2319" spans="8:8" x14ac:dyDescent="0.25">
      <c r="H2319" s="3" t="str">
        <f t="shared" si="36"/>
        <v/>
      </c>
    </row>
    <row r="2320" spans="8:8" x14ac:dyDescent="0.25">
      <c r="H2320" s="3" t="str">
        <f t="shared" si="36"/>
        <v/>
      </c>
    </row>
    <row r="2321" spans="8:8" x14ac:dyDescent="0.25">
      <c r="H2321" s="3" t="str">
        <f t="shared" si="36"/>
        <v/>
      </c>
    </row>
    <row r="2322" spans="8:8" x14ac:dyDescent="0.25">
      <c r="H2322" s="3" t="str">
        <f t="shared" si="36"/>
        <v/>
      </c>
    </row>
    <row r="2323" spans="8:8" x14ac:dyDescent="0.25">
      <c r="H2323" s="3" t="str">
        <f t="shared" si="36"/>
        <v/>
      </c>
    </row>
    <row r="2324" spans="8:8" x14ac:dyDescent="0.25">
      <c r="H2324" s="3" t="str">
        <f t="shared" si="36"/>
        <v/>
      </c>
    </row>
    <row r="2325" spans="8:8" x14ac:dyDescent="0.25">
      <c r="H2325" s="3" t="str">
        <f t="shared" si="36"/>
        <v/>
      </c>
    </row>
    <row r="2326" spans="8:8" x14ac:dyDescent="0.25">
      <c r="H2326" s="3" t="str">
        <f t="shared" si="36"/>
        <v/>
      </c>
    </row>
    <row r="2327" spans="8:8" x14ac:dyDescent="0.25">
      <c r="H2327" s="3" t="str">
        <f t="shared" si="36"/>
        <v/>
      </c>
    </row>
    <row r="2328" spans="8:8" x14ac:dyDescent="0.25">
      <c r="H2328" s="3" t="str">
        <f t="shared" si="36"/>
        <v/>
      </c>
    </row>
    <row r="2329" spans="8:8" x14ac:dyDescent="0.25">
      <c r="H2329" s="3" t="str">
        <f t="shared" si="36"/>
        <v/>
      </c>
    </row>
    <row r="2330" spans="8:8" x14ac:dyDescent="0.25">
      <c r="H2330" s="3" t="str">
        <f t="shared" si="36"/>
        <v/>
      </c>
    </row>
    <row r="2331" spans="8:8" x14ac:dyDescent="0.25">
      <c r="H2331" s="3" t="str">
        <f t="shared" si="36"/>
        <v/>
      </c>
    </row>
    <row r="2332" spans="8:8" x14ac:dyDescent="0.25">
      <c r="H2332" s="3" t="str">
        <f t="shared" si="36"/>
        <v/>
      </c>
    </row>
    <row r="2333" spans="8:8" x14ac:dyDescent="0.25">
      <c r="H2333" s="3" t="str">
        <f t="shared" si="36"/>
        <v/>
      </c>
    </row>
    <row r="2334" spans="8:8" x14ac:dyDescent="0.25">
      <c r="H2334" s="3" t="str">
        <f t="shared" si="36"/>
        <v/>
      </c>
    </row>
    <row r="2335" spans="8:8" x14ac:dyDescent="0.25">
      <c r="H2335" s="3" t="str">
        <f t="shared" si="36"/>
        <v/>
      </c>
    </row>
    <row r="2336" spans="8:8" x14ac:dyDescent="0.25">
      <c r="H2336" s="3" t="str">
        <f t="shared" si="36"/>
        <v/>
      </c>
    </row>
    <row r="2337" spans="8:8" x14ac:dyDescent="0.25">
      <c r="H2337" s="3" t="str">
        <f t="shared" si="36"/>
        <v/>
      </c>
    </row>
    <row r="2338" spans="8:8" x14ac:dyDescent="0.25">
      <c r="H2338" s="3" t="str">
        <f t="shared" si="36"/>
        <v/>
      </c>
    </row>
    <row r="2339" spans="8:8" x14ac:dyDescent="0.25">
      <c r="H2339" s="3" t="str">
        <f t="shared" si="36"/>
        <v/>
      </c>
    </row>
    <row r="2340" spans="8:8" x14ac:dyDescent="0.25">
      <c r="H2340" s="3" t="str">
        <f t="shared" si="36"/>
        <v/>
      </c>
    </row>
    <row r="2341" spans="8:8" x14ac:dyDescent="0.25">
      <c r="H2341" s="3" t="str">
        <f t="shared" si="36"/>
        <v/>
      </c>
    </row>
    <row r="2342" spans="8:8" x14ac:dyDescent="0.25">
      <c r="H2342" s="3" t="str">
        <f t="shared" si="36"/>
        <v/>
      </c>
    </row>
    <row r="2343" spans="8:8" x14ac:dyDescent="0.25">
      <c r="H2343" s="3" t="str">
        <f t="shared" si="36"/>
        <v/>
      </c>
    </row>
    <row r="2344" spans="8:8" x14ac:dyDescent="0.25">
      <c r="H2344" s="3" t="str">
        <f t="shared" si="36"/>
        <v/>
      </c>
    </row>
    <row r="2345" spans="8:8" x14ac:dyDescent="0.25">
      <c r="H2345" s="3" t="str">
        <f t="shared" si="36"/>
        <v/>
      </c>
    </row>
    <row r="2346" spans="8:8" x14ac:dyDescent="0.25">
      <c r="H2346" s="3" t="str">
        <f t="shared" si="36"/>
        <v/>
      </c>
    </row>
    <row r="2347" spans="8:8" x14ac:dyDescent="0.25">
      <c r="H2347" s="3" t="str">
        <f t="shared" si="36"/>
        <v/>
      </c>
    </row>
    <row r="2348" spans="8:8" x14ac:dyDescent="0.25">
      <c r="H2348" s="3" t="str">
        <f t="shared" si="36"/>
        <v/>
      </c>
    </row>
    <row r="2349" spans="8:8" x14ac:dyDescent="0.25">
      <c r="H2349" s="3" t="str">
        <f t="shared" si="36"/>
        <v/>
      </c>
    </row>
    <row r="2350" spans="8:8" x14ac:dyDescent="0.25">
      <c r="H2350" s="3" t="str">
        <f t="shared" si="36"/>
        <v/>
      </c>
    </row>
    <row r="2351" spans="8:8" x14ac:dyDescent="0.25">
      <c r="H2351" s="3" t="str">
        <f t="shared" si="36"/>
        <v/>
      </c>
    </row>
    <row r="2352" spans="8:8" x14ac:dyDescent="0.25">
      <c r="H2352" s="3" t="str">
        <f t="shared" si="36"/>
        <v/>
      </c>
    </row>
    <row r="2353" spans="8:8" x14ac:dyDescent="0.25">
      <c r="H2353" s="3" t="str">
        <f t="shared" si="36"/>
        <v/>
      </c>
    </row>
    <row r="2354" spans="8:8" x14ac:dyDescent="0.25">
      <c r="H2354" s="3" t="str">
        <f t="shared" si="36"/>
        <v/>
      </c>
    </row>
    <row r="2355" spans="8:8" x14ac:dyDescent="0.25">
      <c r="H2355" s="3" t="str">
        <f t="shared" si="36"/>
        <v/>
      </c>
    </row>
    <row r="2356" spans="8:8" x14ac:dyDescent="0.25">
      <c r="H2356" s="3" t="str">
        <f t="shared" si="36"/>
        <v/>
      </c>
    </row>
    <row r="2357" spans="8:8" x14ac:dyDescent="0.25">
      <c r="H2357" s="3" t="str">
        <f t="shared" si="36"/>
        <v/>
      </c>
    </row>
    <row r="2358" spans="8:8" x14ac:dyDescent="0.25">
      <c r="H2358" s="3" t="str">
        <f t="shared" si="36"/>
        <v/>
      </c>
    </row>
    <row r="2359" spans="8:8" x14ac:dyDescent="0.25">
      <c r="H2359" s="3" t="str">
        <f t="shared" si="36"/>
        <v/>
      </c>
    </row>
    <row r="2360" spans="8:8" x14ac:dyDescent="0.25">
      <c r="H2360" s="3" t="str">
        <f t="shared" si="36"/>
        <v/>
      </c>
    </row>
    <row r="2361" spans="8:8" x14ac:dyDescent="0.25">
      <c r="H2361" s="3" t="str">
        <f t="shared" si="36"/>
        <v/>
      </c>
    </row>
    <row r="2362" spans="8:8" x14ac:dyDescent="0.25">
      <c r="H2362" s="3" t="str">
        <f t="shared" si="36"/>
        <v/>
      </c>
    </row>
    <row r="2363" spans="8:8" x14ac:dyDescent="0.25">
      <c r="H2363" s="3" t="str">
        <f t="shared" si="36"/>
        <v/>
      </c>
    </row>
    <row r="2364" spans="8:8" x14ac:dyDescent="0.25">
      <c r="H2364" s="3" t="str">
        <f t="shared" si="36"/>
        <v/>
      </c>
    </row>
    <row r="2365" spans="8:8" x14ac:dyDescent="0.25">
      <c r="H2365" s="3" t="str">
        <f t="shared" si="36"/>
        <v/>
      </c>
    </row>
    <row r="2366" spans="8:8" x14ac:dyDescent="0.25">
      <c r="H2366" s="3" t="str">
        <f t="shared" si="36"/>
        <v/>
      </c>
    </row>
    <row r="2367" spans="8:8" x14ac:dyDescent="0.25">
      <c r="H2367" s="3" t="str">
        <f t="shared" si="36"/>
        <v/>
      </c>
    </row>
    <row r="2368" spans="8:8" x14ac:dyDescent="0.25">
      <c r="H2368" s="3" t="str">
        <f t="shared" si="36"/>
        <v/>
      </c>
    </row>
    <row r="2369" spans="8:8" x14ac:dyDescent="0.25">
      <c r="H2369" s="3" t="str">
        <f t="shared" si="36"/>
        <v/>
      </c>
    </row>
    <row r="2370" spans="8:8" x14ac:dyDescent="0.25">
      <c r="H2370" s="3" t="str">
        <f t="shared" ref="H2370:H2433" si="37">_xlfn.IFNA(INDEX(event_type_id,MATCH(C2370,event_types,0)),"")</f>
        <v/>
      </c>
    </row>
    <row r="2371" spans="8:8" x14ac:dyDescent="0.25">
      <c r="H2371" s="3" t="str">
        <f t="shared" si="37"/>
        <v/>
      </c>
    </row>
    <row r="2372" spans="8:8" x14ac:dyDescent="0.25">
      <c r="H2372" s="3" t="str">
        <f t="shared" si="37"/>
        <v/>
      </c>
    </row>
    <row r="2373" spans="8:8" x14ac:dyDescent="0.25">
      <c r="H2373" s="3" t="str">
        <f t="shared" si="37"/>
        <v/>
      </c>
    </row>
    <row r="2374" spans="8:8" x14ac:dyDescent="0.25">
      <c r="H2374" s="3" t="str">
        <f t="shared" si="37"/>
        <v/>
      </c>
    </row>
    <row r="2375" spans="8:8" x14ac:dyDescent="0.25">
      <c r="H2375" s="3" t="str">
        <f t="shared" si="37"/>
        <v/>
      </c>
    </row>
    <row r="2376" spans="8:8" x14ac:dyDescent="0.25">
      <c r="H2376" s="3" t="str">
        <f t="shared" si="37"/>
        <v/>
      </c>
    </row>
    <row r="2377" spans="8:8" x14ac:dyDescent="0.25">
      <c r="H2377" s="3" t="str">
        <f t="shared" si="37"/>
        <v/>
      </c>
    </row>
    <row r="2378" spans="8:8" x14ac:dyDescent="0.25">
      <c r="H2378" s="3" t="str">
        <f t="shared" si="37"/>
        <v/>
      </c>
    </row>
    <row r="2379" spans="8:8" x14ac:dyDescent="0.25">
      <c r="H2379" s="3" t="str">
        <f t="shared" si="37"/>
        <v/>
      </c>
    </row>
    <row r="2380" spans="8:8" x14ac:dyDescent="0.25">
      <c r="H2380" s="3" t="str">
        <f t="shared" si="37"/>
        <v/>
      </c>
    </row>
    <row r="2381" spans="8:8" x14ac:dyDescent="0.25">
      <c r="H2381" s="3" t="str">
        <f t="shared" si="37"/>
        <v/>
      </c>
    </row>
    <row r="2382" spans="8:8" x14ac:dyDescent="0.25">
      <c r="H2382" s="3" t="str">
        <f t="shared" si="37"/>
        <v/>
      </c>
    </row>
    <row r="2383" spans="8:8" x14ac:dyDescent="0.25">
      <c r="H2383" s="3" t="str">
        <f t="shared" si="37"/>
        <v/>
      </c>
    </row>
    <row r="2384" spans="8:8" x14ac:dyDescent="0.25">
      <c r="H2384" s="3" t="str">
        <f t="shared" si="37"/>
        <v/>
      </c>
    </row>
    <row r="2385" spans="8:8" x14ac:dyDescent="0.25">
      <c r="H2385" s="3" t="str">
        <f t="shared" si="37"/>
        <v/>
      </c>
    </row>
    <row r="2386" spans="8:8" x14ac:dyDescent="0.25">
      <c r="H2386" s="3" t="str">
        <f t="shared" si="37"/>
        <v/>
      </c>
    </row>
    <row r="2387" spans="8:8" x14ac:dyDescent="0.25">
      <c r="H2387" s="3" t="str">
        <f t="shared" si="37"/>
        <v/>
      </c>
    </row>
    <row r="2388" spans="8:8" x14ac:dyDescent="0.25">
      <c r="H2388" s="3" t="str">
        <f t="shared" si="37"/>
        <v/>
      </c>
    </row>
    <row r="2389" spans="8:8" x14ac:dyDescent="0.25">
      <c r="H2389" s="3" t="str">
        <f t="shared" si="37"/>
        <v/>
      </c>
    </row>
    <row r="2390" spans="8:8" x14ac:dyDescent="0.25">
      <c r="H2390" s="3" t="str">
        <f t="shared" si="37"/>
        <v/>
      </c>
    </row>
    <row r="2391" spans="8:8" x14ac:dyDescent="0.25">
      <c r="H2391" s="3" t="str">
        <f t="shared" si="37"/>
        <v/>
      </c>
    </row>
    <row r="2392" spans="8:8" x14ac:dyDescent="0.25">
      <c r="H2392" s="3" t="str">
        <f t="shared" si="37"/>
        <v/>
      </c>
    </row>
    <row r="2393" spans="8:8" x14ac:dyDescent="0.25">
      <c r="H2393" s="3" t="str">
        <f t="shared" si="37"/>
        <v/>
      </c>
    </row>
    <row r="2394" spans="8:8" x14ac:dyDescent="0.25">
      <c r="H2394" s="3" t="str">
        <f t="shared" si="37"/>
        <v/>
      </c>
    </row>
    <row r="2395" spans="8:8" x14ac:dyDescent="0.25">
      <c r="H2395" s="3" t="str">
        <f t="shared" si="37"/>
        <v/>
      </c>
    </row>
    <row r="2396" spans="8:8" x14ac:dyDescent="0.25">
      <c r="H2396" s="3" t="str">
        <f t="shared" si="37"/>
        <v/>
      </c>
    </row>
    <row r="2397" spans="8:8" x14ac:dyDescent="0.25">
      <c r="H2397" s="3" t="str">
        <f t="shared" si="37"/>
        <v/>
      </c>
    </row>
    <row r="2398" spans="8:8" x14ac:dyDescent="0.25">
      <c r="H2398" s="3" t="str">
        <f t="shared" si="37"/>
        <v/>
      </c>
    </row>
    <row r="2399" spans="8:8" x14ac:dyDescent="0.25">
      <c r="H2399" s="3" t="str">
        <f t="shared" si="37"/>
        <v/>
      </c>
    </row>
    <row r="2400" spans="8:8" x14ac:dyDescent="0.25">
      <c r="H2400" s="3" t="str">
        <f t="shared" si="37"/>
        <v/>
      </c>
    </row>
    <row r="2401" spans="8:8" x14ac:dyDescent="0.25">
      <c r="H2401" s="3" t="str">
        <f t="shared" si="37"/>
        <v/>
      </c>
    </row>
    <row r="2402" spans="8:8" x14ac:dyDescent="0.25">
      <c r="H2402" s="3" t="str">
        <f t="shared" si="37"/>
        <v/>
      </c>
    </row>
    <row r="2403" spans="8:8" x14ac:dyDescent="0.25">
      <c r="H2403" s="3" t="str">
        <f t="shared" si="37"/>
        <v/>
      </c>
    </row>
    <row r="2404" spans="8:8" x14ac:dyDescent="0.25">
      <c r="H2404" s="3" t="str">
        <f t="shared" si="37"/>
        <v/>
      </c>
    </row>
    <row r="2405" spans="8:8" x14ac:dyDescent="0.25">
      <c r="H2405" s="3" t="str">
        <f t="shared" si="37"/>
        <v/>
      </c>
    </row>
    <row r="2406" spans="8:8" x14ac:dyDescent="0.25">
      <c r="H2406" s="3" t="str">
        <f t="shared" si="37"/>
        <v/>
      </c>
    </row>
    <row r="2407" spans="8:8" x14ac:dyDescent="0.25">
      <c r="H2407" s="3" t="str">
        <f t="shared" si="37"/>
        <v/>
      </c>
    </row>
    <row r="2408" spans="8:8" x14ac:dyDescent="0.25">
      <c r="H2408" s="3" t="str">
        <f t="shared" si="37"/>
        <v/>
      </c>
    </row>
    <row r="2409" spans="8:8" x14ac:dyDescent="0.25">
      <c r="H2409" s="3" t="str">
        <f t="shared" si="37"/>
        <v/>
      </c>
    </row>
    <row r="2410" spans="8:8" x14ac:dyDescent="0.25">
      <c r="H2410" s="3" t="str">
        <f t="shared" si="37"/>
        <v/>
      </c>
    </row>
    <row r="2411" spans="8:8" x14ac:dyDescent="0.25">
      <c r="H2411" s="3" t="str">
        <f t="shared" si="37"/>
        <v/>
      </c>
    </row>
    <row r="2412" spans="8:8" x14ac:dyDescent="0.25">
      <c r="H2412" s="3" t="str">
        <f t="shared" si="37"/>
        <v/>
      </c>
    </row>
    <row r="2413" spans="8:8" x14ac:dyDescent="0.25">
      <c r="H2413" s="3" t="str">
        <f t="shared" si="37"/>
        <v/>
      </c>
    </row>
    <row r="2414" spans="8:8" x14ac:dyDescent="0.25">
      <c r="H2414" s="3" t="str">
        <f t="shared" si="37"/>
        <v/>
      </c>
    </row>
    <row r="2415" spans="8:8" x14ac:dyDescent="0.25">
      <c r="H2415" s="3" t="str">
        <f t="shared" si="37"/>
        <v/>
      </c>
    </row>
    <row r="2416" spans="8:8" x14ac:dyDescent="0.25">
      <c r="H2416" s="3" t="str">
        <f t="shared" si="37"/>
        <v/>
      </c>
    </row>
    <row r="2417" spans="8:8" x14ac:dyDescent="0.25">
      <c r="H2417" s="3" t="str">
        <f t="shared" si="37"/>
        <v/>
      </c>
    </row>
    <row r="2418" spans="8:8" x14ac:dyDescent="0.25">
      <c r="H2418" s="3" t="str">
        <f t="shared" si="37"/>
        <v/>
      </c>
    </row>
    <row r="2419" spans="8:8" x14ac:dyDescent="0.25">
      <c r="H2419" s="3" t="str">
        <f t="shared" si="37"/>
        <v/>
      </c>
    </row>
    <row r="2420" spans="8:8" x14ac:dyDescent="0.25">
      <c r="H2420" s="3" t="str">
        <f t="shared" si="37"/>
        <v/>
      </c>
    </row>
    <row r="2421" spans="8:8" x14ac:dyDescent="0.25">
      <c r="H2421" s="3" t="str">
        <f t="shared" si="37"/>
        <v/>
      </c>
    </row>
    <row r="2422" spans="8:8" x14ac:dyDescent="0.25">
      <c r="H2422" s="3" t="str">
        <f t="shared" si="37"/>
        <v/>
      </c>
    </row>
    <row r="2423" spans="8:8" x14ac:dyDescent="0.25">
      <c r="H2423" s="3" t="str">
        <f t="shared" si="37"/>
        <v/>
      </c>
    </row>
    <row r="2424" spans="8:8" x14ac:dyDescent="0.25">
      <c r="H2424" s="3" t="str">
        <f t="shared" si="37"/>
        <v/>
      </c>
    </row>
    <row r="2425" spans="8:8" x14ac:dyDescent="0.25">
      <c r="H2425" s="3" t="str">
        <f t="shared" si="37"/>
        <v/>
      </c>
    </row>
    <row r="2426" spans="8:8" x14ac:dyDescent="0.25">
      <c r="H2426" s="3" t="str">
        <f t="shared" si="37"/>
        <v/>
      </c>
    </row>
    <row r="2427" spans="8:8" x14ac:dyDescent="0.25">
      <c r="H2427" s="3" t="str">
        <f t="shared" si="37"/>
        <v/>
      </c>
    </row>
    <row r="2428" spans="8:8" x14ac:dyDescent="0.25">
      <c r="H2428" s="3" t="str">
        <f t="shared" si="37"/>
        <v/>
      </c>
    </row>
    <row r="2429" spans="8:8" x14ac:dyDescent="0.25">
      <c r="H2429" s="3" t="str">
        <f t="shared" si="37"/>
        <v/>
      </c>
    </row>
    <row r="2430" spans="8:8" x14ac:dyDescent="0.25">
      <c r="H2430" s="3" t="str">
        <f t="shared" si="37"/>
        <v/>
      </c>
    </row>
    <row r="2431" spans="8:8" x14ac:dyDescent="0.25">
      <c r="H2431" s="3" t="str">
        <f t="shared" si="37"/>
        <v/>
      </c>
    </row>
    <row r="2432" spans="8:8" x14ac:dyDescent="0.25">
      <c r="H2432" s="3" t="str">
        <f t="shared" si="37"/>
        <v/>
      </c>
    </row>
    <row r="2433" spans="8:8" x14ac:dyDescent="0.25">
      <c r="H2433" s="3" t="str">
        <f t="shared" si="37"/>
        <v/>
      </c>
    </row>
    <row r="2434" spans="8:8" x14ac:dyDescent="0.25">
      <c r="H2434" s="3" t="str">
        <f t="shared" ref="H2434:H2497" si="38">_xlfn.IFNA(INDEX(event_type_id,MATCH(C2434,event_types,0)),"")</f>
        <v/>
      </c>
    </row>
    <row r="2435" spans="8:8" x14ac:dyDescent="0.25">
      <c r="H2435" s="3" t="str">
        <f t="shared" si="38"/>
        <v/>
      </c>
    </row>
    <row r="2436" spans="8:8" x14ac:dyDescent="0.25">
      <c r="H2436" s="3" t="str">
        <f t="shared" si="38"/>
        <v/>
      </c>
    </row>
    <row r="2437" spans="8:8" x14ac:dyDescent="0.25">
      <c r="H2437" s="3" t="str">
        <f t="shared" si="38"/>
        <v/>
      </c>
    </row>
    <row r="2438" spans="8:8" x14ac:dyDescent="0.25">
      <c r="H2438" s="3" t="str">
        <f t="shared" si="38"/>
        <v/>
      </c>
    </row>
    <row r="2439" spans="8:8" x14ac:dyDescent="0.25">
      <c r="H2439" s="3" t="str">
        <f t="shared" si="38"/>
        <v/>
      </c>
    </row>
    <row r="2440" spans="8:8" x14ac:dyDescent="0.25">
      <c r="H2440" s="3" t="str">
        <f t="shared" si="38"/>
        <v/>
      </c>
    </row>
    <row r="2441" spans="8:8" x14ac:dyDescent="0.25">
      <c r="H2441" s="3" t="str">
        <f t="shared" si="38"/>
        <v/>
      </c>
    </row>
    <row r="2442" spans="8:8" x14ac:dyDescent="0.25">
      <c r="H2442" s="3" t="str">
        <f t="shared" si="38"/>
        <v/>
      </c>
    </row>
    <row r="2443" spans="8:8" x14ac:dyDescent="0.25">
      <c r="H2443" s="3" t="str">
        <f t="shared" si="38"/>
        <v/>
      </c>
    </row>
    <row r="2444" spans="8:8" x14ac:dyDescent="0.25">
      <c r="H2444" s="3" t="str">
        <f t="shared" si="38"/>
        <v/>
      </c>
    </row>
    <row r="2445" spans="8:8" x14ac:dyDescent="0.25">
      <c r="H2445" s="3" t="str">
        <f t="shared" si="38"/>
        <v/>
      </c>
    </row>
    <row r="2446" spans="8:8" x14ac:dyDescent="0.25">
      <c r="H2446" s="3" t="str">
        <f t="shared" si="38"/>
        <v/>
      </c>
    </row>
    <row r="2447" spans="8:8" x14ac:dyDescent="0.25">
      <c r="H2447" s="3" t="str">
        <f t="shared" si="38"/>
        <v/>
      </c>
    </row>
    <row r="2448" spans="8:8" x14ac:dyDescent="0.25">
      <c r="H2448" s="3" t="str">
        <f t="shared" si="38"/>
        <v/>
      </c>
    </row>
    <row r="2449" spans="8:8" x14ac:dyDescent="0.25">
      <c r="H2449" s="3" t="str">
        <f t="shared" si="38"/>
        <v/>
      </c>
    </row>
    <row r="2450" spans="8:8" x14ac:dyDescent="0.25">
      <c r="H2450" s="3" t="str">
        <f t="shared" si="38"/>
        <v/>
      </c>
    </row>
    <row r="2451" spans="8:8" x14ac:dyDescent="0.25">
      <c r="H2451" s="3" t="str">
        <f t="shared" si="38"/>
        <v/>
      </c>
    </row>
    <row r="2452" spans="8:8" x14ac:dyDescent="0.25">
      <c r="H2452" s="3" t="str">
        <f t="shared" si="38"/>
        <v/>
      </c>
    </row>
    <row r="2453" spans="8:8" x14ac:dyDescent="0.25">
      <c r="H2453" s="3" t="str">
        <f t="shared" si="38"/>
        <v/>
      </c>
    </row>
    <row r="2454" spans="8:8" x14ac:dyDescent="0.25">
      <c r="H2454" s="3" t="str">
        <f t="shared" si="38"/>
        <v/>
      </c>
    </row>
    <row r="2455" spans="8:8" x14ac:dyDescent="0.25">
      <c r="H2455" s="3" t="str">
        <f t="shared" si="38"/>
        <v/>
      </c>
    </row>
    <row r="2456" spans="8:8" x14ac:dyDescent="0.25">
      <c r="H2456" s="3" t="str">
        <f t="shared" si="38"/>
        <v/>
      </c>
    </row>
    <row r="2457" spans="8:8" x14ac:dyDescent="0.25">
      <c r="H2457" s="3" t="str">
        <f t="shared" si="38"/>
        <v/>
      </c>
    </row>
    <row r="2458" spans="8:8" x14ac:dyDescent="0.25">
      <c r="H2458" s="3" t="str">
        <f t="shared" si="38"/>
        <v/>
      </c>
    </row>
    <row r="2459" spans="8:8" x14ac:dyDescent="0.25">
      <c r="H2459" s="3" t="str">
        <f t="shared" si="38"/>
        <v/>
      </c>
    </row>
    <row r="2460" spans="8:8" x14ac:dyDescent="0.25">
      <c r="H2460" s="3" t="str">
        <f t="shared" si="38"/>
        <v/>
      </c>
    </row>
    <row r="2461" spans="8:8" x14ac:dyDescent="0.25">
      <c r="H2461" s="3" t="str">
        <f t="shared" si="38"/>
        <v/>
      </c>
    </row>
    <row r="2462" spans="8:8" x14ac:dyDescent="0.25">
      <c r="H2462" s="3" t="str">
        <f t="shared" si="38"/>
        <v/>
      </c>
    </row>
    <row r="2463" spans="8:8" x14ac:dyDescent="0.25">
      <c r="H2463" s="3" t="str">
        <f t="shared" si="38"/>
        <v/>
      </c>
    </row>
    <row r="2464" spans="8:8" x14ac:dyDescent="0.25">
      <c r="H2464" s="3" t="str">
        <f t="shared" si="38"/>
        <v/>
      </c>
    </row>
    <row r="2465" spans="8:8" x14ac:dyDescent="0.25">
      <c r="H2465" s="3" t="str">
        <f t="shared" si="38"/>
        <v/>
      </c>
    </row>
    <row r="2466" spans="8:8" x14ac:dyDescent="0.25">
      <c r="H2466" s="3" t="str">
        <f t="shared" si="38"/>
        <v/>
      </c>
    </row>
    <row r="2467" spans="8:8" x14ac:dyDescent="0.25">
      <c r="H2467" s="3" t="str">
        <f t="shared" si="38"/>
        <v/>
      </c>
    </row>
    <row r="2468" spans="8:8" x14ac:dyDescent="0.25">
      <c r="H2468" s="3" t="str">
        <f t="shared" si="38"/>
        <v/>
      </c>
    </row>
    <row r="2469" spans="8:8" x14ac:dyDescent="0.25">
      <c r="H2469" s="3" t="str">
        <f t="shared" si="38"/>
        <v/>
      </c>
    </row>
    <row r="2470" spans="8:8" x14ac:dyDescent="0.25">
      <c r="H2470" s="3" t="str">
        <f t="shared" si="38"/>
        <v/>
      </c>
    </row>
    <row r="2471" spans="8:8" x14ac:dyDescent="0.25">
      <c r="H2471" s="3" t="str">
        <f t="shared" si="38"/>
        <v/>
      </c>
    </row>
    <row r="2472" spans="8:8" x14ac:dyDescent="0.25">
      <c r="H2472" s="3" t="str">
        <f t="shared" si="38"/>
        <v/>
      </c>
    </row>
    <row r="2473" spans="8:8" x14ac:dyDescent="0.25">
      <c r="H2473" s="3" t="str">
        <f t="shared" si="38"/>
        <v/>
      </c>
    </row>
    <row r="2474" spans="8:8" x14ac:dyDescent="0.25">
      <c r="H2474" s="3" t="str">
        <f t="shared" si="38"/>
        <v/>
      </c>
    </row>
    <row r="2475" spans="8:8" x14ac:dyDescent="0.25">
      <c r="H2475" s="3" t="str">
        <f t="shared" si="38"/>
        <v/>
      </c>
    </row>
    <row r="2476" spans="8:8" x14ac:dyDescent="0.25">
      <c r="H2476" s="3" t="str">
        <f t="shared" si="38"/>
        <v/>
      </c>
    </row>
    <row r="2477" spans="8:8" x14ac:dyDescent="0.25">
      <c r="H2477" s="3" t="str">
        <f t="shared" si="38"/>
        <v/>
      </c>
    </row>
    <row r="2478" spans="8:8" x14ac:dyDescent="0.25">
      <c r="H2478" s="3" t="str">
        <f t="shared" si="38"/>
        <v/>
      </c>
    </row>
    <row r="2479" spans="8:8" x14ac:dyDescent="0.25">
      <c r="H2479" s="3" t="str">
        <f t="shared" si="38"/>
        <v/>
      </c>
    </row>
    <row r="2480" spans="8:8" x14ac:dyDescent="0.25">
      <c r="H2480" s="3" t="str">
        <f t="shared" si="38"/>
        <v/>
      </c>
    </row>
    <row r="2481" spans="8:8" x14ac:dyDescent="0.25">
      <c r="H2481" s="3" t="str">
        <f t="shared" si="38"/>
        <v/>
      </c>
    </row>
    <row r="2482" spans="8:8" x14ac:dyDescent="0.25">
      <c r="H2482" s="3" t="str">
        <f t="shared" si="38"/>
        <v/>
      </c>
    </row>
    <row r="2483" spans="8:8" x14ac:dyDescent="0.25">
      <c r="H2483" s="3" t="str">
        <f t="shared" si="38"/>
        <v/>
      </c>
    </row>
    <row r="2484" spans="8:8" x14ac:dyDescent="0.25">
      <c r="H2484" s="3" t="str">
        <f t="shared" si="38"/>
        <v/>
      </c>
    </row>
    <row r="2485" spans="8:8" x14ac:dyDescent="0.25">
      <c r="H2485" s="3" t="str">
        <f t="shared" si="38"/>
        <v/>
      </c>
    </row>
    <row r="2486" spans="8:8" x14ac:dyDescent="0.25">
      <c r="H2486" s="3" t="str">
        <f t="shared" si="38"/>
        <v/>
      </c>
    </row>
    <row r="2487" spans="8:8" x14ac:dyDescent="0.25">
      <c r="H2487" s="3" t="str">
        <f t="shared" si="38"/>
        <v/>
      </c>
    </row>
    <row r="2488" spans="8:8" x14ac:dyDescent="0.25">
      <c r="H2488" s="3" t="str">
        <f t="shared" si="38"/>
        <v/>
      </c>
    </row>
    <row r="2489" spans="8:8" x14ac:dyDescent="0.25">
      <c r="H2489" s="3" t="str">
        <f t="shared" si="38"/>
        <v/>
      </c>
    </row>
    <row r="2490" spans="8:8" x14ac:dyDescent="0.25">
      <c r="H2490" s="3" t="str">
        <f t="shared" si="38"/>
        <v/>
      </c>
    </row>
    <row r="2491" spans="8:8" x14ac:dyDescent="0.25">
      <c r="H2491" s="3" t="str">
        <f t="shared" si="38"/>
        <v/>
      </c>
    </row>
    <row r="2492" spans="8:8" x14ac:dyDescent="0.25">
      <c r="H2492" s="3" t="str">
        <f t="shared" si="38"/>
        <v/>
      </c>
    </row>
    <row r="2493" spans="8:8" x14ac:dyDescent="0.25">
      <c r="H2493" s="3" t="str">
        <f t="shared" si="38"/>
        <v/>
      </c>
    </row>
    <row r="2494" spans="8:8" x14ac:dyDescent="0.25">
      <c r="H2494" s="3" t="str">
        <f t="shared" si="38"/>
        <v/>
      </c>
    </row>
    <row r="2495" spans="8:8" x14ac:dyDescent="0.25">
      <c r="H2495" s="3" t="str">
        <f t="shared" si="38"/>
        <v/>
      </c>
    </row>
    <row r="2496" spans="8:8" x14ac:dyDescent="0.25">
      <c r="H2496" s="3" t="str">
        <f t="shared" si="38"/>
        <v/>
      </c>
    </row>
    <row r="2497" spans="8:8" x14ac:dyDescent="0.25">
      <c r="H2497" s="3" t="str">
        <f t="shared" si="38"/>
        <v/>
      </c>
    </row>
    <row r="2498" spans="8:8" x14ac:dyDescent="0.25">
      <c r="H2498" s="3" t="str">
        <f t="shared" ref="H2498:H2561" si="39">_xlfn.IFNA(INDEX(event_type_id,MATCH(C2498,event_types,0)),"")</f>
        <v/>
      </c>
    </row>
    <row r="2499" spans="8:8" x14ac:dyDescent="0.25">
      <c r="H2499" s="3" t="str">
        <f t="shared" si="39"/>
        <v/>
      </c>
    </row>
    <row r="2500" spans="8:8" x14ac:dyDescent="0.25">
      <c r="H2500" s="3" t="str">
        <f t="shared" si="39"/>
        <v/>
      </c>
    </row>
    <row r="2501" spans="8:8" x14ac:dyDescent="0.25">
      <c r="H2501" s="3" t="str">
        <f t="shared" si="39"/>
        <v/>
      </c>
    </row>
    <row r="2502" spans="8:8" x14ac:dyDescent="0.25">
      <c r="H2502" s="3" t="str">
        <f t="shared" si="39"/>
        <v/>
      </c>
    </row>
    <row r="2503" spans="8:8" x14ac:dyDescent="0.25">
      <c r="H2503" s="3" t="str">
        <f t="shared" si="39"/>
        <v/>
      </c>
    </row>
    <row r="2504" spans="8:8" x14ac:dyDescent="0.25">
      <c r="H2504" s="3" t="str">
        <f t="shared" si="39"/>
        <v/>
      </c>
    </row>
    <row r="2505" spans="8:8" x14ac:dyDescent="0.25">
      <c r="H2505" s="3" t="str">
        <f t="shared" si="39"/>
        <v/>
      </c>
    </row>
    <row r="2506" spans="8:8" x14ac:dyDescent="0.25">
      <c r="H2506" s="3" t="str">
        <f t="shared" si="39"/>
        <v/>
      </c>
    </row>
    <row r="2507" spans="8:8" x14ac:dyDescent="0.25">
      <c r="H2507" s="3" t="str">
        <f t="shared" si="39"/>
        <v/>
      </c>
    </row>
    <row r="2508" spans="8:8" x14ac:dyDescent="0.25">
      <c r="H2508" s="3" t="str">
        <f t="shared" si="39"/>
        <v/>
      </c>
    </row>
    <row r="2509" spans="8:8" x14ac:dyDescent="0.25">
      <c r="H2509" s="3" t="str">
        <f t="shared" si="39"/>
        <v/>
      </c>
    </row>
    <row r="2510" spans="8:8" x14ac:dyDescent="0.25">
      <c r="H2510" s="3" t="str">
        <f t="shared" si="39"/>
        <v/>
      </c>
    </row>
    <row r="2511" spans="8:8" x14ac:dyDescent="0.25">
      <c r="H2511" s="3" t="str">
        <f t="shared" si="39"/>
        <v/>
      </c>
    </row>
    <row r="2512" spans="8:8" x14ac:dyDescent="0.25">
      <c r="H2512" s="3" t="str">
        <f t="shared" si="39"/>
        <v/>
      </c>
    </row>
    <row r="2513" spans="8:8" x14ac:dyDescent="0.25">
      <c r="H2513" s="3" t="str">
        <f t="shared" si="39"/>
        <v/>
      </c>
    </row>
    <row r="2514" spans="8:8" x14ac:dyDescent="0.25">
      <c r="H2514" s="3" t="str">
        <f t="shared" si="39"/>
        <v/>
      </c>
    </row>
    <row r="2515" spans="8:8" x14ac:dyDescent="0.25">
      <c r="H2515" s="3" t="str">
        <f t="shared" si="39"/>
        <v/>
      </c>
    </row>
    <row r="2516" spans="8:8" x14ac:dyDescent="0.25">
      <c r="H2516" s="3" t="str">
        <f t="shared" si="39"/>
        <v/>
      </c>
    </row>
    <row r="2517" spans="8:8" x14ac:dyDescent="0.25">
      <c r="H2517" s="3" t="str">
        <f t="shared" si="39"/>
        <v/>
      </c>
    </row>
    <row r="2518" spans="8:8" x14ac:dyDescent="0.25">
      <c r="H2518" s="3" t="str">
        <f t="shared" si="39"/>
        <v/>
      </c>
    </row>
    <row r="2519" spans="8:8" x14ac:dyDescent="0.25">
      <c r="H2519" s="3" t="str">
        <f t="shared" si="39"/>
        <v/>
      </c>
    </row>
    <row r="2520" spans="8:8" x14ac:dyDescent="0.25">
      <c r="H2520" s="3" t="str">
        <f t="shared" si="39"/>
        <v/>
      </c>
    </row>
    <row r="2521" spans="8:8" x14ac:dyDescent="0.25">
      <c r="H2521" s="3" t="str">
        <f t="shared" si="39"/>
        <v/>
      </c>
    </row>
    <row r="2522" spans="8:8" x14ac:dyDescent="0.25">
      <c r="H2522" s="3" t="str">
        <f t="shared" si="39"/>
        <v/>
      </c>
    </row>
    <row r="2523" spans="8:8" x14ac:dyDescent="0.25">
      <c r="H2523" s="3" t="str">
        <f t="shared" si="39"/>
        <v/>
      </c>
    </row>
    <row r="2524" spans="8:8" x14ac:dyDescent="0.25">
      <c r="H2524" s="3" t="str">
        <f t="shared" si="39"/>
        <v/>
      </c>
    </row>
    <row r="2525" spans="8:8" x14ac:dyDescent="0.25">
      <c r="H2525" s="3" t="str">
        <f t="shared" si="39"/>
        <v/>
      </c>
    </row>
    <row r="2526" spans="8:8" x14ac:dyDescent="0.25">
      <c r="H2526" s="3" t="str">
        <f t="shared" si="39"/>
        <v/>
      </c>
    </row>
    <row r="2527" spans="8:8" x14ac:dyDescent="0.25">
      <c r="H2527" s="3" t="str">
        <f t="shared" si="39"/>
        <v/>
      </c>
    </row>
    <row r="2528" spans="8:8" x14ac:dyDescent="0.25">
      <c r="H2528" s="3" t="str">
        <f t="shared" si="39"/>
        <v/>
      </c>
    </row>
    <row r="2529" spans="8:8" x14ac:dyDescent="0.25">
      <c r="H2529" s="3" t="str">
        <f t="shared" si="39"/>
        <v/>
      </c>
    </row>
    <row r="2530" spans="8:8" x14ac:dyDescent="0.25">
      <c r="H2530" s="3" t="str">
        <f t="shared" si="39"/>
        <v/>
      </c>
    </row>
    <row r="2531" spans="8:8" x14ac:dyDescent="0.25">
      <c r="H2531" s="3" t="str">
        <f t="shared" si="39"/>
        <v/>
      </c>
    </row>
    <row r="2532" spans="8:8" x14ac:dyDescent="0.25">
      <c r="H2532" s="3" t="str">
        <f t="shared" si="39"/>
        <v/>
      </c>
    </row>
    <row r="2533" spans="8:8" x14ac:dyDescent="0.25">
      <c r="H2533" s="3" t="str">
        <f t="shared" si="39"/>
        <v/>
      </c>
    </row>
    <row r="2534" spans="8:8" x14ac:dyDescent="0.25">
      <c r="H2534" s="3" t="str">
        <f t="shared" si="39"/>
        <v/>
      </c>
    </row>
    <row r="2535" spans="8:8" x14ac:dyDescent="0.25">
      <c r="H2535" s="3" t="str">
        <f t="shared" si="39"/>
        <v/>
      </c>
    </row>
    <row r="2536" spans="8:8" x14ac:dyDescent="0.25">
      <c r="H2536" s="3" t="str">
        <f t="shared" si="39"/>
        <v/>
      </c>
    </row>
    <row r="2537" spans="8:8" x14ac:dyDescent="0.25">
      <c r="H2537" s="3" t="str">
        <f t="shared" si="39"/>
        <v/>
      </c>
    </row>
    <row r="2538" spans="8:8" x14ac:dyDescent="0.25">
      <c r="H2538" s="3" t="str">
        <f t="shared" si="39"/>
        <v/>
      </c>
    </row>
    <row r="2539" spans="8:8" x14ac:dyDescent="0.25">
      <c r="H2539" s="3" t="str">
        <f t="shared" si="39"/>
        <v/>
      </c>
    </row>
    <row r="2540" spans="8:8" x14ac:dyDescent="0.25">
      <c r="H2540" s="3" t="str">
        <f t="shared" si="39"/>
        <v/>
      </c>
    </row>
    <row r="2541" spans="8:8" x14ac:dyDescent="0.25">
      <c r="H2541" s="3" t="str">
        <f t="shared" si="39"/>
        <v/>
      </c>
    </row>
    <row r="2542" spans="8:8" x14ac:dyDescent="0.25">
      <c r="H2542" s="3" t="str">
        <f t="shared" si="39"/>
        <v/>
      </c>
    </row>
    <row r="2543" spans="8:8" x14ac:dyDescent="0.25">
      <c r="H2543" s="3" t="str">
        <f t="shared" si="39"/>
        <v/>
      </c>
    </row>
    <row r="2544" spans="8:8" x14ac:dyDescent="0.25">
      <c r="H2544" s="3" t="str">
        <f t="shared" si="39"/>
        <v/>
      </c>
    </row>
    <row r="2545" spans="8:8" x14ac:dyDescent="0.25">
      <c r="H2545" s="3" t="str">
        <f t="shared" si="39"/>
        <v/>
      </c>
    </row>
    <row r="2546" spans="8:8" x14ac:dyDescent="0.25">
      <c r="H2546" s="3" t="str">
        <f t="shared" si="39"/>
        <v/>
      </c>
    </row>
    <row r="2547" spans="8:8" x14ac:dyDescent="0.25">
      <c r="H2547" s="3" t="str">
        <f t="shared" si="39"/>
        <v/>
      </c>
    </row>
    <row r="2548" spans="8:8" x14ac:dyDescent="0.25">
      <c r="H2548" s="3" t="str">
        <f t="shared" si="39"/>
        <v/>
      </c>
    </row>
    <row r="2549" spans="8:8" x14ac:dyDescent="0.25">
      <c r="H2549" s="3" t="str">
        <f t="shared" si="39"/>
        <v/>
      </c>
    </row>
    <row r="2550" spans="8:8" x14ac:dyDescent="0.25">
      <c r="H2550" s="3" t="str">
        <f t="shared" si="39"/>
        <v/>
      </c>
    </row>
    <row r="2551" spans="8:8" x14ac:dyDescent="0.25">
      <c r="H2551" s="3" t="str">
        <f t="shared" si="39"/>
        <v/>
      </c>
    </row>
    <row r="2552" spans="8:8" x14ac:dyDescent="0.25">
      <c r="H2552" s="3" t="str">
        <f t="shared" si="39"/>
        <v/>
      </c>
    </row>
    <row r="2553" spans="8:8" x14ac:dyDescent="0.25">
      <c r="H2553" s="3" t="str">
        <f t="shared" si="39"/>
        <v/>
      </c>
    </row>
    <row r="2554" spans="8:8" x14ac:dyDescent="0.25">
      <c r="H2554" s="3" t="str">
        <f t="shared" si="39"/>
        <v/>
      </c>
    </row>
    <row r="2555" spans="8:8" x14ac:dyDescent="0.25">
      <c r="H2555" s="3" t="str">
        <f t="shared" si="39"/>
        <v/>
      </c>
    </row>
    <row r="2556" spans="8:8" x14ac:dyDescent="0.25">
      <c r="H2556" s="3" t="str">
        <f t="shared" si="39"/>
        <v/>
      </c>
    </row>
    <row r="2557" spans="8:8" x14ac:dyDescent="0.25">
      <c r="H2557" s="3" t="str">
        <f t="shared" si="39"/>
        <v/>
      </c>
    </row>
    <row r="2558" spans="8:8" x14ac:dyDescent="0.25">
      <c r="H2558" s="3" t="str">
        <f t="shared" si="39"/>
        <v/>
      </c>
    </row>
    <row r="2559" spans="8:8" x14ac:dyDescent="0.25">
      <c r="H2559" s="3" t="str">
        <f t="shared" si="39"/>
        <v/>
      </c>
    </row>
    <row r="2560" spans="8:8" x14ac:dyDescent="0.25">
      <c r="H2560" s="3" t="str">
        <f t="shared" si="39"/>
        <v/>
      </c>
    </row>
    <row r="2561" spans="8:8" x14ac:dyDescent="0.25">
      <c r="H2561" s="3" t="str">
        <f t="shared" si="39"/>
        <v/>
      </c>
    </row>
    <row r="2562" spans="8:8" x14ac:dyDescent="0.25">
      <c r="H2562" s="3" t="str">
        <f t="shared" ref="H2562:H2625" si="40">_xlfn.IFNA(INDEX(event_type_id,MATCH(C2562,event_types,0)),"")</f>
        <v/>
      </c>
    </row>
    <row r="2563" spans="8:8" x14ac:dyDescent="0.25">
      <c r="H2563" s="3" t="str">
        <f t="shared" si="40"/>
        <v/>
      </c>
    </row>
    <row r="2564" spans="8:8" x14ac:dyDescent="0.25">
      <c r="H2564" s="3" t="str">
        <f t="shared" si="40"/>
        <v/>
      </c>
    </row>
    <row r="2565" spans="8:8" x14ac:dyDescent="0.25">
      <c r="H2565" s="3" t="str">
        <f t="shared" si="40"/>
        <v/>
      </c>
    </row>
    <row r="2566" spans="8:8" x14ac:dyDescent="0.25">
      <c r="H2566" s="3" t="str">
        <f t="shared" si="40"/>
        <v/>
      </c>
    </row>
    <row r="2567" spans="8:8" x14ac:dyDescent="0.25">
      <c r="H2567" s="3" t="str">
        <f t="shared" si="40"/>
        <v/>
      </c>
    </row>
    <row r="2568" spans="8:8" x14ac:dyDescent="0.25">
      <c r="H2568" s="3" t="str">
        <f t="shared" si="40"/>
        <v/>
      </c>
    </row>
    <row r="2569" spans="8:8" x14ac:dyDescent="0.25">
      <c r="H2569" s="3" t="str">
        <f t="shared" si="40"/>
        <v/>
      </c>
    </row>
    <row r="2570" spans="8:8" x14ac:dyDescent="0.25">
      <c r="H2570" s="3" t="str">
        <f t="shared" si="40"/>
        <v/>
      </c>
    </row>
    <row r="2571" spans="8:8" x14ac:dyDescent="0.25">
      <c r="H2571" s="3" t="str">
        <f t="shared" si="40"/>
        <v/>
      </c>
    </row>
    <row r="2572" spans="8:8" x14ac:dyDescent="0.25">
      <c r="H2572" s="3" t="str">
        <f t="shared" si="40"/>
        <v/>
      </c>
    </row>
    <row r="2573" spans="8:8" x14ac:dyDescent="0.25">
      <c r="H2573" s="3" t="str">
        <f t="shared" si="40"/>
        <v/>
      </c>
    </row>
    <row r="2574" spans="8:8" x14ac:dyDescent="0.25">
      <c r="H2574" s="3" t="str">
        <f t="shared" si="40"/>
        <v/>
      </c>
    </row>
    <row r="2575" spans="8:8" x14ac:dyDescent="0.25">
      <c r="H2575" s="3" t="str">
        <f t="shared" si="40"/>
        <v/>
      </c>
    </row>
    <row r="2576" spans="8:8" x14ac:dyDescent="0.25">
      <c r="H2576" s="3" t="str">
        <f t="shared" si="40"/>
        <v/>
      </c>
    </row>
    <row r="2577" spans="8:8" x14ac:dyDescent="0.25">
      <c r="H2577" s="3" t="str">
        <f t="shared" si="40"/>
        <v/>
      </c>
    </row>
    <row r="2578" spans="8:8" x14ac:dyDescent="0.25">
      <c r="H2578" s="3" t="str">
        <f t="shared" si="40"/>
        <v/>
      </c>
    </row>
    <row r="2579" spans="8:8" x14ac:dyDescent="0.25">
      <c r="H2579" s="3" t="str">
        <f t="shared" si="40"/>
        <v/>
      </c>
    </row>
    <row r="2580" spans="8:8" x14ac:dyDescent="0.25">
      <c r="H2580" s="3" t="str">
        <f t="shared" si="40"/>
        <v/>
      </c>
    </row>
    <row r="2581" spans="8:8" x14ac:dyDescent="0.25">
      <c r="H2581" s="3" t="str">
        <f t="shared" si="40"/>
        <v/>
      </c>
    </row>
    <row r="2582" spans="8:8" x14ac:dyDescent="0.25">
      <c r="H2582" s="3" t="str">
        <f t="shared" si="40"/>
        <v/>
      </c>
    </row>
    <row r="2583" spans="8:8" x14ac:dyDescent="0.25">
      <c r="H2583" s="3" t="str">
        <f t="shared" si="40"/>
        <v/>
      </c>
    </row>
    <row r="2584" spans="8:8" x14ac:dyDescent="0.25">
      <c r="H2584" s="3" t="str">
        <f t="shared" si="40"/>
        <v/>
      </c>
    </row>
    <row r="2585" spans="8:8" x14ac:dyDescent="0.25">
      <c r="H2585" s="3" t="str">
        <f t="shared" si="40"/>
        <v/>
      </c>
    </row>
    <row r="2586" spans="8:8" x14ac:dyDescent="0.25">
      <c r="H2586" s="3" t="str">
        <f t="shared" si="40"/>
        <v/>
      </c>
    </row>
    <row r="2587" spans="8:8" x14ac:dyDescent="0.25">
      <c r="H2587" s="3" t="str">
        <f t="shared" si="40"/>
        <v/>
      </c>
    </row>
    <row r="2588" spans="8:8" x14ac:dyDescent="0.25">
      <c r="H2588" s="3" t="str">
        <f t="shared" si="40"/>
        <v/>
      </c>
    </row>
    <row r="2589" spans="8:8" x14ac:dyDescent="0.25">
      <c r="H2589" s="3" t="str">
        <f t="shared" si="40"/>
        <v/>
      </c>
    </row>
    <row r="2590" spans="8:8" x14ac:dyDescent="0.25">
      <c r="H2590" s="3" t="str">
        <f t="shared" si="40"/>
        <v/>
      </c>
    </row>
    <row r="2591" spans="8:8" x14ac:dyDescent="0.25">
      <c r="H2591" s="3" t="str">
        <f t="shared" si="40"/>
        <v/>
      </c>
    </row>
    <row r="2592" spans="8:8" x14ac:dyDescent="0.25">
      <c r="H2592" s="3" t="str">
        <f t="shared" si="40"/>
        <v/>
      </c>
    </row>
    <row r="2593" spans="8:8" x14ac:dyDescent="0.25">
      <c r="H2593" s="3" t="str">
        <f t="shared" si="40"/>
        <v/>
      </c>
    </row>
    <row r="2594" spans="8:8" x14ac:dyDescent="0.25">
      <c r="H2594" s="3" t="str">
        <f t="shared" si="40"/>
        <v/>
      </c>
    </row>
    <row r="2595" spans="8:8" x14ac:dyDescent="0.25">
      <c r="H2595" s="3" t="str">
        <f t="shared" si="40"/>
        <v/>
      </c>
    </row>
    <row r="2596" spans="8:8" x14ac:dyDescent="0.25">
      <c r="H2596" s="3" t="str">
        <f t="shared" si="40"/>
        <v/>
      </c>
    </row>
    <row r="2597" spans="8:8" x14ac:dyDescent="0.25">
      <c r="H2597" s="3" t="str">
        <f t="shared" si="40"/>
        <v/>
      </c>
    </row>
    <row r="2598" spans="8:8" x14ac:dyDescent="0.25">
      <c r="H2598" s="3" t="str">
        <f t="shared" si="40"/>
        <v/>
      </c>
    </row>
    <row r="2599" spans="8:8" x14ac:dyDescent="0.25">
      <c r="H2599" s="3" t="str">
        <f t="shared" si="40"/>
        <v/>
      </c>
    </row>
    <row r="2600" spans="8:8" x14ac:dyDescent="0.25">
      <c r="H2600" s="3" t="str">
        <f t="shared" si="40"/>
        <v/>
      </c>
    </row>
    <row r="2601" spans="8:8" x14ac:dyDescent="0.25">
      <c r="H2601" s="3" t="str">
        <f t="shared" si="40"/>
        <v/>
      </c>
    </row>
    <row r="2602" spans="8:8" x14ac:dyDescent="0.25">
      <c r="H2602" s="3" t="str">
        <f t="shared" si="40"/>
        <v/>
      </c>
    </row>
    <row r="2603" spans="8:8" x14ac:dyDescent="0.25">
      <c r="H2603" s="3" t="str">
        <f t="shared" si="40"/>
        <v/>
      </c>
    </row>
    <row r="2604" spans="8:8" x14ac:dyDescent="0.25">
      <c r="H2604" s="3" t="str">
        <f t="shared" si="40"/>
        <v/>
      </c>
    </row>
    <row r="2605" spans="8:8" x14ac:dyDescent="0.25">
      <c r="H2605" s="3" t="str">
        <f t="shared" si="40"/>
        <v/>
      </c>
    </row>
    <row r="2606" spans="8:8" x14ac:dyDescent="0.25">
      <c r="H2606" s="3" t="str">
        <f t="shared" si="40"/>
        <v/>
      </c>
    </row>
    <row r="2607" spans="8:8" x14ac:dyDescent="0.25">
      <c r="H2607" s="3" t="str">
        <f t="shared" si="40"/>
        <v/>
      </c>
    </row>
    <row r="2608" spans="8:8" x14ac:dyDescent="0.25">
      <c r="H2608" s="3" t="str">
        <f t="shared" si="40"/>
        <v/>
      </c>
    </row>
    <row r="2609" spans="8:8" x14ac:dyDescent="0.25">
      <c r="H2609" s="3" t="str">
        <f t="shared" si="40"/>
        <v/>
      </c>
    </row>
    <row r="2610" spans="8:8" x14ac:dyDescent="0.25">
      <c r="H2610" s="3" t="str">
        <f t="shared" si="40"/>
        <v/>
      </c>
    </row>
    <row r="2611" spans="8:8" x14ac:dyDescent="0.25">
      <c r="H2611" s="3" t="str">
        <f t="shared" si="40"/>
        <v/>
      </c>
    </row>
    <row r="2612" spans="8:8" x14ac:dyDescent="0.25">
      <c r="H2612" s="3" t="str">
        <f t="shared" si="40"/>
        <v/>
      </c>
    </row>
    <row r="2613" spans="8:8" x14ac:dyDescent="0.25">
      <c r="H2613" s="3" t="str">
        <f t="shared" si="40"/>
        <v/>
      </c>
    </row>
    <row r="2614" spans="8:8" x14ac:dyDescent="0.25">
      <c r="H2614" s="3" t="str">
        <f t="shared" si="40"/>
        <v/>
      </c>
    </row>
    <row r="2615" spans="8:8" x14ac:dyDescent="0.25">
      <c r="H2615" s="3" t="str">
        <f t="shared" si="40"/>
        <v/>
      </c>
    </row>
    <row r="2616" spans="8:8" x14ac:dyDescent="0.25">
      <c r="H2616" s="3" t="str">
        <f t="shared" si="40"/>
        <v/>
      </c>
    </row>
    <row r="2617" spans="8:8" x14ac:dyDescent="0.25">
      <c r="H2617" s="3" t="str">
        <f t="shared" si="40"/>
        <v/>
      </c>
    </row>
    <row r="2618" spans="8:8" x14ac:dyDescent="0.25">
      <c r="H2618" s="3" t="str">
        <f t="shared" si="40"/>
        <v/>
      </c>
    </row>
    <row r="2619" spans="8:8" x14ac:dyDescent="0.25">
      <c r="H2619" s="3" t="str">
        <f t="shared" si="40"/>
        <v/>
      </c>
    </row>
    <row r="2620" spans="8:8" x14ac:dyDescent="0.25">
      <c r="H2620" s="3" t="str">
        <f t="shared" si="40"/>
        <v/>
      </c>
    </row>
    <row r="2621" spans="8:8" x14ac:dyDescent="0.25">
      <c r="H2621" s="3" t="str">
        <f t="shared" si="40"/>
        <v/>
      </c>
    </row>
    <row r="2622" spans="8:8" x14ac:dyDescent="0.25">
      <c r="H2622" s="3" t="str">
        <f t="shared" si="40"/>
        <v/>
      </c>
    </row>
    <row r="2623" spans="8:8" x14ac:dyDescent="0.25">
      <c r="H2623" s="3" t="str">
        <f t="shared" si="40"/>
        <v/>
      </c>
    </row>
    <row r="2624" spans="8:8" x14ac:dyDescent="0.25">
      <c r="H2624" s="3" t="str">
        <f t="shared" si="40"/>
        <v/>
      </c>
    </row>
    <row r="2625" spans="8:8" x14ac:dyDescent="0.25">
      <c r="H2625" s="3" t="str">
        <f t="shared" si="40"/>
        <v/>
      </c>
    </row>
    <row r="2626" spans="8:8" x14ac:dyDescent="0.25">
      <c r="H2626" s="3" t="str">
        <f t="shared" ref="H2626:H2689" si="41">_xlfn.IFNA(INDEX(event_type_id,MATCH(C2626,event_types,0)),"")</f>
        <v/>
      </c>
    </row>
    <row r="2627" spans="8:8" x14ac:dyDescent="0.25">
      <c r="H2627" s="3" t="str">
        <f t="shared" si="41"/>
        <v/>
      </c>
    </row>
    <row r="2628" spans="8:8" x14ac:dyDescent="0.25">
      <c r="H2628" s="3" t="str">
        <f t="shared" si="41"/>
        <v/>
      </c>
    </row>
    <row r="2629" spans="8:8" x14ac:dyDescent="0.25">
      <c r="H2629" s="3" t="str">
        <f t="shared" si="41"/>
        <v/>
      </c>
    </row>
    <row r="2630" spans="8:8" x14ac:dyDescent="0.25">
      <c r="H2630" s="3" t="str">
        <f t="shared" si="41"/>
        <v/>
      </c>
    </row>
    <row r="2631" spans="8:8" x14ac:dyDescent="0.25">
      <c r="H2631" s="3" t="str">
        <f t="shared" si="41"/>
        <v/>
      </c>
    </row>
    <row r="2632" spans="8:8" x14ac:dyDescent="0.25">
      <c r="H2632" s="3" t="str">
        <f t="shared" si="41"/>
        <v/>
      </c>
    </row>
    <row r="2633" spans="8:8" x14ac:dyDescent="0.25">
      <c r="H2633" s="3" t="str">
        <f t="shared" si="41"/>
        <v/>
      </c>
    </row>
    <row r="2634" spans="8:8" x14ac:dyDescent="0.25">
      <c r="H2634" s="3" t="str">
        <f t="shared" si="41"/>
        <v/>
      </c>
    </row>
    <row r="2635" spans="8:8" x14ac:dyDescent="0.25">
      <c r="H2635" s="3" t="str">
        <f t="shared" si="41"/>
        <v/>
      </c>
    </row>
    <row r="2636" spans="8:8" x14ac:dyDescent="0.25">
      <c r="H2636" s="3" t="str">
        <f t="shared" si="41"/>
        <v/>
      </c>
    </row>
    <row r="2637" spans="8:8" x14ac:dyDescent="0.25">
      <c r="H2637" s="3" t="str">
        <f t="shared" si="41"/>
        <v/>
      </c>
    </row>
    <row r="2638" spans="8:8" x14ac:dyDescent="0.25">
      <c r="H2638" s="3" t="str">
        <f t="shared" si="41"/>
        <v/>
      </c>
    </row>
    <row r="2639" spans="8:8" x14ac:dyDescent="0.25">
      <c r="H2639" s="3" t="str">
        <f t="shared" si="41"/>
        <v/>
      </c>
    </row>
    <row r="2640" spans="8:8" x14ac:dyDescent="0.25">
      <c r="H2640" s="3" t="str">
        <f t="shared" si="41"/>
        <v/>
      </c>
    </row>
    <row r="2641" spans="8:8" x14ac:dyDescent="0.25">
      <c r="H2641" s="3" t="str">
        <f t="shared" si="41"/>
        <v/>
      </c>
    </row>
    <row r="2642" spans="8:8" x14ac:dyDescent="0.25">
      <c r="H2642" s="3" t="str">
        <f t="shared" si="41"/>
        <v/>
      </c>
    </row>
    <row r="2643" spans="8:8" x14ac:dyDescent="0.25">
      <c r="H2643" s="3" t="str">
        <f t="shared" si="41"/>
        <v/>
      </c>
    </row>
    <row r="2644" spans="8:8" x14ac:dyDescent="0.25">
      <c r="H2644" s="3" t="str">
        <f t="shared" si="41"/>
        <v/>
      </c>
    </row>
    <row r="2645" spans="8:8" x14ac:dyDescent="0.25">
      <c r="H2645" s="3" t="str">
        <f t="shared" si="41"/>
        <v/>
      </c>
    </row>
    <row r="2646" spans="8:8" x14ac:dyDescent="0.25">
      <c r="H2646" s="3" t="str">
        <f t="shared" si="41"/>
        <v/>
      </c>
    </row>
    <row r="2647" spans="8:8" x14ac:dyDescent="0.25">
      <c r="H2647" s="3" t="str">
        <f t="shared" si="41"/>
        <v/>
      </c>
    </row>
    <row r="2648" spans="8:8" x14ac:dyDescent="0.25">
      <c r="H2648" s="3" t="str">
        <f t="shared" si="41"/>
        <v/>
      </c>
    </row>
    <row r="2649" spans="8:8" x14ac:dyDescent="0.25">
      <c r="H2649" s="3" t="str">
        <f t="shared" si="41"/>
        <v/>
      </c>
    </row>
    <row r="2650" spans="8:8" x14ac:dyDescent="0.25">
      <c r="H2650" s="3" t="str">
        <f t="shared" si="41"/>
        <v/>
      </c>
    </row>
    <row r="2651" spans="8:8" x14ac:dyDescent="0.25">
      <c r="H2651" s="3" t="str">
        <f t="shared" si="41"/>
        <v/>
      </c>
    </row>
    <row r="2652" spans="8:8" x14ac:dyDescent="0.25">
      <c r="H2652" s="3" t="str">
        <f t="shared" si="41"/>
        <v/>
      </c>
    </row>
    <row r="2653" spans="8:8" x14ac:dyDescent="0.25">
      <c r="H2653" s="3" t="str">
        <f t="shared" si="41"/>
        <v/>
      </c>
    </row>
    <row r="2654" spans="8:8" x14ac:dyDescent="0.25">
      <c r="H2654" s="3" t="str">
        <f t="shared" si="41"/>
        <v/>
      </c>
    </row>
    <row r="2655" spans="8:8" x14ac:dyDescent="0.25">
      <c r="H2655" s="3" t="str">
        <f t="shared" si="41"/>
        <v/>
      </c>
    </row>
    <row r="2656" spans="8:8" x14ac:dyDescent="0.25">
      <c r="H2656" s="3" t="str">
        <f t="shared" si="41"/>
        <v/>
      </c>
    </row>
    <row r="2657" spans="8:8" x14ac:dyDescent="0.25">
      <c r="H2657" s="3" t="str">
        <f t="shared" si="41"/>
        <v/>
      </c>
    </row>
    <row r="2658" spans="8:8" x14ac:dyDescent="0.25">
      <c r="H2658" s="3" t="str">
        <f t="shared" si="41"/>
        <v/>
      </c>
    </row>
    <row r="2659" spans="8:8" x14ac:dyDescent="0.25">
      <c r="H2659" s="3" t="str">
        <f t="shared" si="41"/>
        <v/>
      </c>
    </row>
    <row r="2660" spans="8:8" x14ac:dyDescent="0.25">
      <c r="H2660" s="3" t="str">
        <f t="shared" si="41"/>
        <v/>
      </c>
    </row>
    <row r="2661" spans="8:8" x14ac:dyDescent="0.25">
      <c r="H2661" s="3" t="str">
        <f t="shared" si="41"/>
        <v/>
      </c>
    </row>
    <row r="2662" spans="8:8" x14ac:dyDescent="0.25">
      <c r="H2662" s="3" t="str">
        <f t="shared" si="41"/>
        <v/>
      </c>
    </row>
    <row r="2663" spans="8:8" x14ac:dyDescent="0.25">
      <c r="H2663" s="3" t="str">
        <f t="shared" si="41"/>
        <v/>
      </c>
    </row>
    <row r="2664" spans="8:8" x14ac:dyDescent="0.25">
      <c r="H2664" s="3" t="str">
        <f t="shared" si="41"/>
        <v/>
      </c>
    </row>
    <row r="2665" spans="8:8" x14ac:dyDescent="0.25">
      <c r="H2665" s="3" t="str">
        <f t="shared" si="41"/>
        <v/>
      </c>
    </row>
    <row r="2666" spans="8:8" x14ac:dyDescent="0.25">
      <c r="H2666" s="3" t="str">
        <f t="shared" si="41"/>
        <v/>
      </c>
    </row>
    <row r="2667" spans="8:8" x14ac:dyDescent="0.25">
      <c r="H2667" s="3" t="str">
        <f t="shared" si="41"/>
        <v/>
      </c>
    </row>
    <row r="2668" spans="8:8" x14ac:dyDescent="0.25">
      <c r="H2668" s="3" t="str">
        <f t="shared" si="41"/>
        <v/>
      </c>
    </row>
    <row r="2669" spans="8:8" x14ac:dyDescent="0.25">
      <c r="H2669" s="3" t="str">
        <f t="shared" si="41"/>
        <v/>
      </c>
    </row>
    <row r="2670" spans="8:8" x14ac:dyDescent="0.25">
      <c r="H2670" s="3" t="str">
        <f t="shared" si="41"/>
        <v/>
      </c>
    </row>
    <row r="2671" spans="8:8" x14ac:dyDescent="0.25">
      <c r="H2671" s="3" t="str">
        <f t="shared" si="41"/>
        <v/>
      </c>
    </row>
    <row r="2672" spans="8:8" x14ac:dyDescent="0.25">
      <c r="H2672" s="3" t="str">
        <f t="shared" si="41"/>
        <v/>
      </c>
    </row>
    <row r="2673" spans="8:8" x14ac:dyDescent="0.25">
      <c r="H2673" s="3" t="str">
        <f t="shared" si="41"/>
        <v/>
      </c>
    </row>
    <row r="2674" spans="8:8" x14ac:dyDescent="0.25">
      <c r="H2674" s="3" t="str">
        <f t="shared" si="41"/>
        <v/>
      </c>
    </row>
    <row r="2675" spans="8:8" x14ac:dyDescent="0.25">
      <c r="H2675" s="3" t="str">
        <f t="shared" si="41"/>
        <v/>
      </c>
    </row>
    <row r="2676" spans="8:8" x14ac:dyDescent="0.25">
      <c r="H2676" s="3" t="str">
        <f t="shared" si="41"/>
        <v/>
      </c>
    </row>
    <row r="2677" spans="8:8" x14ac:dyDescent="0.25">
      <c r="H2677" s="3" t="str">
        <f t="shared" si="41"/>
        <v/>
      </c>
    </row>
    <row r="2678" spans="8:8" x14ac:dyDescent="0.25">
      <c r="H2678" s="3" t="str">
        <f t="shared" si="41"/>
        <v/>
      </c>
    </row>
    <row r="2679" spans="8:8" x14ac:dyDescent="0.25">
      <c r="H2679" s="3" t="str">
        <f t="shared" si="41"/>
        <v/>
      </c>
    </row>
    <row r="2680" spans="8:8" x14ac:dyDescent="0.25">
      <c r="H2680" s="3" t="str">
        <f t="shared" si="41"/>
        <v/>
      </c>
    </row>
    <row r="2681" spans="8:8" x14ac:dyDescent="0.25">
      <c r="H2681" s="3" t="str">
        <f t="shared" si="41"/>
        <v/>
      </c>
    </row>
    <row r="2682" spans="8:8" x14ac:dyDescent="0.25">
      <c r="H2682" s="3" t="str">
        <f t="shared" si="41"/>
        <v/>
      </c>
    </row>
    <row r="2683" spans="8:8" x14ac:dyDescent="0.25">
      <c r="H2683" s="3" t="str">
        <f t="shared" si="41"/>
        <v/>
      </c>
    </row>
    <row r="2684" spans="8:8" x14ac:dyDescent="0.25">
      <c r="H2684" s="3" t="str">
        <f t="shared" si="41"/>
        <v/>
      </c>
    </row>
    <row r="2685" spans="8:8" x14ac:dyDescent="0.25">
      <c r="H2685" s="3" t="str">
        <f t="shared" si="41"/>
        <v/>
      </c>
    </row>
    <row r="2686" spans="8:8" x14ac:dyDescent="0.25">
      <c r="H2686" s="3" t="str">
        <f t="shared" si="41"/>
        <v/>
      </c>
    </row>
    <row r="2687" spans="8:8" x14ac:dyDescent="0.25">
      <c r="H2687" s="3" t="str">
        <f t="shared" si="41"/>
        <v/>
      </c>
    </row>
    <row r="2688" spans="8:8" x14ac:dyDescent="0.25">
      <c r="H2688" s="3" t="str">
        <f t="shared" si="41"/>
        <v/>
      </c>
    </row>
    <row r="2689" spans="8:8" x14ac:dyDescent="0.25">
      <c r="H2689" s="3" t="str">
        <f t="shared" si="41"/>
        <v/>
      </c>
    </row>
    <row r="2690" spans="8:8" x14ac:dyDescent="0.25">
      <c r="H2690" s="3" t="str">
        <f t="shared" ref="H2690:H2753" si="42">_xlfn.IFNA(INDEX(event_type_id,MATCH(C2690,event_types,0)),"")</f>
        <v/>
      </c>
    </row>
    <row r="2691" spans="8:8" x14ac:dyDescent="0.25">
      <c r="H2691" s="3" t="str">
        <f t="shared" si="42"/>
        <v/>
      </c>
    </row>
    <row r="2692" spans="8:8" x14ac:dyDescent="0.25">
      <c r="H2692" s="3" t="str">
        <f t="shared" si="42"/>
        <v/>
      </c>
    </row>
    <row r="2693" spans="8:8" x14ac:dyDescent="0.25">
      <c r="H2693" s="3" t="str">
        <f t="shared" si="42"/>
        <v/>
      </c>
    </row>
    <row r="2694" spans="8:8" x14ac:dyDescent="0.25">
      <c r="H2694" s="3" t="str">
        <f t="shared" si="42"/>
        <v/>
      </c>
    </row>
    <row r="2695" spans="8:8" x14ac:dyDescent="0.25">
      <c r="H2695" s="3" t="str">
        <f t="shared" si="42"/>
        <v/>
      </c>
    </row>
    <row r="2696" spans="8:8" x14ac:dyDescent="0.25">
      <c r="H2696" s="3" t="str">
        <f t="shared" si="42"/>
        <v/>
      </c>
    </row>
    <row r="2697" spans="8:8" x14ac:dyDescent="0.25">
      <c r="H2697" s="3" t="str">
        <f t="shared" si="42"/>
        <v/>
      </c>
    </row>
    <row r="2698" spans="8:8" x14ac:dyDescent="0.25">
      <c r="H2698" s="3" t="str">
        <f t="shared" si="42"/>
        <v/>
      </c>
    </row>
    <row r="2699" spans="8:8" x14ac:dyDescent="0.25">
      <c r="H2699" s="3" t="str">
        <f t="shared" si="42"/>
        <v/>
      </c>
    </row>
    <row r="2700" spans="8:8" x14ac:dyDescent="0.25">
      <c r="H2700" s="3" t="str">
        <f t="shared" si="42"/>
        <v/>
      </c>
    </row>
    <row r="2701" spans="8:8" x14ac:dyDescent="0.25">
      <c r="H2701" s="3" t="str">
        <f t="shared" si="42"/>
        <v/>
      </c>
    </row>
    <row r="2702" spans="8:8" x14ac:dyDescent="0.25">
      <c r="H2702" s="3" t="str">
        <f t="shared" si="42"/>
        <v/>
      </c>
    </row>
    <row r="2703" spans="8:8" x14ac:dyDescent="0.25">
      <c r="H2703" s="3" t="str">
        <f t="shared" si="42"/>
        <v/>
      </c>
    </row>
    <row r="2704" spans="8:8" x14ac:dyDescent="0.25">
      <c r="H2704" s="3" t="str">
        <f t="shared" si="42"/>
        <v/>
      </c>
    </row>
    <row r="2705" spans="8:8" x14ac:dyDescent="0.25">
      <c r="H2705" s="3" t="str">
        <f t="shared" si="42"/>
        <v/>
      </c>
    </row>
    <row r="2706" spans="8:8" x14ac:dyDescent="0.25">
      <c r="H2706" s="3" t="str">
        <f t="shared" si="42"/>
        <v/>
      </c>
    </row>
    <row r="2707" spans="8:8" x14ac:dyDescent="0.25">
      <c r="H2707" s="3" t="str">
        <f t="shared" si="42"/>
        <v/>
      </c>
    </row>
    <row r="2708" spans="8:8" x14ac:dyDescent="0.25">
      <c r="H2708" s="3" t="str">
        <f t="shared" si="42"/>
        <v/>
      </c>
    </row>
    <row r="2709" spans="8:8" x14ac:dyDescent="0.25">
      <c r="H2709" s="3" t="str">
        <f t="shared" si="42"/>
        <v/>
      </c>
    </row>
    <row r="2710" spans="8:8" x14ac:dyDescent="0.25">
      <c r="H2710" s="3" t="str">
        <f t="shared" si="42"/>
        <v/>
      </c>
    </row>
    <row r="2711" spans="8:8" x14ac:dyDescent="0.25">
      <c r="H2711" s="3" t="str">
        <f t="shared" si="42"/>
        <v/>
      </c>
    </row>
    <row r="2712" spans="8:8" x14ac:dyDescent="0.25">
      <c r="H2712" s="3" t="str">
        <f t="shared" si="42"/>
        <v/>
      </c>
    </row>
    <row r="2713" spans="8:8" x14ac:dyDescent="0.25">
      <c r="H2713" s="3" t="str">
        <f t="shared" si="42"/>
        <v/>
      </c>
    </row>
    <row r="2714" spans="8:8" x14ac:dyDescent="0.25">
      <c r="H2714" s="3" t="str">
        <f t="shared" si="42"/>
        <v/>
      </c>
    </row>
    <row r="2715" spans="8:8" x14ac:dyDescent="0.25">
      <c r="H2715" s="3" t="str">
        <f t="shared" si="42"/>
        <v/>
      </c>
    </row>
    <row r="2716" spans="8:8" x14ac:dyDescent="0.25">
      <c r="H2716" s="3" t="str">
        <f t="shared" si="42"/>
        <v/>
      </c>
    </row>
    <row r="2717" spans="8:8" x14ac:dyDescent="0.25">
      <c r="H2717" s="3" t="str">
        <f t="shared" si="42"/>
        <v/>
      </c>
    </row>
    <row r="2718" spans="8:8" x14ac:dyDescent="0.25">
      <c r="H2718" s="3" t="str">
        <f t="shared" si="42"/>
        <v/>
      </c>
    </row>
    <row r="2719" spans="8:8" x14ac:dyDescent="0.25">
      <c r="H2719" s="3" t="str">
        <f t="shared" si="42"/>
        <v/>
      </c>
    </row>
    <row r="2720" spans="8:8" x14ac:dyDescent="0.25">
      <c r="H2720" s="3" t="str">
        <f t="shared" si="42"/>
        <v/>
      </c>
    </row>
    <row r="2721" spans="8:8" x14ac:dyDescent="0.25">
      <c r="H2721" s="3" t="str">
        <f t="shared" si="42"/>
        <v/>
      </c>
    </row>
    <row r="2722" spans="8:8" x14ac:dyDescent="0.25">
      <c r="H2722" s="3" t="str">
        <f t="shared" si="42"/>
        <v/>
      </c>
    </row>
    <row r="2723" spans="8:8" x14ac:dyDescent="0.25">
      <c r="H2723" s="3" t="str">
        <f t="shared" si="42"/>
        <v/>
      </c>
    </row>
    <row r="2724" spans="8:8" x14ac:dyDescent="0.25">
      <c r="H2724" s="3" t="str">
        <f t="shared" si="42"/>
        <v/>
      </c>
    </row>
    <row r="2725" spans="8:8" x14ac:dyDescent="0.25">
      <c r="H2725" s="3" t="str">
        <f t="shared" si="42"/>
        <v/>
      </c>
    </row>
    <row r="2726" spans="8:8" x14ac:dyDescent="0.25">
      <c r="H2726" s="3" t="str">
        <f t="shared" si="42"/>
        <v/>
      </c>
    </row>
    <row r="2727" spans="8:8" x14ac:dyDescent="0.25">
      <c r="H2727" s="3" t="str">
        <f t="shared" si="42"/>
        <v/>
      </c>
    </row>
    <row r="2728" spans="8:8" x14ac:dyDescent="0.25">
      <c r="H2728" s="3" t="str">
        <f t="shared" si="42"/>
        <v/>
      </c>
    </row>
    <row r="2729" spans="8:8" x14ac:dyDescent="0.25">
      <c r="H2729" s="3" t="str">
        <f t="shared" si="42"/>
        <v/>
      </c>
    </row>
    <row r="2730" spans="8:8" x14ac:dyDescent="0.25">
      <c r="H2730" s="3" t="str">
        <f t="shared" si="42"/>
        <v/>
      </c>
    </row>
    <row r="2731" spans="8:8" x14ac:dyDescent="0.25">
      <c r="H2731" s="3" t="str">
        <f t="shared" si="42"/>
        <v/>
      </c>
    </row>
    <row r="2732" spans="8:8" x14ac:dyDescent="0.25">
      <c r="H2732" s="3" t="str">
        <f t="shared" si="42"/>
        <v/>
      </c>
    </row>
    <row r="2733" spans="8:8" x14ac:dyDescent="0.25">
      <c r="H2733" s="3" t="str">
        <f t="shared" si="42"/>
        <v/>
      </c>
    </row>
    <row r="2734" spans="8:8" x14ac:dyDescent="0.25">
      <c r="H2734" s="3" t="str">
        <f t="shared" si="42"/>
        <v/>
      </c>
    </row>
    <row r="2735" spans="8:8" x14ac:dyDescent="0.25">
      <c r="H2735" s="3" t="str">
        <f t="shared" si="42"/>
        <v/>
      </c>
    </row>
    <row r="2736" spans="8:8" x14ac:dyDescent="0.25">
      <c r="H2736" s="3" t="str">
        <f t="shared" si="42"/>
        <v/>
      </c>
    </row>
    <row r="2737" spans="8:8" x14ac:dyDescent="0.25">
      <c r="H2737" s="3" t="str">
        <f t="shared" si="42"/>
        <v/>
      </c>
    </row>
    <row r="2738" spans="8:8" x14ac:dyDescent="0.25">
      <c r="H2738" s="3" t="str">
        <f t="shared" si="42"/>
        <v/>
      </c>
    </row>
    <row r="2739" spans="8:8" x14ac:dyDescent="0.25">
      <c r="H2739" s="3" t="str">
        <f t="shared" si="42"/>
        <v/>
      </c>
    </row>
    <row r="2740" spans="8:8" x14ac:dyDescent="0.25">
      <c r="H2740" s="3" t="str">
        <f t="shared" si="42"/>
        <v/>
      </c>
    </row>
    <row r="2741" spans="8:8" x14ac:dyDescent="0.25">
      <c r="H2741" s="3" t="str">
        <f t="shared" si="42"/>
        <v/>
      </c>
    </row>
    <row r="2742" spans="8:8" x14ac:dyDescent="0.25">
      <c r="H2742" s="3" t="str">
        <f t="shared" si="42"/>
        <v/>
      </c>
    </row>
    <row r="2743" spans="8:8" x14ac:dyDescent="0.25">
      <c r="H2743" s="3" t="str">
        <f t="shared" si="42"/>
        <v/>
      </c>
    </row>
    <row r="2744" spans="8:8" x14ac:dyDescent="0.25">
      <c r="H2744" s="3" t="str">
        <f t="shared" si="42"/>
        <v/>
      </c>
    </row>
    <row r="2745" spans="8:8" x14ac:dyDescent="0.25">
      <c r="H2745" s="3" t="str">
        <f t="shared" si="42"/>
        <v/>
      </c>
    </row>
    <row r="2746" spans="8:8" x14ac:dyDescent="0.25">
      <c r="H2746" s="3" t="str">
        <f t="shared" si="42"/>
        <v/>
      </c>
    </row>
    <row r="2747" spans="8:8" x14ac:dyDescent="0.25">
      <c r="H2747" s="3" t="str">
        <f t="shared" si="42"/>
        <v/>
      </c>
    </row>
    <row r="2748" spans="8:8" x14ac:dyDescent="0.25">
      <c r="H2748" s="3" t="str">
        <f t="shared" si="42"/>
        <v/>
      </c>
    </row>
    <row r="2749" spans="8:8" x14ac:dyDescent="0.25">
      <c r="H2749" s="3" t="str">
        <f t="shared" si="42"/>
        <v/>
      </c>
    </row>
    <row r="2750" spans="8:8" x14ac:dyDescent="0.25">
      <c r="H2750" s="3" t="str">
        <f t="shared" si="42"/>
        <v/>
      </c>
    </row>
    <row r="2751" spans="8:8" x14ac:dyDescent="0.25">
      <c r="H2751" s="3" t="str">
        <f t="shared" si="42"/>
        <v/>
      </c>
    </row>
    <row r="2752" spans="8:8" x14ac:dyDescent="0.25">
      <c r="H2752" s="3" t="str">
        <f t="shared" si="42"/>
        <v/>
      </c>
    </row>
    <row r="2753" spans="8:8" x14ac:dyDescent="0.25">
      <c r="H2753" s="3" t="str">
        <f t="shared" si="42"/>
        <v/>
      </c>
    </row>
    <row r="2754" spans="8:8" x14ac:dyDescent="0.25">
      <c r="H2754" s="3" t="str">
        <f t="shared" ref="H2754:H2817" si="43">_xlfn.IFNA(INDEX(event_type_id,MATCH(C2754,event_types,0)),"")</f>
        <v/>
      </c>
    </row>
    <row r="2755" spans="8:8" x14ac:dyDescent="0.25">
      <c r="H2755" s="3" t="str">
        <f t="shared" si="43"/>
        <v/>
      </c>
    </row>
    <row r="2756" spans="8:8" x14ac:dyDescent="0.25">
      <c r="H2756" s="3" t="str">
        <f t="shared" si="43"/>
        <v/>
      </c>
    </row>
    <row r="2757" spans="8:8" x14ac:dyDescent="0.25">
      <c r="H2757" s="3" t="str">
        <f t="shared" si="43"/>
        <v/>
      </c>
    </row>
    <row r="2758" spans="8:8" x14ac:dyDescent="0.25">
      <c r="H2758" s="3" t="str">
        <f t="shared" si="43"/>
        <v/>
      </c>
    </row>
    <row r="2759" spans="8:8" x14ac:dyDescent="0.25">
      <c r="H2759" s="3" t="str">
        <f t="shared" si="43"/>
        <v/>
      </c>
    </row>
    <row r="2760" spans="8:8" x14ac:dyDescent="0.25">
      <c r="H2760" s="3" t="str">
        <f t="shared" si="43"/>
        <v/>
      </c>
    </row>
    <row r="2761" spans="8:8" x14ac:dyDescent="0.25">
      <c r="H2761" s="3" t="str">
        <f t="shared" si="43"/>
        <v/>
      </c>
    </row>
    <row r="2762" spans="8:8" x14ac:dyDescent="0.25">
      <c r="H2762" s="3" t="str">
        <f t="shared" si="43"/>
        <v/>
      </c>
    </row>
    <row r="2763" spans="8:8" x14ac:dyDescent="0.25">
      <c r="H2763" s="3" t="str">
        <f t="shared" si="43"/>
        <v/>
      </c>
    </row>
    <row r="2764" spans="8:8" x14ac:dyDescent="0.25">
      <c r="H2764" s="3" t="str">
        <f t="shared" si="43"/>
        <v/>
      </c>
    </row>
    <row r="2765" spans="8:8" x14ac:dyDescent="0.25">
      <c r="H2765" s="3" t="str">
        <f t="shared" si="43"/>
        <v/>
      </c>
    </row>
    <row r="2766" spans="8:8" x14ac:dyDescent="0.25">
      <c r="H2766" s="3" t="str">
        <f t="shared" si="43"/>
        <v/>
      </c>
    </row>
    <row r="2767" spans="8:8" x14ac:dyDescent="0.25">
      <c r="H2767" s="3" t="str">
        <f t="shared" si="43"/>
        <v/>
      </c>
    </row>
    <row r="2768" spans="8:8" x14ac:dyDescent="0.25">
      <c r="H2768" s="3" t="str">
        <f t="shared" si="43"/>
        <v/>
      </c>
    </row>
    <row r="2769" spans="8:8" x14ac:dyDescent="0.25">
      <c r="H2769" s="3" t="str">
        <f t="shared" si="43"/>
        <v/>
      </c>
    </row>
    <row r="2770" spans="8:8" x14ac:dyDescent="0.25">
      <c r="H2770" s="3" t="str">
        <f t="shared" si="43"/>
        <v/>
      </c>
    </row>
    <row r="2771" spans="8:8" x14ac:dyDescent="0.25">
      <c r="H2771" s="3" t="str">
        <f t="shared" si="43"/>
        <v/>
      </c>
    </row>
    <row r="2772" spans="8:8" x14ac:dyDescent="0.25">
      <c r="H2772" s="3" t="str">
        <f t="shared" si="43"/>
        <v/>
      </c>
    </row>
    <row r="2773" spans="8:8" x14ac:dyDescent="0.25">
      <c r="H2773" s="3" t="str">
        <f t="shared" si="43"/>
        <v/>
      </c>
    </row>
    <row r="2774" spans="8:8" x14ac:dyDescent="0.25">
      <c r="H2774" s="3" t="str">
        <f t="shared" si="43"/>
        <v/>
      </c>
    </row>
    <row r="2775" spans="8:8" x14ac:dyDescent="0.25">
      <c r="H2775" s="3" t="str">
        <f t="shared" si="43"/>
        <v/>
      </c>
    </row>
    <row r="2776" spans="8:8" x14ac:dyDescent="0.25">
      <c r="H2776" s="3" t="str">
        <f t="shared" si="43"/>
        <v/>
      </c>
    </row>
    <row r="2777" spans="8:8" x14ac:dyDescent="0.25">
      <c r="H2777" s="3" t="str">
        <f t="shared" si="43"/>
        <v/>
      </c>
    </row>
    <row r="2778" spans="8:8" x14ac:dyDescent="0.25">
      <c r="H2778" s="3" t="str">
        <f t="shared" si="43"/>
        <v/>
      </c>
    </row>
    <row r="2779" spans="8:8" x14ac:dyDescent="0.25">
      <c r="H2779" s="3" t="str">
        <f t="shared" si="43"/>
        <v/>
      </c>
    </row>
    <row r="2780" spans="8:8" x14ac:dyDescent="0.25">
      <c r="H2780" s="3" t="str">
        <f t="shared" si="43"/>
        <v/>
      </c>
    </row>
    <row r="2781" spans="8:8" x14ac:dyDescent="0.25">
      <c r="H2781" s="3" t="str">
        <f t="shared" si="43"/>
        <v/>
      </c>
    </row>
    <row r="2782" spans="8:8" x14ac:dyDescent="0.25">
      <c r="H2782" s="3" t="str">
        <f t="shared" si="43"/>
        <v/>
      </c>
    </row>
    <row r="2783" spans="8:8" x14ac:dyDescent="0.25">
      <c r="H2783" s="3" t="str">
        <f t="shared" si="43"/>
        <v/>
      </c>
    </row>
    <row r="2784" spans="8:8" x14ac:dyDescent="0.25">
      <c r="H2784" s="3" t="str">
        <f t="shared" si="43"/>
        <v/>
      </c>
    </row>
    <row r="2785" spans="8:8" x14ac:dyDescent="0.25">
      <c r="H2785" s="3" t="str">
        <f t="shared" si="43"/>
        <v/>
      </c>
    </row>
    <row r="2786" spans="8:8" x14ac:dyDescent="0.25">
      <c r="H2786" s="3" t="str">
        <f t="shared" si="43"/>
        <v/>
      </c>
    </row>
    <row r="2787" spans="8:8" x14ac:dyDescent="0.25">
      <c r="H2787" s="3" t="str">
        <f t="shared" si="43"/>
        <v/>
      </c>
    </row>
    <row r="2788" spans="8:8" x14ac:dyDescent="0.25">
      <c r="H2788" s="3" t="str">
        <f t="shared" si="43"/>
        <v/>
      </c>
    </row>
    <row r="2789" spans="8:8" x14ac:dyDescent="0.25">
      <c r="H2789" s="3" t="str">
        <f t="shared" si="43"/>
        <v/>
      </c>
    </row>
    <row r="2790" spans="8:8" x14ac:dyDescent="0.25">
      <c r="H2790" s="3" t="str">
        <f t="shared" si="43"/>
        <v/>
      </c>
    </row>
    <row r="2791" spans="8:8" x14ac:dyDescent="0.25">
      <c r="H2791" s="3" t="str">
        <f t="shared" si="43"/>
        <v/>
      </c>
    </row>
    <row r="2792" spans="8:8" x14ac:dyDescent="0.25">
      <c r="H2792" s="3" t="str">
        <f t="shared" si="43"/>
        <v/>
      </c>
    </row>
    <row r="2793" spans="8:8" x14ac:dyDescent="0.25">
      <c r="H2793" s="3" t="str">
        <f t="shared" si="43"/>
        <v/>
      </c>
    </row>
    <row r="2794" spans="8:8" x14ac:dyDescent="0.25">
      <c r="H2794" s="3" t="str">
        <f t="shared" si="43"/>
        <v/>
      </c>
    </row>
    <row r="2795" spans="8:8" x14ac:dyDescent="0.25">
      <c r="H2795" s="3" t="str">
        <f t="shared" si="43"/>
        <v/>
      </c>
    </row>
    <row r="2796" spans="8:8" x14ac:dyDescent="0.25">
      <c r="H2796" s="3" t="str">
        <f t="shared" si="43"/>
        <v/>
      </c>
    </row>
    <row r="2797" spans="8:8" x14ac:dyDescent="0.25">
      <c r="H2797" s="3" t="str">
        <f t="shared" si="43"/>
        <v/>
      </c>
    </row>
    <row r="2798" spans="8:8" x14ac:dyDescent="0.25">
      <c r="H2798" s="3" t="str">
        <f t="shared" si="43"/>
        <v/>
      </c>
    </row>
    <row r="2799" spans="8:8" x14ac:dyDescent="0.25">
      <c r="H2799" s="3" t="str">
        <f t="shared" si="43"/>
        <v/>
      </c>
    </row>
    <row r="2800" spans="8:8" x14ac:dyDescent="0.25">
      <c r="H2800" s="3" t="str">
        <f t="shared" si="43"/>
        <v/>
      </c>
    </row>
    <row r="2801" spans="8:8" x14ac:dyDescent="0.25">
      <c r="H2801" s="3" t="str">
        <f t="shared" si="43"/>
        <v/>
      </c>
    </row>
    <row r="2802" spans="8:8" x14ac:dyDescent="0.25">
      <c r="H2802" s="3" t="str">
        <f t="shared" si="43"/>
        <v/>
      </c>
    </row>
    <row r="2803" spans="8:8" x14ac:dyDescent="0.25">
      <c r="H2803" s="3" t="str">
        <f t="shared" si="43"/>
        <v/>
      </c>
    </row>
    <row r="2804" spans="8:8" x14ac:dyDescent="0.25">
      <c r="H2804" s="3" t="str">
        <f t="shared" si="43"/>
        <v/>
      </c>
    </row>
    <row r="2805" spans="8:8" x14ac:dyDescent="0.25">
      <c r="H2805" s="3" t="str">
        <f t="shared" si="43"/>
        <v/>
      </c>
    </row>
    <row r="2806" spans="8:8" x14ac:dyDescent="0.25">
      <c r="H2806" s="3" t="str">
        <f t="shared" si="43"/>
        <v/>
      </c>
    </row>
    <row r="2807" spans="8:8" x14ac:dyDescent="0.25">
      <c r="H2807" s="3" t="str">
        <f t="shared" si="43"/>
        <v/>
      </c>
    </row>
    <row r="2808" spans="8:8" x14ac:dyDescent="0.25">
      <c r="H2808" s="3" t="str">
        <f t="shared" si="43"/>
        <v/>
      </c>
    </row>
    <row r="2809" spans="8:8" x14ac:dyDescent="0.25">
      <c r="H2809" s="3" t="str">
        <f t="shared" si="43"/>
        <v/>
      </c>
    </row>
    <row r="2810" spans="8:8" x14ac:dyDescent="0.25">
      <c r="H2810" s="3" t="str">
        <f t="shared" si="43"/>
        <v/>
      </c>
    </row>
    <row r="2811" spans="8:8" x14ac:dyDescent="0.25">
      <c r="H2811" s="3" t="str">
        <f t="shared" si="43"/>
        <v/>
      </c>
    </row>
    <row r="2812" spans="8:8" x14ac:dyDescent="0.25">
      <c r="H2812" s="3" t="str">
        <f t="shared" si="43"/>
        <v/>
      </c>
    </row>
    <row r="2813" spans="8:8" x14ac:dyDescent="0.25">
      <c r="H2813" s="3" t="str">
        <f t="shared" si="43"/>
        <v/>
      </c>
    </row>
    <row r="2814" spans="8:8" x14ac:dyDescent="0.25">
      <c r="H2814" s="3" t="str">
        <f t="shared" si="43"/>
        <v/>
      </c>
    </row>
    <row r="2815" spans="8:8" x14ac:dyDescent="0.25">
      <c r="H2815" s="3" t="str">
        <f t="shared" si="43"/>
        <v/>
      </c>
    </row>
    <row r="2816" spans="8:8" x14ac:dyDescent="0.25">
      <c r="H2816" s="3" t="str">
        <f t="shared" si="43"/>
        <v/>
      </c>
    </row>
    <row r="2817" spans="8:8" x14ac:dyDescent="0.25">
      <c r="H2817" s="3" t="str">
        <f t="shared" si="43"/>
        <v/>
      </c>
    </row>
    <row r="2818" spans="8:8" x14ac:dyDescent="0.25">
      <c r="H2818" s="3" t="str">
        <f t="shared" ref="H2818:H2881" si="44">_xlfn.IFNA(INDEX(event_type_id,MATCH(C2818,event_types,0)),"")</f>
        <v/>
      </c>
    </row>
    <row r="2819" spans="8:8" x14ac:dyDescent="0.25">
      <c r="H2819" s="3" t="str">
        <f t="shared" si="44"/>
        <v/>
      </c>
    </row>
    <row r="2820" spans="8:8" x14ac:dyDescent="0.25">
      <c r="H2820" s="3" t="str">
        <f t="shared" si="44"/>
        <v/>
      </c>
    </row>
    <row r="2821" spans="8:8" x14ac:dyDescent="0.25">
      <c r="H2821" s="3" t="str">
        <f t="shared" si="44"/>
        <v/>
      </c>
    </row>
    <row r="2822" spans="8:8" x14ac:dyDescent="0.25">
      <c r="H2822" s="3" t="str">
        <f t="shared" si="44"/>
        <v/>
      </c>
    </row>
    <row r="2823" spans="8:8" x14ac:dyDescent="0.25">
      <c r="H2823" s="3" t="str">
        <f t="shared" si="44"/>
        <v/>
      </c>
    </row>
    <row r="2824" spans="8:8" x14ac:dyDescent="0.25">
      <c r="H2824" s="3" t="str">
        <f t="shared" si="44"/>
        <v/>
      </c>
    </row>
    <row r="2825" spans="8:8" x14ac:dyDescent="0.25">
      <c r="H2825" s="3" t="str">
        <f t="shared" si="44"/>
        <v/>
      </c>
    </row>
    <row r="2826" spans="8:8" x14ac:dyDescent="0.25">
      <c r="H2826" s="3" t="str">
        <f t="shared" si="44"/>
        <v/>
      </c>
    </row>
    <row r="2827" spans="8:8" x14ac:dyDescent="0.25">
      <c r="H2827" s="3" t="str">
        <f t="shared" si="44"/>
        <v/>
      </c>
    </row>
    <row r="2828" spans="8:8" x14ac:dyDescent="0.25">
      <c r="H2828" s="3" t="str">
        <f t="shared" si="44"/>
        <v/>
      </c>
    </row>
    <row r="2829" spans="8:8" x14ac:dyDescent="0.25">
      <c r="H2829" s="3" t="str">
        <f t="shared" si="44"/>
        <v/>
      </c>
    </row>
    <row r="2830" spans="8:8" x14ac:dyDescent="0.25">
      <c r="H2830" s="3" t="str">
        <f t="shared" si="44"/>
        <v/>
      </c>
    </row>
    <row r="2831" spans="8:8" x14ac:dyDescent="0.25">
      <c r="H2831" s="3" t="str">
        <f t="shared" si="44"/>
        <v/>
      </c>
    </row>
    <row r="2832" spans="8:8" x14ac:dyDescent="0.25">
      <c r="H2832" s="3" t="str">
        <f t="shared" si="44"/>
        <v/>
      </c>
    </row>
    <row r="2833" spans="8:8" x14ac:dyDescent="0.25">
      <c r="H2833" s="3" t="str">
        <f t="shared" si="44"/>
        <v/>
      </c>
    </row>
    <row r="2834" spans="8:8" x14ac:dyDescent="0.25">
      <c r="H2834" s="3" t="str">
        <f t="shared" si="44"/>
        <v/>
      </c>
    </row>
    <row r="2835" spans="8:8" x14ac:dyDescent="0.25">
      <c r="H2835" s="3" t="str">
        <f t="shared" si="44"/>
        <v/>
      </c>
    </row>
    <row r="2836" spans="8:8" x14ac:dyDescent="0.25">
      <c r="H2836" s="3" t="str">
        <f t="shared" si="44"/>
        <v/>
      </c>
    </row>
    <row r="2837" spans="8:8" x14ac:dyDescent="0.25">
      <c r="H2837" s="3" t="str">
        <f t="shared" si="44"/>
        <v/>
      </c>
    </row>
    <row r="2838" spans="8:8" x14ac:dyDescent="0.25">
      <c r="H2838" s="3" t="str">
        <f t="shared" si="44"/>
        <v/>
      </c>
    </row>
    <row r="2839" spans="8:8" x14ac:dyDescent="0.25">
      <c r="H2839" s="3" t="str">
        <f t="shared" si="44"/>
        <v/>
      </c>
    </row>
    <row r="2840" spans="8:8" x14ac:dyDescent="0.25">
      <c r="H2840" s="3" t="str">
        <f t="shared" si="44"/>
        <v/>
      </c>
    </row>
    <row r="2841" spans="8:8" x14ac:dyDescent="0.25">
      <c r="H2841" s="3" t="str">
        <f t="shared" si="44"/>
        <v/>
      </c>
    </row>
    <row r="2842" spans="8:8" x14ac:dyDescent="0.25">
      <c r="H2842" s="3" t="str">
        <f t="shared" si="44"/>
        <v/>
      </c>
    </row>
    <row r="2843" spans="8:8" x14ac:dyDescent="0.25">
      <c r="H2843" s="3" t="str">
        <f t="shared" si="44"/>
        <v/>
      </c>
    </row>
    <row r="2844" spans="8:8" x14ac:dyDescent="0.25">
      <c r="H2844" s="3" t="str">
        <f t="shared" si="44"/>
        <v/>
      </c>
    </row>
    <row r="2845" spans="8:8" x14ac:dyDescent="0.25">
      <c r="H2845" s="3" t="str">
        <f t="shared" si="44"/>
        <v/>
      </c>
    </row>
    <row r="2846" spans="8:8" x14ac:dyDescent="0.25">
      <c r="H2846" s="3" t="str">
        <f t="shared" si="44"/>
        <v/>
      </c>
    </row>
    <row r="2847" spans="8:8" x14ac:dyDescent="0.25">
      <c r="H2847" s="3" t="str">
        <f t="shared" si="44"/>
        <v/>
      </c>
    </row>
    <row r="2848" spans="8:8" x14ac:dyDescent="0.25">
      <c r="H2848" s="3" t="str">
        <f t="shared" si="44"/>
        <v/>
      </c>
    </row>
    <row r="2849" spans="8:8" x14ac:dyDescent="0.25">
      <c r="H2849" s="3" t="str">
        <f t="shared" si="44"/>
        <v/>
      </c>
    </row>
    <row r="2850" spans="8:8" x14ac:dyDescent="0.25">
      <c r="H2850" s="3" t="str">
        <f t="shared" si="44"/>
        <v/>
      </c>
    </row>
    <row r="2851" spans="8:8" x14ac:dyDescent="0.25">
      <c r="H2851" s="3" t="str">
        <f t="shared" si="44"/>
        <v/>
      </c>
    </row>
    <row r="2852" spans="8:8" x14ac:dyDescent="0.25">
      <c r="H2852" s="3" t="str">
        <f t="shared" si="44"/>
        <v/>
      </c>
    </row>
    <row r="2853" spans="8:8" x14ac:dyDescent="0.25">
      <c r="H2853" s="3" t="str">
        <f t="shared" si="44"/>
        <v/>
      </c>
    </row>
    <row r="2854" spans="8:8" x14ac:dyDescent="0.25">
      <c r="H2854" s="3" t="str">
        <f t="shared" si="44"/>
        <v/>
      </c>
    </row>
    <row r="2855" spans="8:8" x14ac:dyDescent="0.25">
      <c r="H2855" s="3" t="str">
        <f t="shared" si="44"/>
        <v/>
      </c>
    </row>
    <row r="2856" spans="8:8" x14ac:dyDescent="0.25">
      <c r="H2856" s="3" t="str">
        <f t="shared" si="44"/>
        <v/>
      </c>
    </row>
    <row r="2857" spans="8:8" x14ac:dyDescent="0.25">
      <c r="H2857" s="3" t="str">
        <f t="shared" si="44"/>
        <v/>
      </c>
    </row>
    <row r="2858" spans="8:8" x14ac:dyDescent="0.25">
      <c r="H2858" s="3" t="str">
        <f t="shared" si="44"/>
        <v/>
      </c>
    </row>
    <row r="2859" spans="8:8" x14ac:dyDescent="0.25">
      <c r="H2859" s="3" t="str">
        <f t="shared" si="44"/>
        <v/>
      </c>
    </row>
    <row r="2860" spans="8:8" x14ac:dyDescent="0.25">
      <c r="H2860" s="3" t="str">
        <f t="shared" si="44"/>
        <v/>
      </c>
    </row>
    <row r="2861" spans="8:8" x14ac:dyDescent="0.25">
      <c r="H2861" s="3" t="str">
        <f t="shared" si="44"/>
        <v/>
      </c>
    </row>
    <row r="2862" spans="8:8" x14ac:dyDescent="0.25">
      <c r="H2862" s="3" t="str">
        <f t="shared" si="44"/>
        <v/>
      </c>
    </row>
    <row r="2863" spans="8:8" x14ac:dyDescent="0.25">
      <c r="H2863" s="3" t="str">
        <f t="shared" si="44"/>
        <v/>
      </c>
    </row>
    <row r="2864" spans="8:8" x14ac:dyDescent="0.25">
      <c r="H2864" s="3" t="str">
        <f t="shared" si="44"/>
        <v/>
      </c>
    </row>
    <row r="2865" spans="8:8" x14ac:dyDescent="0.25">
      <c r="H2865" s="3" t="str">
        <f t="shared" si="44"/>
        <v/>
      </c>
    </row>
    <row r="2866" spans="8:8" x14ac:dyDescent="0.25">
      <c r="H2866" s="3" t="str">
        <f t="shared" si="44"/>
        <v/>
      </c>
    </row>
    <row r="2867" spans="8:8" x14ac:dyDescent="0.25">
      <c r="H2867" s="3" t="str">
        <f t="shared" si="44"/>
        <v/>
      </c>
    </row>
    <row r="2868" spans="8:8" x14ac:dyDescent="0.25">
      <c r="H2868" s="3" t="str">
        <f t="shared" si="44"/>
        <v/>
      </c>
    </row>
    <row r="2869" spans="8:8" x14ac:dyDescent="0.25">
      <c r="H2869" s="3" t="str">
        <f t="shared" si="44"/>
        <v/>
      </c>
    </row>
    <row r="2870" spans="8:8" x14ac:dyDescent="0.25">
      <c r="H2870" s="3" t="str">
        <f t="shared" si="44"/>
        <v/>
      </c>
    </row>
    <row r="2871" spans="8:8" x14ac:dyDescent="0.25">
      <c r="H2871" s="3" t="str">
        <f t="shared" si="44"/>
        <v/>
      </c>
    </row>
    <row r="2872" spans="8:8" x14ac:dyDescent="0.25">
      <c r="H2872" s="3" t="str">
        <f t="shared" si="44"/>
        <v/>
      </c>
    </row>
    <row r="2873" spans="8:8" x14ac:dyDescent="0.25">
      <c r="H2873" s="3" t="str">
        <f t="shared" si="44"/>
        <v/>
      </c>
    </row>
    <row r="2874" spans="8:8" x14ac:dyDescent="0.25">
      <c r="H2874" s="3" t="str">
        <f t="shared" si="44"/>
        <v/>
      </c>
    </row>
    <row r="2875" spans="8:8" x14ac:dyDescent="0.25">
      <c r="H2875" s="3" t="str">
        <f t="shared" si="44"/>
        <v/>
      </c>
    </row>
    <row r="2876" spans="8:8" x14ac:dyDescent="0.25">
      <c r="H2876" s="3" t="str">
        <f t="shared" si="44"/>
        <v/>
      </c>
    </row>
    <row r="2877" spans="8:8" x14ac:dyDescent="0.25">
      <c r="H2877" s="3" t="str">
        <f t="shared" si="44"/>
        <v/>
      </c>
    </row>
    <row r="2878" spans="8:8" x14ac:dyDescent="0.25">
      <c r="H2878" s="3" t="str">
        <f t="shared" si="44"/>
        <v/>
      </c>
    </row>
    <row r="2879" spans="8:8" x14ac:dyDescent="0.25">
      <c r="H2879" s="3" t="str">
        <f t="shared" si="44"/>
        <v/>
      </c>
    </row>
    <row r="2880" spans="8:8" x14ac:dyDescent="0.25">
      <c r="H2880" s="3" t="str">
        <f t="shared" si="44"/>
        <v/>
      </c>
    </row>
    <row r="2881" spans="8:8" x14ac:dyDescent="0.25">
      <c r="H2881" s="3" t="str">
        <f t="shared" si="44"/>
        <v/>
      </c>
    </row>
    <row r="2882" spans="8:8" x14ac:dyDescent="0.25">
      <c r="H2882" s="3" t="str">
        <f t="shared" ref="H2882:H2945" si="45">_xlfn.IFNA(INDEX(event_type_id,MATCH(C2882,event_types,0)),"")</f>
        <v/>
      </c>
    </row>
    <row r="2883" spans="8:8" x14ac:dyDescent="0.25">
      <c r="H2883" s="3" t="str">
        <f t="shared" si="45"/>
        <v/>
      </c>
    </row>
    <row r="2884" spans="8:8" x14ac:dyDescent="0.25">
      <c r="H2884" s="3" t="str">
        <f t="shared" si="45"/>
        <v/>
      </c>
    </row>
    <row r="2885" spans="8:8" x14ac:dyDescent="0.25">
      <c r="H2885" s="3" t="str">
        <f t="shared" si="45"/>
        <v/>
      </c>
    </row>
    <row r="2886" spans="8:8" x14ac:dyDescent="0.25">
      <c r="H2886" s="3" t="str">
        <f t="shared" si="45"/>
        <v/>
      </c>
    </row>
    <row r="2887" spans="8:8" x14ac:dyDescent="0.25">
      <c r="H2887" s="3" t="str">
        <f t="shared" si="45"/>
        <v/>
      </c>
    </row>
    <row r="2888" spans="8:8" x14ac:dyDescent="0.25">
      <c r="H2888" s="3" t="str">
        <f t="shared" si="45"/>
        <v/>
      </c>
    </row>
    <row r="2889" spans="8:8" x14ac:dyDescent="0.25">
      <c r="H2889" s="3" t="str">
        <f t="shared" si="45"/>
        <v/>
      </c>
    </row>
    <row r="2890" spans="8:8" x14ac:dyDescent="0.25">
      <c r="H2890" s="3" t="str">
        <f t="shared" si="45"/>
        <v/>
      </c>
    </row>
    <row r="2891" spans="8:8" x14ac:dyDescent="0.25">
      <c r="H2891" s="3" t="str">
        <f t="shared" si="45"/>
        <v/>
      </c>
    </row>
    <row r="2892" spans="8:8" x14ac:dyDescent="0.25">
      <c r="H2892" s="3" t="str">
        <f t="shared" si="45"/>
        <v/>
      </c>
    </row>
    <row r="2893" spans="8:8" x14ac:dyDescent="0.25">
      <c r="H2893" s="3" t="str">
        <f t="shared" si="45"/>
        <v/>
      </c>
    </row>
    <row r="2894" spans="8:8" x14ac:dyDescent="0.25">
      <c r="H2894" s="3" t="str">
        <f t="shared" si="45"/>
        <v/>
      </c>
    </row>
    <row r="2895" spans="8:8" x14ac:dyDescent="0.25">
      <c r="H2895" s="3" t="str">
        <f t="shared" si="45"/>
        <v/>
      </c>
    </row>
    <row r="2896" spans="8:8" x14ac:dyDescent="0.25">
      <c r="H2896" s="3" t="str">
        <f t="shared" si="45"/>
        <v/>
      </c>
    </row>
    <row r="2897" spans="8:8" x14ac:dyDescent="0.25">
      <c r="H2897" s="3" t="str">
        <f t="shared" si="45"/>
        <v/>
      </c>
    </row>
    <row r="2898" spans="8:8" x14ac:dyDescent="0.25">
      <c r="H2898" s="3" t="str">
        <f t="shared" si="45"/>
        <v/>
      </c>
    </row>
    <row r="2899" spans="8:8" x14ac:dyDescent="0.25">
      <c r="H2899" s="3" t="str">
        <f t="shared" si="45"/>
        <v/>
      </c>
    </row>
    <row r="2900" spans="8:8" x14ac:dyDescent="0.25">
      <c r="H2900" s="3" t="str">
        <f t="shared" si="45"/>
        <v/>
      </c>
    </row>
    <row r="2901" spans="8:8" x14ac:dyDescent="0.25">
      <c r="H2901" s="3" t="str">
        <f t="shared" si="45"/>
        <v/>
      </c>
    </row>
    <row r="2902" spans="8:8" x14ac:dyDescent="0.25">
      <c r="H2902" s="3" t="str">
        <f t="shared" si="45"/>
        <v/>
      </c>
    </row>
    <row r="2903" spans="8:8" x14ac:dyDescent="0.25">
      <c r="H2903" s="3" t="str">
        <f t="shared" si="45"/>
        <v/>
      </c>
    </row>
    <row r="2904" spans="8:8" x14ac:dyDescent="0.25">
      <c r="H2904" s="3" t="str">
        <f t="shared" si="45"/>
        <v/>
      </c>
    </row>
    <row r="2905" spans="8:8" x14ac:dyDescent="0.25">
      <c r="H2905" s="3" t="str">
        <f t="shared" si="45"/>
        <v/>
      </c>
    </row>
    <row r="2906" spans="8:8" x14ac:dyDescent="0.25">
      <c r="H2906" s="3" t="str">
        <f t="shared" si="45"/>
        <v/>
      </c>
    </row>
    <row r="2907" spans="8:8" x14ac:dyDescent="0.25">
      <c r="H2907" s="3" t="str">
        <f t="shared" si="45"/>
        <v/>
      </c>
    </row>
    <row r="2908" spans="8:8" x14ac:dyDescent="0.25">
      <c r="H2908" s="3" t="str">
        <f t="shared" si="45"/>
        <v/>
      </c>
    </row>
    <row r="2909" spans="8:8" x14ac:dyDescent="0.25">
      <c r="H2909" s="3" t="str">
        <f t="shared" si="45"/>
        <v/>
      </c>
    </row>
    <row r="2910" spans="8:8" x14ac:dyDescent="0.25">
      <c r="H2910" s="3" t="str">
        <f t="shared" si="45"/>
        <v/>
      </c>
    </row>
    <row r="2911" spans="8:8" x14ac:dyDescent="0.25">
      <c r="H2911" s="3" t="str">
        <f t="shared" si="45"/>
        <v/>
      </c>
    </row>
    <row r="2912" spans="8:8" x14ac:dyDescent="0.25">
      <c r="H2912" s="3" t="str">
        <f t="shared" si="45"/>
        <v/>
      </c>
    </row>
    <row r="2913" spans="8:8" x14ac:dyDescent="0.25">
      <c r="H2913" s="3" t="str">
        <f t="shared" si="45"/>
        <v/>
      </c>
    </row>
    <row r="2914" spans="8:8" x14ac:dyDescent="0.25">
      <c r="H2914" s="3" t="str">
        <f t="shared" si="45"/>
        <v/>
      </c>
    </row>
    <row r="2915" spans="8:8" x14ac:dyDescent="0.25">
      <c r="H2915" s="3" t="str">
        <f t="shared" si="45"/>
        <v/>
      </c>
    </row>
    <row r="2916" spans="8:8" x14ac:dyDescent="0.25">
      <c r="H2916" s="3" t="str">
        <f t="shared" si="45"/>
        <v/>
      </c>
    </row>
    <row r="2917" spans="8:8" x14ac:dyDescent="0.25">
      <c r="H2917" s="3" t="str">
        <f t="shared" si="45"/>
        <v/>
      </c>
    </row>
    <row r="2918" spans="8:8" x14ac:dyDescent="0.25">
      <c r="H2918" s="3" t="str">
        <f t="shared" si="45"/>
        <v/>
      </c>
    </row>
    <row r="2919" spans="8:8" x14ac:dyDescent="0.25">
      <c r="H2919" s="3" t="str">
        <f t="shared" si="45"/>
        <v/>
      </c>
    </row>
    <row r="2920" spans="8:8" x14ac:dyDescent="0.25">
      <c r="H2920" s="3" t="str">
        <f t="shared" si="45"/>
        <v/>
      </c>
    </row>
    <row r="2921" spans="8:8" x14ac:dyDescent="0.25">
      <c r="H2921" s="3" t="str">
        <f t="shared" si="45"/>
        <v/>
      </c>
    </row>
    <row r="2922" spans="8:8" x14ac:dyDescent="0.25">
      <c r="H2922" s="3" t="str">
        <f t="shared" si="45"/>
        <v/>
      </c>
    </row>
    <row r="2923" spans="8:8" x14ac:dyDescent="0.25">
      <c r="H2923" s="3" t="str">
        <f t="shared" si="45"/>
        <v/>
      </c>
    </row>
    <row r="2924" spans="8:8" x14ac:dyDescent="0.25">
      <c r="H2924" s="3" t="str">
        <f t="shared" si="45"/>
        <v/>
      </c>
    </row>
    <row r="2925" spans="8:8" x14ac:dyDescent="0.25">
      <c r="H2925" s="3" t="str">
        <f t="shared" si="45"/>
        <v/>
      </c>
    </row>
    <row r="2926" spans="8:8" x14ac:dyDescent="0.25">
      <c r="H2926" s="3" t="str">
        <f t="shared" si="45"/>
        <v/>
      </c>
    </row>
    <row r="2927" spans="8:8" x14ac:dyDescent="0.25">
      <c r="H2927" s="3" t="str">
        <f t="shared" si="45"/>
        <v/>
      </c>
    </row>
    <row r="2928" spans="8:8" x14ac:dyDescent="0.25">
      <c r="H2928" s="3" t="str">
        <f t="shared" si="45"/>
        <v/>
      </c>
    </row>
    <row r="2929" spans="8:8" x14ac:dyDescent="0.25">
      <c r="H2929" s="3" t="str">
        <f t="shared" si="45"/>
        <v/>
      </c>
    </row>
    <row r="2930" spans="8:8" x14ac:dyDescent="0.25">
      <c r="H2930" s="3" t="str">
        <f t="shared" si="45"/>
        <v/>
      </c>
    </row>
    <row r="2931" spans="8:8" x14ac:dyDescent="0.25">
      <c r="H2931" s="3" t="str">
        <f t="shared" si="45"/>
        <v/>
      </c>
    </row>
    <row r="2932" spans="8:8" x14ac:dyDescent="0.25">
      <c r="H2932" s="3" t="str">
        <f t="shared" si="45"/>
        <v/>
      </c>
    </row>
    <row r="2933" spans="8:8" x14ac:dyDescent="0.25">
      <c r="H2933" s="3" t="str">
        <f t="shared" si="45"/>
        <v/>
      </c>
    </row>
    <row r="2934" spans="8:8" x14ac:dyDescent="0.25">
      <c r="H2934" s="3" t="str">
        <f t="shared" si="45"/>
        <v/>
      </c>
    </row>
    <row r="2935" spans="8:8" x14ac:dyDescent="0.25">
      <c r="H2935" s="3" t="str">
        <f t="shared" si="45"/>
        <v/>
      </c>
    </row>
    <row r="2936" spans="8:8" x14ac:dyDescent="0.25">
      <c r="H2936" s="3" t="str">
        <f t="shared" si="45"/>
        <v/>
      </c>
    </row>
    <row r="2937" spans="8:8" x14ac:dyDescent="0.25">
      <c r="H2937" s="3" t="str">
        <f t="shared" si="45"/>
        <v/>
      </c>
    </row>
    <row r="2938" spans="8:8" x14ac:dyDescent="0.25">
      <c r="H2938" s="3" t="str">
        <f t="shared" si="45"/>
        <v/>
      </c>
    </row>
    <row r="2939" spans="8:8" x14ac:dyDescent="0.25">
      <c r="H2939" s="3" t="str">
        <f t="shared" si="45"/>
        <v/>
      </c>
    </row>
    <row r="2940" spans="8:8" x14ac:dyDescent="0.25">
      <c r="H2940" s="3" t="str">
        <f t="shared" si="45"/>
        <v/>
      </c>
    </row>
    <row r="2941" spans="8:8" x14ac:dyDescent="0.25">
      <c r="H2941" s="3" t="str">
        <f t="shared" si="45"/>
        <v/>
      </c>
    </row>
    <row r="2942" spans="8:8" x14ac:dyDescent="0.25">
      <c r="H2942" s="3" t="str">
        <f t="shared" si="45"/>
        <v/>
      </c>
    </row>
    <row r="2943" spans="8:8" x14ac:dyDescent="0.25">
      <c r="H2943" s="3" t="str">
        <f t="shared" si="45"/>
        <v/>
      </c>
    </row>
    <row r="2944" spans="8:8" x14ac:dyDescent="0.25">
      <c r="H2944" s="3" t="str">
        <f t="shared" si="45"/>
        <v/>
      </c>
    </row>
    <row r="2945" spans="8:8" x14ac:dyDescent="0.25">
      <c r="H2945" s="3" t="str">
        <f t="shared" si="45"/>
        <v/>
      </c>
    </row>
    <row r="2946" spans="8:8" x14ac:dyDescent="0.25">
      <c r="H2946" s="3" t="str">
        <f t="shared" ref="H2946:H3000" si="46">_xlfn.IFNA(INDEX(event_type_id,MATCH(C2946,event_types,0)),"")</f>
        <v/>
      </c>
    </row>
    <row r="2947" spans="8:8" x14ac:dyDescent="0.25">
      <c r="H2947" s="3" t="str">
        <f t="shared" si="46"/>
        <v/>
      </c>
    </row>
    <row r="2948" spans="8:8" x14ac:dyDescent="0.25">
      <c r="H2948" s="3" t="str">
        <f t="shared" si="46"/>
        <v/>
      </c>
    </row>
    <row r="2949" spans="8:8" x14ac:dyDescent="0.25">
      <c r="H2949" s="3" t="str">
        <f t="shared" si="46"/>
        <v/>
      </c>
    </row>
    <row r="2950" spans="8:8" x14ac:dyDescent="0.25">
      <c r="H2950" s="3" t="str">
        <f t="shared" si="46"/>
        <v/>
      </c>
    </row>
    <row r="2951" spans="8:8" x14ac:dyDescent="0.25">
      <c r="H2951" s="3" t="str">
        <f t="shared" si="46"/>
        <v/>
      </c>
    </row>
    <row r="2952" spans="8:8" x14ac:dyDescent="0.25">
      <c r="H2952" s="3" t="str">
        <f t="shared" si="46"/>
        <v/>
      </c>
    </row>
    <row r="2953" spans="8:8" x14ac:dyDescent="0.25">
      <c r="H2953" s="3" t="str">
        <f t="shared" si="46"/>
        <v/>
      </c>
    </row>
    <row r="2954" spans="8:8" x14ac:dyDescent="0.25">
      <c r="H2954" s="3" t="str">
        <f t="shared" si="46"/>
        <v/>
      </c>
    </row>
    <row r="2955" spans="8:8" x14ac:dyDescent="0.25">
      <c r="H2955" s="3" t="str">
        <f t="shared" si="46"/>
        <v/>
      </c>
    </row>
    <row r="2956" spans="8:8" x14ac:dyDescent="0.25">
      <c r="H2956" s="3" t="str">
        <f t="shared" si="46"/>
        <v/>
      </c>
    </row>
    <row r="2957" spans="8:8" x14ac:dyDescent="0.25">
      <c r="H2957" s="3" t="str">
        <f t="shared" si="46"/>
        <v/>
      </c>
    </row>
    <row r="2958" spans="8:8" x14ac:dyDescent="0.25">
      <c r="H2958" s="3" t="str">
        <f t="shared" si="46"/>
        <v/>
      </c>
    </row>
    <row r="2959" spans="8:8" x14ac:dyDescent="0.25">
      <c r="H2959" s="3" t="str">
        <f t="shared" si="46"/>
        <v/>
      </c>
    </row>
    <row r="2960" spans="8:8" x14ac:dyDescent="0.25">
      <c r="H2960" s="3" t="str">
        <f t="shared" si="46"/>
        <v/>
      </c>
    </row>
    <row r="2961" spans="8:8" x14ac:dyDescent="0.25">
      <c r="H2961" s="3" t="str">
        <f t="shared" si="46"/>
        <v/>
      </c>
    </row>
    <row r="2962" spans="8:8" x14ac:dyDescent="0.25">
      <c r="H2962" s="3" t="str">
        <f t="shared" si="46"/>
        <v/>
      </c>
    </row>
    <row r="2963" spans="8:8" x14ac:dyDescent="0.25">
      <c r="H2963" s="3" t="str">
        <f t="shared" si="46"/>
        <v/>
      </c>
    </row>
    <row r="2964" spans="8:8" x14ac:dyDescent="0.25">
      <c r="H2964" s="3" t="str">
        <f t="shared" si="46"/>
        <v/>
      </c>
    </row>
    <row r="2965" spans="8:8" x14ac:dyDescent="0.25">
      <c r="H2965" s="3" t="str">
        <f t="shared" si="46"/>
        <v/>
      </c>
    </row>
    <row r="2966" spans="8:8" x14ac:dyDescent="0.25">
      <c r="H2966" s="3" t="str">
        <f t="shared" si="46"/>
        <v/>
      </c>
    </row>
    <row r="2967" spans="8:8" x14ac:dyDescent="0.25">
      <c r="H2967" s="3" t="str">
        <f t="shared" si="46"/>
        <v/>
      </c>
    </row>
    <row r="2968" spans="8:8" x14ac:dyDescent="0.25">
      <c r="H2968" s="3" t="str">
        <f t="shared" si="46"/>
        <v/>
      </c>
    </row>
    <row r="2969" spans="8:8" x14ac:dyDescent="0.25">
      <c r="H2969" s="3" t="str">
        <f t="shared" si="46"/>
        <v/>
      </c>
    </row>
    <row r="2970" spans="8:8" x14ac:dyDescent="0.25">
      <c r="H2970" s="3" t="str">
        <f t="shared" si="46"/>
        <v/>
      </c>
    </row>
    <row r="2971" spans="8:8" x14ac:dyDescent="0.25">
      <c r="H2971" s="3" t="str">
        <f t="shared" si="46"/>
        <v/>
      </c>
    </row>
    <row r="2972" spans="8:8" x14ac:dyDescent="0.25">
      <c r="H2972" s="3" t="str">
        <f t="shared" si="46"/>
        <v/>
      </c>
    </row>
    <row r="2973" spans="8:8" x14ac:dyDescent="0.25">
      <c r="H2973" s="3" t="str">
        <f t="shared" si="46"/>
        <v/>
      </c>
    </row>
    <row r="2974" spans="8:8" x14ac:dyDescent="0.25">
      <c r="H2974" s="3" t="str">
        <f t="shared" si="46"/>
        <v/>
      </c>
    </row>
    <row r="2975" spans="8:8" x14ac:dyDescent="0.25">
      <c r="H2975" s="3" t="str">
        <f t="shared" si="46"/>
        <v/>
      </c>
    </row>
    <row r="2976" spans="8:8" x14ac:dyDescent="0.25">
      <c r="H2976" s="3" t="str">
        <f t="shared" si="46"/>
        <v/>
      </c>
    </row>
    <row r="2977" spans="8:8" x14ac:dyDescent="0.25">
      <c r="H2977" s="3" t="str">
        <f t="shared" si="46"/>
        <v/>
      </c>
    </row>
    <row r="2978" spans="8:8" x14ac:dyDescent="0.25">
      <c r="H2978" s="3" t="str">
        <f t="shared" si="46"/>
        <v/>
      </c>
    </row>
    <row r="2979" spans="8:8" x14ac:dyDescent="0.25">
      <c r="H2979" s="3" t="str">
        <f t="shared" si="46"/>
        <v/>
      </c>
    </row>
    <row r="2980" spans="8:8" x14ac:dyDescent="0.25">
      <c r="H2980" s="3" t="str">
        <f t="shared" si="46"/>
        <v/>
      </c>
    </row>
    <row r="2981" spans="8:8" x14ac:dyDescent="0.25">
      <c r="H2981" s="3" t="str">
        <f t="shared" si="46"/>
        <v/>
      </c>
    </row>
    <row r="2982" spans="8:8" x14ac:dyDescent="0.25">
      <c r="H2982" s="3" t="str">
        <f t="shared" si="46"/>
        <v/>
      </c>
    </row>
    <row r="2983" spans="8:8" x14ac:dyDescent="0.25">
      <c r="H2983" s="3" t="str">
        <f t="shared" si="46"/>
        <v/>
      </c>
    </row>
    <row r="2984" spans="8:8" x14ac:dyDescent="0.25">
      <c r="H2984" s="3" t="str">
        <f t="shared" si="46"/>
        <v/>
      </c>
    </row>
    <row r="2985" spans="8:8" x14ac:dyDescent="0.25">
      <c r="H2985" s="3" t="str">
        <f t="shared" si="46"/>
        <v/>
      </c>
    </row>
    <row r="2986" spans="8:8" x14ac:dyDescent="0.25">
      <c r="H2986" s="3" t="str">
        <f t="shared" si="46"/>
        <v/>
      </c>
    </row>
    <row r="2987" spans="8:8" x14ac:dyDescent="0.25">
      <c r="H2987" s="3" t="str">
        <f t="shared" si="46"/>
        <v/>
      </c>
    </row>
    <row r="2988" spans="8:8" x14ac:dyDescent="0.25">
      <c r="H2988" s="3" t="str">
        <f t="shared" si="46"/>
        <v/>
      </c>
    </row>
    <row r="2989" spans="8:8" x14ac:dyDescent="0.25">
      <c r="H2989" s="3" t="str">
        <f t="shared" si="46"/>
        <v/>
      </c>
    </row>
    <row r="2990" spans="8:8" x14ac:dyDescent="0.25">
      <c r="H2990" s="3" t="str">
        <f t="shared" si="46"/>
        <v/>
      </c>
    </row>
    <row r="2991" spans="8:8" x14ac:dyDescent="0.25">
      <c r="H2991" s="3" t="str">
        <f t="shared" si="46"/>
        <v/>
      </c>
    </row>
    <row r="2992" spans="8:8" x14ac:dyDescent="0.25">
      <c r="H2992" s="3" t="str">
        <f t="shared" si="46"/>
        <v/>
      </c>
    </row>
    <row r="2993" spans="8:8" x14ac:dyDescent="0.25">
      <c r="H2993" s="3" t="str">
        <f t="shared" si="46"/>
        <v/>
      </c>
    </row>
    <row r="2994" spans="8:8" x14ac:dyDescent="0.25">
      <c r="H2994" s="3" t="str">
        <f t="shared" si="46"/>
        <v/>
      </c>
    </row>
    <row r="2995" spans="8:8" x14ac:dyDescent="0.25">
      <c r="H2995" s="3" t="str">
        <f t="shared" si="46"/>
        <v/>
      </c>
    </row>
    <row r="2996" spans="8:8" x14ac:dyDescent="0.25">
      <c r="H2996" s="3" t="str">
        <f t="shared" si="46"/>
        <v/>
      </c>
    </row>
    <row r="2997" spans="8:8" x14ac:dyDescent="0.25">
      <c r="H2997" s="3" t="str">
        <f t="shared" si="46"/>
        <v/>
      </c>
    </row>
    <row r="2998" spans="8:8" x14ac:dyDescent="0.25">
      <c r="H2998" s="3" t="str">
        <f t="shared" si="46"/>
        <v/>
      </c>
    </row>
    <row r="2999" spans="8:8" x14ac:dyDescent="0.25">
      <c r="H2999" s="3" t="str">
        <f t="shared" si="46"/>
        <v/>
      </c>
    </row>
    <row r="3000" spans="8:8" x14ac:dyDescent="0.25">
      <c r="H3000" s="3" t="str">
        <f t="shared" si="46"/>
        <v/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33"/>
  <sheetViews>
    <sheetView workbookViewId="0">
      <selection activeCell="I20" sqref="I20:I21"/>
    </sheetView>
  </sheetViews>
  <sheetFormatPr defaultRowHeight="15" x14ac:dyDescent="0.25"/>
  <cols>
    <col min="2" max="2" width="15" bestFit="1" customWidth="1"/>
    <col min="5" max="5" width="14.7109375" bestFit="1" customWidth="1"/>
    <col min="6" max="6" width="15" bestFit="1" customWidth="1"/>
    <col min="7" max="9" width="11" customWidth="1"/>
    <col min="10" max="10" width="9.140625" style="3"/>
  </cols>
  <sheetData>
    <row r="1" spans="1:10" x14ac:dyDescent="0.25">
      <c r="A1" t="s">
        <v>86</v>
      </c>
      <c r="B1" t="s">
        <v>92</v>
      </c>
      <c r="D1" t="s">
        <v>87</v>
      </c>
      <c r="E1" t="s">
        <v>91</v>
      </c>
      <c r="F1" t="s">
        <v>100</v>
      </c>
      <c r="G1" t="s">
        <v>677</v>
      </c>
      <c r="H1" t="s">
        <v>678</v>
      </c>
      <c r="I1" t="s">
        <v>818</v>
      </c>
      <c r="J1" s="3" t="s">
        <v>86</v>
      </c>
    </row>
    <row r="2" spans="1:10" x14ac:dyDescent="0.25">
      <c r="A2">
        <v>1</v>
      </c>
      <c r="B2" t="s">
        <v>127</v>
      </c>
      <c r="D2">
        <v>1</v>
      </c>
      <c r="E2" t="s">
        <v>209</v>
      </c>
      <c r="F2" t="s">
        <v>211</v>
      </c>
      <c r="G2">
        <v>2</v>
      </c>
      <c r="H2">
        <v>550</v>
      </c>
      <c r="I2">
        <v>18</v>
      </c>
      <c r="J2" s="3">
        <f t="shared" ref="J2:J33" si="0">INDEX(A:A,MATCH(F2,B:B,0))</f>
        <v>14</v>
      </c>
    </row>
    <row r="3" spans="1:10" x14ac:dyDescent="0.25">
      <c r="A3">
        <v>2</v>
      </c>
      <c r="B3" t="s">
        <v>137</v>
      </c>
      <c r="D3">
        <v>2</v>
      </c>
      <c r="E3" t="s">
        <v>210</v>
      </c>
      <c r="F3" t="s">
        <v>211</v>
      </c>
      <c r="G3">
        <v>1</v>
      </c>
      <c r="H3">
        <v>180</v>
      </c>
      <c r="I3">
        <v>18</v>
      </c>
      <c r="J3" s="3">
        <f t="shared" si="0"/>
        <v>14</v>
      </c>
    </row>
    <row r="4" spans="1:10" x14ac:dyDescent="0.25">
      <c r="A4">
        <v>3</v>
      </c>
      <c r="B4" t="s">
        <v>212</v>
      </c>
      <c r="D4">
        <v>3</v>
      </c>
      <c r="E4" t="s">
        <v>213</v>
      </c>
      <c r="F4" t="s">
        <v>212</v>
      </c>
      <c r="G4">
        <v>2</v>
      </c>
      <c r="H4">
        <v>2300</v>
      </c>
      <c r="I4">
        <v>12</v>
      </c>
      <c r="J4" s="3">
        <f t="shared" si="0"/>
        <v>3</v>
      </c>
    </row>
    <row r="5" spans="1:10" x14ac:dyDescent="0.25">
      <c r="A5">
        <v>4</v>
      </c>
      <c r="B5" t="s">
        <v>94</v>
      </c>
      <c r="D5">
        <v>4</v>
      </c>
      <c r="E5" t="s">
        <v>214</v>
      </c>
      <c r="F5" t="s">
        <v>212</v>
      </c>
      <c r="G5">
        <v>3</v>
      </c>
      <c r="H5">
        <v>2800</v>
      </c>
      <c r="I5">
        <v>12</v>
      </c>
      <c r="J5" s="3">
        <f t="shared" si="0"/>
        <v>3</v>
      </c>
    </row>
    <row r="6" spans="1:10" x14ac:dyDescent="0.25">
      <c r="A6">
        <v>5</v>
      </c>
      <c r="B6" t="s">
        <v>129</v>
      </c>
      <c r="D6">
        <v>5</v>
      </c>
      <c r="E6" t="s">
        <v>215</v>
      </c>
      <c r="F6" t="s">
        <v>212</v>
      </c>
      <c r="G6">
        <v>1</v>
      </c>
      <c r="H6">
        <v>200</v>
      </c>
      <c r="I6">
        <v>14</v>
      </c>
      <c r="J6" s="3">
        <f t="shared" si="0"/>
        <v>3</v>
      </c>
    </row>
    <row r="7" spans="1:10" x14ac:dyDescent="0.25">
      <c r="A7">
        <v>6</v>
      </c>
      <c r="B7" t="s">
        <v>128</v>
      </c>
      <c r="D7">
        <v>6</v>
      </c>
      <c r="E7" t="s">
        <v>188</v>
      </c>
      <c r="F7" t="s">
        <v>212</v>
      </c>
      <c r="G7">
        <v>1</v>
      </c>
      <c r="H7">
        <v>80</v>
      </c>
      <c r="I7">
        <v>14</v>
      </c>
      <c r="J7" s="3">
        <f t="shared" si="0"/>
        <v>3</v>
      </c>
    </row>
    <row r="8" spans="1:10" x14ac:dyDescent="0.25">
      <c r="A8">
        <v>7</v>
      </c>
      <c r="B8" t="s">
        <v>97</v>
      </c>
      <c r="D8">
        <v>7</v>
      </c>
      <c r="E8" t="s">
        <v>101</v>
      </c>
      <c r="F8" t="s">
        <v>93</v>
      </c>
      <c r="G8">
        <v>2</v>
      </c>
      <c r="H8">
        <v>1200</v>
      </c>
      <c r="I8">
        <v>13</v>
      </c>
      <c r="J8" s="3">
        <f t="shared" si="0"/>
        <v>12</v>
      </c>
    </row>
    <row r="9" spans="1:10" x14ac:dyDescent="0.25">
      <c r="A9">
        <v>8</v>
      </c>
      <c r="B9" t="s">
        <v>99</v>
      </c>
      <c r="D9">
        <v>8</v>
      </c>
      <c r="E9" t="s">
        <v>102</v>
      </c>
      <c r="F9" t="s">
        <v>93</v>
      </c>
      <c r="G9">
        <v>2</v>
      </c>
      <c r="H9">
        <v>1200</v>
      </c>
      <c r="I9">
        <v>13</v>
      </c>
      <c r="J9" s="3">
        <f t="shared" si="0"/>
        <v>12</v>
      </c>
    </row>
    <row r="10" spans="1:10" x14ac:dyDescent="0.25">
      <c r="A10">
        <v>9</v>
      </c>
      <c r="B10" t="s">
        <v>126</v>
      </c>
      <c r="D10">
        <v>9</v>
      </c>
      <c r="E10" t="s">
        <v>103</v>
      </c>
      <c r="F10" t="s">
        <v>94</v>
      </c>
      <c r="G10">
        <v>2</v>
      </c>
      <c r="H10">
        <v>1800</v>
      </c>
      <c r="I10">
        <v>10</v>
      </c>
      <c r="J10" s="3">
        <f t="shared" si="0"/>
        <v>4</v>
      </c>
    </row>
    <row r="11" spans="1:10" x14ac:dyDescent="0.25">
      <c r="A11">
        <v>10</v>
      </c>
      <c r="B11" t="s">
        <v>95</v>
      </c>
      <c r="D11">
        <v>10</v>
      </c>
      <c r="E11" t="s">
        <v>104</v>
      </c>
      <c r="F11" t="s">
        <v>94</v>
      </c>
      <c r="G11">
        <v>3</v>
      </c>
      <c r="H11">
        <v>2600</v>
      </c>
      <c r="I11">
        <v>10</v>
      </c>
      <c r="J11" s="3">
        <f t="shared" si="0"/>
        <v>4</v>
      </c>
    </row>
    <row r="12" spans="1:10" x14ac:dyDescent="0.25">
      <c r="A12">
        <v>11</v>
      </c>
      <c r="B12" t="s">
        <v>98</v>
      </c>
      <c r="D12">
        <v>11</v>
      </c>
      <c r="E12" t="s">
        <v>136</v>
      </c>
      <c r="F12" t="s">
        <v>94</v>
      </c>
      <c r="G12">
        <v>2</v>
      </c>
      <c r="H12">
        <v>1800</v>
      </c>
      <c r="I12">
        <v>10</v>
      </c>
      <c r="J12" s="3">
        <f t="shared" si="0"/>
        <v>4</v>
      </c>
    </row>
    <row r="13" spans="1:10" x14ac:dyDescent="0.25">
      <c r="A13">
        <v>12</v>
      </c>
      <c r="B13" t="s">
        <v>93</v>
      </c>
      <c r="D13">
        <v>12</v>
      </c>
      <c r="E13" t="s">
        <v>208</v>
      </c>
      <c r="F13" t="s">
        <v>94</v>
      </c>
      <c r="G13">
        <v>2</v>
      </c>
      <c r="H13">
        <v>1800</v>
      </c>
      <c r="I13">
        <v>10</v>
      </c>
      <c r="J13" s="3">
        <f t="shared" si="0"/>
        <v>4</v>
      </c>
    </row>
    <row r="14" spans="1:10" x14ac:dyDescent="0.25">
      <c r="A14">
        <v>13</v>
      </c>
      <c r="B14" t="s">
        <v>96</v>
      </c>
      <c r="D14">
        <v>13</v>
      </c>
      <c r="E14" t="s">
        <v>436</v>
      </c>
      <c r="F14" t="s">
        <v>94</v>
      </c>
      <c r="G14">
        <v>1</v>
      </c>
      <c r="H14">
        <v>200</v>
      </c>
      <c r="I14">
        <v>12</v>
      </c>
      <c r="J14" s="3">
        <f t="shared" si="0"/>
        <v>4</v>
      </c>
    </row>
    <row r="15" spans="1:10" x14ac:dyDescent="0.25">
      <c r="A15">
        <v>14</v>
      </c>
      <c r="B15" t="s">
        <v>211</v>
      </c>
      <c r="D15">
        <v>14</v>
      </c>
      <c r="E15" t="s">
        <v>117</v>
      </c>
      <c r="F15" t="s">
        <v>95</v>
      </c>
      <c r="G15">
        <v>3</v>
      </c>
      <c r="H15">
        <v>3000</v>
      </c>
      <c r="I15">
        <v>14</v>
      </c>
      <c r="J15" s="3">
        <f t="shared" si="0"/>
        <v>10</v>
      </c>
    </row>
    <row r="16" spans="1:10" x14ac:dyDescent="0.25">
      <c r="D16">
        <v>15</v>
      </c>
      <c r="E16" t="s">
        <v>118</v>
      </c>
      <c r="F16" t="s">
        <v>95</v>
      </c>
      <c r="G16">
        <v>3</v>
      </c>
      <c r="H16">
        <v>3500</v>
      </c>
      <c r="I16">
        <v>14</v>
      </c>
      <c r="J16" s="3">
        <f t="shared" si="0"/>
        <v>10</v>
      </c>
    </row>
    <row r="17" spans="4:10" x14ac:dyDescent="0.25">
      <c r="D17">
        <v>16</v>
      </c>
      <c r="E17" t="s">
        <v>666</v>
      </c>
      <c r="F17" t="s">
        <v>96</v>
      </c>
      <c r="G17">
        <v>1</v>
      </c>
      <c r="H17">
        <v>190</v>
      </c>
      <c r="I17">
        <v>12</v>
      </c>
      <c r="J17" s="3">
        <f t="shared" si="0"/>
        <v>13</v>
      </c>
    </row>
    <row r="18" spans="4:10" x14ac:dyDescent="0.25">
      <c r="D18">
        <v>17</v>
      </c>
      <c r="E18" t="s">
        <v>667</v>
      </c>
      <c r="F18" t="s">
        <v>96</v>
      </c>
      <c r="G18">
        <v>1</v>
      </c>
      <c r="H18">
        <v>145</v>
      </c>
      <c r="I18">
        <v>12</v>
      </c>
      <c r="J18" s="3">
        <f t="shared" si="0"/>
        <v>13</v>
      </c>
    </row>
    <row r="19" spans="4:10" x14ac:dyDescent="0.25">
      <c r="D19">
        <v>18</v>
      </c>
      <c r="E19" t="s">
        <v>130</v>
      </c>
      <c r="F19" t="s">
        <v>126</v>
      </c>
      <c r="G19">
        <v>2</v>
      </c>
      <c r="H19">
        <v>520</v>
      </c>
      <c r="I19">
        <v>12</v>
      </c>
      <c r="J19" s="3">
        <f t="shared" si="0"/>
        <v>9</v>
      </c>
    </row>
    <row r="20" spans="4:10" x14ac:dyDescent="0.25">
      <c r="D20">
        <v>19</v>
      </c>
      <c r="E20" t="s">
        <v>131</v>
      </c>
      <c r="F20" t="s">
        <v>127</v>
      </c>
      <c r="G20">
        <v>1</v>
      </c>
      <c r="H20">
        <v>350</v>
      </c>
      <c r="I20">
        <v>10</v>
      </c>
      <c r="J20" s="3">
        <f t="shared" si="0"/>
        <v>1</v>
      </c>
    </row>
    <row r="21" spans="4:10" x14ac:dyDescent="0.25">
      <c r="D21">
        <v>20</v>
      </c>
      <c r="E21" t="s">
        <v>132</v>
      </c>
      <c r="F21" t="s">
        <v>127</v>
      </c>
      <c r="G21">
        <v>1</v>
      </c>
      <c r="H21">
        <v>150</v>
      </c>
      <c r="I21">
        <v>10</v>
      </c>
      <c r="J21" s="3">
        <f t="shared" si="0"/>
        <v>1</v>
      </c>
    </row>
    <row r="22" spans="4:10" x14ac:dyDescent="0.25">
      <c r="D22">
        <v>21</v>
      </c>
      <c r="E22" t="s">
        <v>120</v>
      </c>
      <c r="F22" t="s">
        <v>97</v>
      </c>
      <c r="G22">
        <v>2</v>
      </c>
      <c r="H22">
        <v>800</v>
      </c>
      <c r="I22">
        <v>15</v>
      </c>
      <c r="J22" s="3">
        <f t="shared" si="0"/>
        <v>7</v>
      </c>
    </row>
    <row r="23" spans="4:10" x14ac:dyDescent="0.25">
      <c r="D23">
        <v>22</v>
      </c>
      <c r="E23" t="s">
        <v>121</v>
      </c>
      <c r="F23" t="s">
        <v>97</v>
      </c>
      <c r="G23">
        <v>2</v>
      </c>
      <c r="H23">
        <v>1100</v>
      </c>
      <c r="I23">
        <v>15</v>
      </c>
      <c r="J23" s="3">
        <f t="shared" si="0"/>
        <v>7</v>
      </c>
    </row>
    <row r="24" spans="4:10" x14ac:dyDescent="0.25">
      <c r="D24">
        <v>23</v>
      </c>
      <c r="E24" t="s">
        <v>122</v>
      </c>
      <c r="F24" t="s">
        <v>98</v>
      </c>
      <c r="G24">
        <v>3</v>
      </c>
      <c r="H24">
        <v>3500</v>
      </c>
      <c r="I24">
        <v>14</v>
      </c>
      <c r="J24" s="3">
        <f t="shared" si="0"/>
        <v>11</v>
      </c>
    </row>
    <row r="25" spans="4:10" x14ac:dyDescent="0.25">
      <c r="D25">
        <v>24</v>
      </c>
      <c r="E25" t="s">
        <v>119</v>
      </c>
      <c r="F25" t="s">
        <v>128</v>
      </c>
      <c r="G25">
        <v>1</v>
      </c>
      <c r="H25">
        <v>100</v>
      </c>
      <c r="I25">
        <v>16</v>
      </c>
      <c r="J25" s="3">
        <f t="shared" si="0"/>
        <v>6</v>
      </c>
    </row>
    <row r="26" spans="4:10" x14ac:dyDescent="0.25">
      <c r="D26">
        <v>25</v>
      </c>
      <c r="E26" t="s">
        <v>133</v>
      </c>
      <c r="F26" t="s">
        <v>129</v>
      </c>
      <c r="G26">
        <v>1</v>
      </c>
      <c r="H26">
        <v>60</v>
      </c>
      <c r="I26">
        <v>15</v>
      </c>
      <c r="J26" s="3">
        <f t="shared" si="0"/>
        <v>5</v>
      </c>
    </row>
    <row r="27" spans="4:10" x14ac:dyDescent="0.25">
      <c r="D27">
        <v>26</v>
      </c>
      <c r="E27" t="s">
        <v>134</v>
      </c>
      <c r="F27" t="s">
        <v>129</v>
      </c>
      <c r="G27">
        <v>1</v>
      </c>
      <c r="H27">
        <v>80</v>
      </c>
      <c r="I27">
        <v>15</v>
      </c>
      <c r="J27" s="3">
        <f t="shared" si="0"/>
        <v>5</v>
      </c>
    </row>
    <row r="28" spans="4:10" x14ac:dyDescent="0.25">
      <c r="D28">
        <v>27</v>
      </c>
      <c r="E28" t="s">
        <v>222</v>
      </c>
      <c r="F28" t="s">
        <v>129</v>
      </c>
      <c r="G28">
        <v>1</v>
      </c>
      <c r="H28">
        <v>40</v>
      </c>
      <c r="I28">
        <v>15</v>
      </c>
      <c r="J28" s="3">
        <f t="shared" si="0"/>
        <v>5</v>
      </c>
    </row>
    <row r="29" spans="4:10" x14ac:dyDescent="0.25">
      <c r="D29">
        <v>28</v>
      </c>
      <c r="E29" t="s">
        <v>135</v>
      </c>
      <c r="F29" t="s">
        <v>129</v>
      </c>
      <c r="G29">
        <v>1</v>
      </c>
      <c r="H29">
        <v>120</v>
      </c>
      <c r="I29">
        <v>15</v>
      </c>
      <c r="J29" s="3">
        <f t="shared" si="0"/>
        <v>5</v>
      </c>
    </row>
    <row r="30" spans="4:10" x14ac:dyDescent="0.25">
      <c r="D30">
        <v>29</v>
      </c>
      <c r="E30" t="s">
        <v>123</v>
      </c>
      <c r="F30" t="s">
        <v>99</v>
      </c>
      <c r="G30">
        <v>1</v>
      </c>
      <c r="H30">
        <v>30</v>
      </c>
      <c r="I30">
        <v>15</v>
      </c>
      <c r="J30" s="3">
        <f t="shared" si="0"/>
        <v>8</v>
      </c>
    </row>
    <row r="31" spans="4:10" x14ac:dyDescent="0.25">
      <c r="D31">
        <v>30</v>
      </c>
      <c r="E31" t="s">
        <v>124</v>
      </c>
      <c r="F31" t="s">
        <v>99</v>
      </c>
      <c r="G31">
        <v>1</v>
      </c>
      <c r="H31">
        <v>30</v>
      </c>
      <c r="I31">
        <v>15</v>
      </c>
      <c r="J31" s="3">
        <f t="shared" si="0"/>
        <v>8</v>
      </c>
    </row>
    <row r="32" spans="4:10" x14ac:dyDescent="0.25">
      <c r="D32">
        <v>31</v>
      </c>
      <c r="E32" t="s">
        <v>125</v>
      </c>
      <c r="F32" t="s">
        <v>99</v>
      </c>
      <c r="G32">
        <v>1</v>
      </c>
      <c r="H32">
        <v>30</v>
      </c>
      <c r="I32">
        <v>15</v>
      </c>
      <c r="J32" s="3">
        <f t="shared" si="0"/>
        <v>8</v>
      </c>
    </row>
    <row r="33" spans="4:10" x14ac:dyDescent="0.25">
      <c r="D33">
        <v>32</v>
      </c>
      <c r="E33" t="s">
        <v>138</v>
      </c>
      <c r="F33" t="s">
        <v>137</v>
      </c>
      <c r="G33">
        <v>1</v>
      </c>
      <c r="H33">
        <v>75</v>
      </c>
      <c r="I33">
        <v>12</v>
      </c>
      <c r="J33" s="3">
        <f t="shared" si="0"/>
        <v>2</v>
      </c>
    </row>
  </sheetData>
  <sortState xmlns:xlrd2="http://schemas.microsoft.com/office/spreadsheetml/2017/richdata2" ref="A2:B16">
    <sortCondition ref="A2:A16"/>
  </sortState>
  <dataValidations count="1">
    <dataValidation type="list" allowBlank="1" showInputMessage="1" showErrorMessage="1" sqref="F2:F44" xr:uid="{00000000-0002-0000-0200-000000000000}">
      <formula1>$B$2:$B$20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16"/>
  <sheetViews>
    <sheetView workbookViewId="0">
      <selection activeCell="B14" sqref="B14"/>
    </sheetView>
  </sheetViews>
  <sheetFormatPr defaultRowHeight="15" x14ac:dyDescent="0.25"/>
  <cols>
    <col min="2" max="2" width="30.85546875" bestFit="1" customWidth="1"/>
    <col min="4" max="4" width="16.5703125" bestFit="1" customWidth="1"/>
    <col min="5" max="5" width="10.5703125" bestFit="1" customWidth="1"/>
    <col min="6" max="6" width="12" bestFit="1" customWidth="1"/>
    <col min="8" max="8" width="7.140625" style="2" bestFit="1" customWidth="1"/>
  </cols>
  <sheetData>
    <row r="1" spans="1:8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s="2" t="s">
        <v>73</v>
      </c>
    </row>
    <row r="2" spans="1:8" x14ac:dyDescent="0.25">
      <c r="A2">
        <v>1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s="2">
        <v>4107</v>
      </c>
    </row>
    <row r="3" spans="1:8" x14ac:dyDescent="0.25">
      <c r="A3">
        <v>2</v>
      </c>
      <c r="B3" t="s">
        <v>752</v>
      </c>
      <c r="C3" t="s">
        <v>15</v>
      </c>
      <c r="D3" t="s">
        <v>16</v>
      </c>
      <c r="F3" t="s">
        <v>17</v>
      </c>
      <c r="G3" t="s">
        <v>14</v>
      </c>
      <c r="H3" s="2">
        <v>4074</v>
      </c>
    </row>
    <row r="4" spans="1:8" x14ac:dyDescent="0.25">
      <c r="A4">
        <v>3</v>
      </c>
      <c r="B4" t="s">
        <v>44</v>
      </c>
      <c r="C4" t="s">
        <v>18</v>
      </c>
      <c r="D4" t="s">
        <v>19</v>
      </c>
      <c r="F4" t="s">
        <v>17</v>
      </c>
      <c r="G4" t="s">
        <v>14</v>
      </c>
      <c r="H4" s="2">
        <v>4074</v>
      </c>
    </row>
    <row r="5" spans="1:8" x14ac:dyDescent="0.25">
      <c r="A5">
        <v>4</v>
      </c>
      <c r="B5" t="s">
        <v>43</v>
      </c>
      <c r="C5" t="s">
        <v>61</v>
      </c>
      <c r="D5" t="s">
        <v>23</v>
      </c>
      <c r="F5" t="s">
        <v>17</v>
      </c>
      <c r="G5" t="s">
        <v>14</v>
      </c>
      <c r="H5" s="2">
        <v>4074</v>
      </c>
    </row>
    <row r="6" spans="1:8" x14ac:dyDescent="0.25">
      <c r="A6">
        <v>5</v>
      </c>
      <c r="B6" t="s">
        <v>30</v>
      </c>
      <c r="C6" t="s">
        <v>20</v>
      </c>
      <c r="D6" t="s">
        <v>21</v>
      </c>
      <c r="F6" t="s">
        <v>17</v>
      </c>
      <c r="G6" t="s">
        <v>14</v>
      </c>
      <c r="H6" s="2">
        <v>4074</v>
      </c>
    </row>
    <row r="7" spans="1:8" x14ac:dyDescent="0.25">
      <c r="A7">
        <v>6</v>
      </c>
      <c r="B7" t="s">
        <v>41</v>
      </c>
      <c r="C7" t="s">
        <v>42</v>
      </c>
      <c r="D7" t="s">
        <v>22</v>
      </c>
      <c r="F7" t="s">
        <v>17</v>
      </c>
      <c r="G7" t="s">
        <v>14</v>
      </c>
      <c r="H7" s="2">
        <v>4074</v>
      </c>
    </row>
    <row r="8" spans="1:8" x14ac:dyDescent="0.25">
      <c r="A8">
        <v>7</v>
      </c>
      <c r="B8" t="s">
        <v>31</v>
      </c>
      <c r="C8" t="s">
        <v>26</v>
      </c>
      <c r="D8" t="s">
        <v>24</v>
      </c>
      <c r="F8" t="s">
        <v>13</v>
      </c>
      <c r="G8" t="s">
        <v>14</v>
      </c>
      <c r="H8" s="2">
        <v>4102</v>
      </c>
    </row>
    <row r="9" spans="1:8" x14ac:dyDescent="0.25">
      <c r="A9">
        <v>8</v>
      </c>
      <c r="B9" t="s">
        <v>32</v>
      </c>
      <c r="C9" t="s">
        <v>25</v>
      </c>
      <c r="D9" t="s">
        <v>27</v>
      </c>
      <c r="F9" t="s">
        <v>28</v>
      </c>
      <c r="G9" t="s">
        <v>14</v>
      </c>
      <c r="H9" s="2">
        <v>4105</v>
      </c>
    </row>
    <row r="10" spans="1:8" x14ac:dyDescent="0.25">
      <c r="A10">
        <v>9</v>
      </c>
      <c r="B10" t="s">
        <v>45</v>
      </c>
      <c r="C10" t="s">
        <v>60</v>
      </c>
      <c r="D10" t="s">
        <v>29</v>
      </c>
      <c r="F10" t="s">
        <v>17</v>
      </c>
      <c r="G10" t="s">
        <v>14</v>
      </c>
      <c r="H10" s="2">
        <v>4074</v>
      </c>
    </row>
    <row r="11" spans="1:8" x14ac:dyDescent="0.25">
      <c r="A11">
        <v>10</v>
      </c>
      <c r="B11" t="s">
        <v>33</v>
      </c>
      <c r="C11" t="s">
        <v>34</v>
      </c>
      <c r="D11" t="s">
        <v>35</v>
      </c>
      <c r="F11" t="s">
        <v>36</v>
      </c>
      <c r="G11" t="s">
        <v>14</v>
      </c>
      <c r="H11" s="2">
        <v>4530</v>
      </c>
    </row>
    <row r="12" spans="1:8" x14ac:dyDescent="0.25">
      <c r="A12">
        <v>11</v>
      </c>
      <c r="B12" t="s">
        <v>40</v>
      </c>
      <c r="C12" t="s">
        <v>37</v>
      </c>
      <c r="D12" t="s">
        <v>38</v>
      </c>
      <c r="F12" t="s">
        <v>39</v>
      </c>
      <c r="G12" t="s">
        <v>14</v>
      </c>
      <c r="H12" s="2">
        <v>4073</v>
      </c>
    </row>
    <row r="13" spans="1:8" x14ac:dyDescent="0.25">
      <c r="A13">
        <v>12</v>
      </c>
      <c r="B13" t="s">
        <v>46</v>
      </c>
      <c r="C13" t="s">
        <v>47</v>
      </c>
      <c r="D13" t="s">
        <v>48</v>
      </c>
      <c r="F13" t="s">
        <v>13</v>
      </c>
      <c r="G13" t="s">
        <v>14</v>
      </c>
      <c r="H13" s="2">
        <v>4101</v>
      </c>
    </row>
    <row r="14" spans="1:8" x14ac:dyDescent="0.25">
      <c r="A14">
        <v>13</v>
      </c>
      <c r="B14" t="s">
        <v>51</v>
      </c>
      <c r="C14" t="s">
        <v>52</v>
      </c>
      <c r="D14" t="s">
        <v>49</v>
      </c>
      <c r="F14" t="s">
        <v>50</v>
      </c>
      <c r="G14" t="s">
        <v>14</v>
      </c>
      <c r="H14" s="2">
        <v>4106</v>
      </c>
    </row>
    <row r="15" spans="1:8" x14ac:dyDescent="0.25">
      <c r="A15">
        <v>14</v>
      </c>
      <c r="B15" t="s">
        <v>53</v>
      </c>
      <c r="C15" t="s">
        <v>54</v>
      </c>
      <c r="D15" t="s">
        <v>55</v>
      </c>
      <c r="F15" t="s">
        <v>56</v>
      </c>
      <c r="G15" t="s">
        <v>14</v>
      </c>
      <c r="H15" s="2">
        <v>4062</v>
      </c>
    </row>
    <row r="16" spans="1:8" x14ac:dyDescent="0.25">
      <c r="A16">
        <v>15</v>
      </c>
      <c r="B16" t="s">
        <v>57</v>
      </c>
      <c r="C16" t="s">
        <v>58</v>
      </c>
      <c r="D16" t="s">
        <v>59</v>
      </c>
      <c r="F16" t="s">
        <v>50</v>
      </c>
      <c r="G16" t="s">
        <v>14</v>
      </c>
      <c r="H16" s="2">
        <v>4106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16"/>
  <sheetViews>
    <sheetView workbookViewId="0">
      <selection activeCell="G16" sqref="G16"/>
    </sheetView>
  </sheetViews>
  <sheetFormatPr defaultRowHeight="15" x14ac:dyDescent="0.25"/>
  <cols>
    <col min="3" max="3" width="9.5703125" bestFit="1" customWidth="1"/>
    <col min="4" max="4" width="36.28515625" customWidth="1"/>
    <col min="5" max="6" width="12.42578125" bestFit="1" customWidth="1"/>
    <col min="7" max="7" width="12.42578125" customWidth="1"/>
    <col min="8" max="8" width="12" bestFit="1" customWidth="1"/>
    <col min="9" max="9" width="10.28515625" bestFit="1" customWidth="1"/>
    <col min="10" max="10" width="8.7109375" bestFit="1" customWidth="1"/>
    <col min="11" max="11" width="8" bestFit="1" customWidth="1"/>
    <col min="12" max="12" width="8.7109375" bestFit="1" customWidth="1"/>
    <col min="13" max="13" width="10.42578125" bestFit="1" customWidth="1"/>
    <col min="14" max="14" width="18.5703125" bestFit="1" customWidth="1"/>
  </cols>
  <sheetData>
    <row r="1" spans="1:15" x14ac:dyDescent="0.25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198</v>
      </c>
      <c r="J1" t="s">
        <v>197</v>
      </c>
      <c r="K1" t="s">
        <v>199</v>
      </c>
      <c r="L1" t="s">
        <v>200</v>
      </c>
      <c r="M1" t="s">
        <v>201</v>
      </c>
      <c r="N1" t="s">
        <v>472</v>
      </c>
      <c r="O1" t="s">
        <v>473</v>
      </c>
    </row>
    <row r="2" spans="1:15" x14ac:dyDescent="0.25">
      <c r="A2">
        <v>1</v>
      </c>
      <c r="B2" t="s">
        <v>0</v>
      </c>
      <c r="C2" t="s">
        <v>1</v>
      </c>
      <c r="D2" s="1" t="s">
        <v>2</v>
      </c>
      <c r="E2" t="s">
        <v>3</v>
      </c>
      <c r="F2" t="s">
        <v>4</v>
      </c>
      <c r="L2">
        <v>1</v>
      </c>
      <c r="N2" t="str">
        <f t="shared" ref="N2:N15" si="0">B2&amp;", "&amp;C2</f>
        <v>Bevins, Nicholas</v>
      </c>
      <c r="O2" t="str">
        <f t="shared" ref="O2:O15" si="1">D2&amp;IF(ISBLANK(E2),"",CONCATENATE("; ",E2))</f>
        <v>nick.bevins@mainehealth.org; 207-662-4276</v>
      </c>
    </row>
    <row r="3" spans="1:15" x14ac:dyDescent="0.25">
      <c r="A3">
        <v>2</v>
      </c>
      <c r="B3" t="s">
        <v>5</v>
      </c>
      <c r="C3" t="s">
        <v>6</v>
      </c>
      <c r="D3" s="1" t="s">
        <v>7</v>
      </c>
      <c r="E3" t="s">
        <v>63</v>
      </c>
      <c r="G3" t="s">
        <v>62</v>
      </c>
      <c r="K3">
        <v>1</v>
      </c>
      <c r="L3">
        <v>1</v>
      </c>
      <c r="N3" t="str">
        <f t="shared" si="0"/>
        <v>Berkowitz, Lindsey</v>
      </c>
      <c r="O3" t="str">
        <f t="shared" si="1"/>
        <v>lindsey.berkowitz@mainehealth.org; 207-662-4332</v>
      </c>
    </row>
    <row r="4" spans="1:15" x14ac:dyDescent="0.25">
      <c r="A4">
        <v>3</v>
      </c>
      <c r="B4" t="s">
        <v>8</v>
      </c>
      <c r="C4" t="s">
        <v>9</v>
      </c>
      <c r="D4" s="1" t="s">
        <v>65</v>
      </c>
      <c r="E4" t="s">
        <v>64</v>
      </c>
      <c r="L4">
        <v>1</v>
      </c>
      <c r="N4" t="str">
        <f t="shared" si="0"/>
        <v>Spickel, Chad</v>
      </c>
      <c r="O4" t="str">
        <f t="shared" si="1"/>
        <v>chad.spickel@mainehealth.org; 207-662-4314</v>
      </c>
    </row>
    <row r="5" spans="1:15" x14ac:dyDescent="0.25">
      <c r="A5">
        <v>4</v>
      </c>
      <c r="B5" t="s">
        <v>139</v>
      </c>
      <c r="C5" t="s">
        <v>140</v>
      </c>
      <c r="D5" s="1" t="s">
        <v>182</v>
      </c>
      <c r="E5" t="s">
        <v>181</v>
      </c>
      <c r="G5" t="s">
        <v>183</v>
      </c>
      <c r="K5">
        <v>1</v>
      </c>
      <c r="N5" t="str">
        <f t="shared" si="0"/>
        <v>Edes, Loretta</v>
      </c>
      <c r="O5" t="str">
        <f t="shared" si="1"/>
        <v>loretta.edes@mainehealth.org; 207-662-4487</v>
      </c>
    </row>
    <row r="6" spans="1:15" x14ac:dyDescent="0.25">
      <c r="A6">
        <v>5</v>
      </c>
      <c r="B6" t="s">
        <v>141</v>
      </c>
      <c r="C6" t="s">
        <v>142</v>
      </c>
      <c r="D6" s="1" t="s">
        <v>149</v>
      </c>
      <c r="E6" t="s">
        <v>148</v>
      </c>
      <c r="G6" t="s">
        <v>150</v>
      </c>
      <c r="K6">
        <v>1</v>
      </c>
      <c r="N6" t="str">
        <f t="shared" si="0"/>
        <v>Sherwood, Jennifer</v>
      </c>
      <c r="O6" t="str">
        <f t="shared" si="1"/>
        <v>jennifer.sherwood@mainehealth.org; 207-662-2484</v>
      </c>
    </row>
    <row r="7" spans="1:15" x14ac:dyDescent="0.25">
      <c r="A7">
        <v>6</v>
      </c>
      <c r="B7" t="s">
        <v>143</v>
      </c>
      <c r="C7" t="s">
        <v>144</v>
      </c>
      <c r="D7" s="1" t="s">
        <v>474</v>
      </c>
      <c r="M7">
        <v>1</v>
      </c>
      <c r="N7" t="str">
        <f t="shared" si="0"/>
        <v>Siegal, Sharon</v>
      </c>
      <c r="O7" t="str">
        <f t="shared" si="1"/>
        <v>sieges@mainehealth.org</v>
      </c>
    </row>
    <row r="8" spans="1:15" x14ac:dyDescent="0.25">
      <c r="A8">
        <v>7</v>
      </c>
      <c r="B8" t="s">
        <v>145</v>
      </c>
      <c r="C8" t="s">
        <v>146</v>
      </c>
      <c r="D8" s="1" t="s">
        <v>147</v>
      </c>
      <c r="G8" t="s">
        <v>180</v>
      </c>
      <c r="M8">
        <v>1</v>
      </c>
      <c r="N8" t="str">
        <f t="shared" si="0"/>
        <v>Pietras, Elizabeth</v>
      </c>
      <c r="O8" t="str">
        <f t="shared" si="1"/>
        <v>elizabeth.pietras@mainehealth.org</v>
      </c>
    </row>
    <row r="9" spans="1:15" x14ac:dyDescent="0.25">
      <c r="A9">
        <v>8</v>
      </c>
      <c r="B9" t="s">
        <v>152</v>
      </c>
      <c r="C9" t="s">
        <v>151</v>
      </c>
      <c r="D9" s="1" t="s">
        <v>155</v>
      </c>
      <c r="E9" t="s">
        <v>153</v>
      </c>
      <c r="G9" t="s">
        <v>154</v>
      </c>
      <c r="H9">
        <v>1</v>
      </c>
      <c r="J9">
        <v>1</v>
      </c>
      <c r="N9" t="str">
        <f t="shared" si="0"/>
        <v>Beaulieu, Heather</v>
      </c>
      <c r="O9" t="str">
        <f t="shared" si="1"/>
        <v>heather.beaulieu@mainehealth.org; 207-662-3932</v>
      </c>
    </row>
    <row r="10" spans="1:15" x14ac:dyDescent="0.25">
      <c r="A10">
        <v>9</v>
      </c>
      <c r="B10" t="s">
        <v>156</v>
      </c>
      <c r="C10" t="s">
        <v>157</v>
      </c>
      <c r="D10" s="1" t="s">
        <v>158</v>
      </c>
      <c r="E10" t="s">
        <v>159</v>
      </c>
      <c r="G10" t="s">
        <v>160</v>
      </c>
      <c r="H10">
        <v>1</v>
      </c>
      <c r="J10">
        <v>1</v>
      </c>
      <c r="N10" t="str">
        <f t="shared" si="0"/>
        <v>Gaudet, Jason</v>
      </c>
      <c r="O10" t="str">
        <f t="shared" si="1"/>
        <v>jason.gaudet@mainehealth.org; 207-662-2421</v>
      </c>
    </row>
    <row r="11" spans="1:15" x14ac:dyDescent="0.25">
      <c r="A11">
        <v>10</v>
      </c>
      <c r="B11" t="s">
        <v>161</v>
      </c>
      <c r="C11" t="s">
        <v>162</v>
      </c>
      <c r="D11" s="1" t="s">
        <v>165</v>
      </c>
      <c r="E11" t="s">
        <v>163</v>
      </c>
      <c r="G11" t="s">
        <v>164</v>
      </c>
      <c r="H11">
        <v>1</v>
      </c>
      <c r="J11">
        <v>1</v>
      </c>
      <c r="N11" t="str">
        <f t="shared" si="0"/>
        <v>Haar, Kelly</v>
      </c>
      <c r="O11" t="str">
        <f t="shared" si="1"/>
        <v>kelly.haar@mainehealth.org; 207-662-4665</v>
      </c>
    </row>
    <row r="12" spans="1:15" x14ac:dyDescent="0.25">
      <c r="A12">
        <v>11</v>
      </c>
      <c r="B12" t="s">
        <v>166</v>
      </c>
      <c r="C12" t="s">
        <v>167</v>
      </c>
      <c r="D12" s="1" t="s">
        <v>168</v>
      </c>
      <c r="E12" t="s">
        <v>169</v>
      </c>
      <c r="F12" t="s">
        <v>171</v>
      </c>
      <c r="G12" t="s">
        <v>170</v>
      </c>
      <c r="H12">
        <v>1</v>
      </c>
      <c r="J12">
        <v>1</v>
      </c>
      <c r="N12" t="str">
        <f t="shared" si="0"/>
        <v>Johnson, Vicky</v>
      </c>
      <c r="O12" t="str">
        <f t="shared" si="1"/>
        <v>vicky.johnson@mainehealth.org; 207-662-2250</v>
      </c>
    </row>
    <row r="13" spans="1:15" x14ac:dyDescent="0.25">
      <c r="A13">
        <v>12</v>
      </c>
      <c r="B13" t="s">
        <v>172</v>
      </c>
      <c r="C13" t="s">
        <v>173</v>
      </c>
      <c r="D13" s="1" t="s">
        <v>174</v>
      </c>
      <c r="E13" t="s">
        <v>175</v>
      </c>
      <c r="G13" t="s">
        <v>176</v>
      </c>
      <c r="H13">
        <v>1</v>
      </c>
      <c r="J13">
        <v>1</v>
      </c>
      <c r="N13" t="str">
        <f t="shared" si="0"/>
        <v>Lalouche, Kathleen</v>
      </c>
      <c r="O13" t="str">
        <f t="shared" si="1"/>
        <v>kathleen.lalouche@mainehealth.org; 207-662-2954</v>
      </c>
    </row>
    <row r="14" spans="1:15" x14ac:dyDescent="0.25">
      <c r="A14">
        <v>13</v>
      </c>
      <c r="B14" t="s">
        <v>39</v>
      </c>
      <c r="C14" t="s">
        <v>177</v>
      </c>
      <c r="D14" s="1" t="s">
        <v>178</v>
      </c>
      <c r="G14" t="s">
        <v>179</v>
      </c>
      <c r="H14">
        <v>1</v>
      </c>
      <c r="J14">
        <v>1</v>
      </c>
      <c r="N14" t="str">
        <f t="shared" si="0"/>
        <v>Sanford, Ally</v>
      </c>
      <c r="O14" t="str">
        <f t="shared" si="1"/>
        <v>allison.sanford@mainehealth.org</v>
      </c>
    </row>
    <row r="15" spans="1:15" x14ac:dyDescent="0.25">
      <c r="A15">
        <v>14</v>
      </c>
      <c r="B15" t="s">
        <v>765</v>
      </c>
      <c r="C15" t="s">
        <v>766</v>
      </c>
      <c r="D15" s="1" t="s">
        <v>767</v>
      </c>
      <c r="E15" t="s">
        <v>184</v>
      </c>
      <c r="H15">
        <v>1</v>
      </c>
      <c r="I15">
        <v>1</v>
      </c>
      <c r="N15" t="str">
        <f t="shared" si="0"/>
        <v>Chase, Jacalyn</v>
      </c>
      <c r="O15" t="str">
        <f t="shared" si="1"/>
        <v>jacalyn.chase@mainehealth.org; 207-396-7779</v>
      </c>
    </row>
    <row r="16" spans="1:15" x14ac:dyDescent="0.25"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sortState xmlns:xlrd2="http://schemas.microsoft.com/office/spreadsheetml/2017/richdata2" ref="A2:P15">
    <sortCondition ref="A2:A15"/>
  </sortState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8" r:id="rId4" xr:uid="{00000000-0004-0000-0400-000003000000}"/>
    <hyperlink ref="D6" r:id="rId5" xr:uid="{00000000-0004-0000-0400-000004000000}"/>
    <hyperlink ref="D9" r:id="rId6" xr:uid="{00000000-0004-0000-0400-000005000000}"/>
    <hyperlink ref="D10" r:id="rId7" xr:uid="{00000000-0004-0000-0400-000006000000}"/>
    <hyperlink ref="D11" r:id="rId8" xr:uid="{00000000-0004-0000-0400-000007000000}"/>
    <hyperlink ref="D12" r:id="rId9" xr:uid="{00000000-0004-0000-0400-000008000000}"/>
    <hyperlink ref="D13" r:id="rId10" xr:uid="{00000000-0004-0000-0400-000009000000}"/>
    <hyperlink ref="D14" r:id="rId11" xr:uid="{00000000-0004-0000-0400-00000A000000}"/>
    <hyperlink ref="D7" r:id="rId12" xr:uid="{00000000-0004-0000-0400-00000B000000}"/>
    <hyperlink ref="D5" r:id="rId13" xr:uid="{00000000-0004-0000-0400-00000C000000}"/>
    <hyperlink ref="D15" r:id="rId14" xr:uid="{00000000-0004-0000-04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22"/>
  <sheetViews>
    <sheetView workbookViewId="0">
      <selection activeCell="B16" sqref="B16"/>
    </sheetView>
  </sheetViews>
  <sheetFormatPr defaultRowHeight="15" x14ac:dyDescent="0.25"/>
  <sheetData>
    <row r="1" spans="1:2" x14ac:dyDescent="0.25">
      <c r="A1" t="s">
        <v>224</v>
      </c>
      <c r="B1" t="s">
        <v>225</v>
      </c>
    </row>
    <row r="2" spans="1:2" x14ac:dyDescent="0.25">
      <c r="A2">
        <v>1</v>
      </c>
      <c r="B2" t="s">
        <v>44</v>
      </c>
    </row>
    <row r="3" spans="1:2" x14ac:dyDescent="0.25">
      <c r="A3">
        <v>2</v>
      </c>
      <c r="B3" t="s">
        <v>94</v>
      </c>
    </row>
    <row r="4" spans="1:2" x14ac:dyDescent="0.25">
      <c r="A4">
        <v>3</v>
      </c>
      <c r="B4" t="s">
        <v>350</v>
      </c>
    </row>
    <row r="5" spans="1:2" x14ac:dyDescent="0.25">
      <c r="A5">
        <v>4</v>
      </c>
      <c r="B5" t="s">
        <v>375</v>
      </c>
    </row>
    <row r="6" spans="1:2" x14ac:dyDescent="0.25">
      <c r="A6">
        <v>5</v>
      </c>
      <c r="B6" t="s">
        <v>231</v>
      </c>
    </row>
    <row r="7" spans="1:2" x14ac:dyDescent="0.25">
      <c r="A7">
        <v>6</v>
      </c>
      <c r="B7" t="s">
        <v>136</v>
      </c>
    </row>
    <row r="8" spans="1:2" x14ac:dyDescent="0.25">
      <c r="A8">
        <v>7</v>
      </c>
      <c r="B8" t="s">
        <v>126</v>
      </c>
    </row>
    <row r="9" spans="1:2" x14ac:dyDescent="0.25">
      <c r="A9">
        <v>8</v>
      </c>
      <c r="B9" t="s">
        <v>95</v>
      </c>
    </row>
    <row r="10" spans="1:2" x14ac:dyDescent="0.25">
      <c r="A10">
        <v>9</v>
      </c>
      <c r="B10" t="s">
        <v>376</v>
      </c>
    </row>
    <row r="11" spans="1:2" x14ac:dyDescent="0.25">
      <c r="A11">
        <v>10</v>
      </c>
      <c r="B11" t="s">
        <v>227</v>
      </c>
    </row>
    <row r="12" spans="1:2" x14ac:dyDescent="0.25">
      <c r="A12">
        <v>11</v>
      </c>
      <c r="B12" t="s">
        <v>228</v>
      </c>
    </row>
    <row r="13" spans="1:2" x14ac:dyDescent="0.25">
      <c r="A13">
        <v>12</v>
      </c>
      <c r="B13" t="s">
        <v>229</v>
      </c>
    </row>
    <row r="14" spans="1:2" x14ac:dyDescent="0.25">
      <c r="A14">
        <v>13</v>
      </c>
      <c r="B14" t="s">
        <v>417</v>
      </c>
    </row>
    <row r="15" spans="1:2" x14ac:dyDescent="0.25">
      <c r="A15">
        <v>14</v>
      </c>
      <c r="B15" t="s">
        <v>98</v>
      </c>
    </row>
    <row r="16" spans="1:2" x14ac:dyDescent="0.25">
      <c r="A16">
        <v>15</v>
      </c>
      <c r="B16" t="s">
        <v>230</v>
      </c>
    </row>
    <row r="17" spans="1:2" x14ac:dyDescent="0.25">
      <c r="A17">
        <v>16</v>
      </c>
      <c r="B17" t="s">
        <v>226</v>
      </c>
    </row>
    <row r="18" spans="1:2" x14ac:dyDescent="0.25">
      <c r="A18">
        <v>17</v>
      </c>
      <c r="B18" t="s">
        <v>233</v>
      </c>
    </row>
    <row r="19" spans="1:2" x14ac:dyDescent="0.25">
      <c r="A19">
        <v>18</v>
      </c>
      <c r="B19" t="s">
        <v>96</v>
      </c>
    </row>
    <row r="20" spans="1:2" x14ac:dyDescent="0.25">
      <c r="A20">
        <v>19</v>
      </c>
      <c r="B20" t="s">
        <v>57</v>
      </c>
    </row>
    <row r="21" spans="1:2" x14ac:dyDescent="0.25">
      <c r="A21">
        <v>20</v>
      </c>
      <c r="B21" t="s">
        <v>232</v>
      </c>
    </row>
    <row r="22" spans="1:2" x14ac:dyDescent="0.25">
      <c r="A22">
        <v>21</v>
      </c>
      <c r="B22" t="s">
        <v>211</v>
      </c>
    </row>
  </sheetData>
  <sortState xmlns:xlrd2="http://schemas.microsoft.com/office/spreadsheetml/2017/richdata2" ref="A2:B17">
    <sortCondition ref="B2:B1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18"/>
  <sheetViews>
    <sheetView workbookViewId="0">
      <selection activeCell="A19" sqref="A19"/>
    </sheetView>
  </sheetViews>
  <sheetFormatPr defaultRowHeight="15" x14ac:dyDescent="0.25"/>
  <cols>
    <col min="2" max="2" width="16.57031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>
        <v>1</v>
      </c>
      <c r="B2" t="s">
        <v>113</v>
      </c>
    </row>
    <row r="3" spans="1:2" x14ac:dyDescent="0.25">
      <c r="A3">
        <v>2</v>
      </c>
      <c r="B3" t="s">
        <v>115</v>
      </c>
    </row>
    <row r="4" spans="1:2" x14ac:dyDescent="0.25">
      <c r="A4">
        <v>3</v>
      </c>
      <c r="B4" t="s">
        <v>116</v>
      </c>
    </row>
    <row r="5" spans="1:2" x14ac:dyDescent="0.25">
      <c r="A5">
        <v>4</v>
      </c>
      <c r="B5" t="s">
        <v>729</v>
      </c>
    </row>
    <row r="6" spans="1:2" x14ac:dyDescent="0.25">
      <c r="A6">
        <v>5</v>
      </c>
      <c r="B6" t="s">
        <v>428</v>
      </c>
    </row>
    <row r="7" spans="1:2" x14ac:dyDescent="0.25">
      <c r="A7">
        <v>6</v>
      </c>
      <c r="B7" t="s">
        <v>111</v>
      </c>
    </row>
    <row r="8" spans="1:2" x14ac:dyDescent="0.25">
      <c r="A8">
        <v>7</v>
      </c>
      <c r="B8" t="s">
        <v>109</v>
      </c>
    </row>
    <row r="9" spans="1:2" x14ac:dyDescent="0.25">
      <c r="A9">
        <v>8</v>
      </c>
      <c r="B9" t="s">
        <v>112</v>
      </c>
    </row>
    <row r="10" spans="1:2" x14ac:dyDescent="0.25">
      <c r="A10">
        <v>9</v>
      </c>
      <c r="B10" t="s">
        <v>107</v>
      </c>
    </row>
    <row r="11" spans="1:2" x14ac:dyDescent="0.25">
      <c r="A11">
        <v>10</v>
      </c>
      <c r="B11" t="s">
        <v>216</v>
      </c>
    </row>
    <row r="12" spans="1:2" x14ac:dyDescent="0.25">
      <c r="A12">
        <v>11</v>
      </c>
      <c r="B12" t="s">
        <v>108</v>
      </c>
    </row>
    <row r="13" spans="1:2" x14ac:dyDescent="0.25">
      <c r="A13">
        <v>12</v>
      </c>
      <c r="B13" t="s">
        <v>114</v>
      </c>
    </row>
    <row r="14" spans="1:2" x14ac:dyDescent="0.25">
      <c r="A14">
        <v>13</v>
      </c>
      <c r="B14" t="s">
        <v>437</v>
      </c>
    </row>
    <row r="15" spans="1:2" x14ac:dyDescent="0.25">
      <c r="A15">
        <v>14</v>
      </c>
      <c r="B15" t="s">
        <v>110</v>
      </c>
    </row>
    <row r="16" spans="1:2" x14ac:dyDescent="0.25">
      <c r="A16">
        <v>15</v>
      </c>
      <c r="B16" t="s">
        <v>731</v>
      </c>
    </row>
    <row r="17" spans="1:2" x14ac:dyDescent="0.25">
      <c r="A17">
        <v>16</v>
      </c>
      <c r="B17" t="s">
        <v>665</v>
      </c>
    </row>
    <row r="18" spans="1:2" x14ac:dyDescent="0.25">
      <c r="A18">
        <v>17</v>
      </c>
      <c r="B18" t="s">
        <v>753</v>
      </c>
    </row>
  </sheetData>
  <sortState xmlns:xlrd2="http://schemas.microsoft.com/office/spreadsheetml/2017/richdata2" ref="B2:B24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9"/>
  <sheetViews>
    <sheetView workbookViewId="0">
      <selection activeCell="F19" sqref="F19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481</v>
      </c>
      <c r="B1" t="s">
        <v>501</v>
      </c>
    </row>
    <row r="2" spans="1:2" x14ac:dyDescent="0.25">
      <c r="A2">
        <v>1</v>
      </c>
      <c r="B2" t="s">
        <v>482</v>
      </c>
    </row>
    <row r="3" spans="1:2" x14ac:dyDescent="0.25">
      <c r="A3">
        <v>2</v>
      </c>
      <c r="B3" t="s">
        <v>483</v>
      </c>
    </row>
    <row r="4" spans="1:2" x14ac:dyDescent="0.25">
      <c r="A4">
        <v>3</v>
      </c>
      <c r="B4" t="s">
        <v>484</v>
      </c>
    </row>
    <row r="5" spans="1:2" x14ac:dyDescent="0.25">
      <c r="A5">
        <v>4</v>
      </c>
      <c r="B5" t="s">
        <v>485</v>
      </c>
    </row>
    <row r="6" spans="1:2" x14ac:dyDescent="0.25">
      <c r="A6">
        <v>5</v>
      </c>
      <c r="B6" t="s">
        <v>486</v>
      </c>
    </row>
    <row r="7" spans="1:2" x14ac:dyDescent="0.25">
      <c r="A7">
        <v>6</v>
      </c>
      <c r="B7" t="s">
        <v>487</v>
      </c>
    </row>
    <row r="8" spans="1:2" x14ac:dyDescent="0.25">
      <c r="A8">
        <v>7</v>
      </c>
      <c r="B8" t="s">
        <v>488</v>
      </c>
    </row>
    <row r="9" spans="1:2" x14ac:dyDescent="0.25">
      <c r="A9">
        <v>8</v>
      </c>
      <c r="B9" t="s">
        <v>489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3A402C4BF064E9A3BFBE7AD9B6930" ma:contentTypeVersion="13" ma:contentTypeDescription="Create a new document." ma:contentTypeScope="" ma:versionID="1d2bcd00a0e3364015c987db8bdb3cb7">
  <xsd:schema xmlns:xsd="http://www.w3.org/2001/XMLSchema" xmlns:xs="http://www.w3.org/2001/XMLSchema" xmlns:p="http://schemas.microsoft.com/office/2006/metadata/properties" xmlns:ns2="efdf32db-ebde-4b74-bd84-8fa085258ee0" xmlns:ns3="680b68c0-38d0-4598-b1ad-abf28c266b85" targetNamespace="http://schemas.microsoft.com/office/2006/metadata/properties" ma:root="true" ma:fieldsID="c1073438e556b9ef88c9f55443f8428c" ns2:_="" ns3:_="">
    <xsd:import namespace="efdf32db-ebde-4b74-bd84-8fa085258ee0"/>
    <xsd:import namespace="680b68c0-38d0-4598-b1ad-abf28c266b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f32db-ebde-4b74-bd84-8fa085258e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0bda252-fef3-4bd7-91ba-f979218dc6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b68c0-38d0-4598-b1ad-abf28c266b8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17dec43-0f09-4cb9-b768-7309f5099cd8}" ma:internalName="TaxCatchAll" ma:showField="CatchAllData" ma:web="680b68c0-38d0-4598-b1ad-abf28c266b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df32db-ebde-4b74-bd84-8fa085258ee0">
      <Terms xmlns="http://schemas.microsoft.com/office/infopath/2007/PartnerControls"/>
    </lcf76f155ced4ddcb4097134ff3c332f>
    <TaxCatchAll xmlns="680b68c0-38d0-4598-b1ad-abf28c266b85" xsi:nil="true"/>
  </documentManagement>
</p:properties>
</file>

<file path=customXml/itemProps1.xml><?xml version="1.0" encoding="utf-8"?>
<ds:datastoreItem xmlns:ds="http://schemas.openxmlformats.org/officeDocument/2006/customXml" ds:itemID="{C1FEED91-5A20-443D-8F8B-0C9D442EEC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df32db-ebde-4b74-bd84-8fa085258ee0"/>
    <ds:schemaRef ds:uri="680b68c0-38d0-4598-b1ad-abf28c266b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34FD3D-EB1B-4B97-A4FF-DF8103F5D0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9676EE-DF1E-4EA0-B191-BAB20D302D61}">
  <ds:schemaRefs>
    <ds:schemaRef ds:uri="http://schemas.microsoft.com/office/2006/metadata/properties"/>
    <ds:schemaRef ds:uri="http://schemas.microsoft.com/office/infopath/2007/PartnerControls"/>
    <ds:schemaRef ds:uri="efdf32db-ebde-4b74-bd84-8fa085258ee0"/>
    <ds:schemaRef ds:uri="680b68c0-38d0-4598-b1ad-abf28c266b85"/>
  </ds:schemaRefs>
</ds:datastoreItem>
</file>

<file path=docMetadata/LabelInfo.xml><?xml version="1.0" encoding="utf-8"?>
<clbl:labelList xmlns:clbl="http://schemas.microsoft.com/office/2020/mipLabelMetadata">
  <clbl:label id="{639e86e3-c6cb-4009-9315-13e2c40ba069}" enabled="1" method="Standard" siteId="{acbd2f92-746c-49e2-8f2b-a3cd9620885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90</vt:i4>
      </vt:variant>
    </vt:vector>
  </HeadingPairs>
  <TitlesOfParts>
    <vt:vector size="99" baseType="lpstr">
      <vt:lpstr>home</vt:lpstr>
      <vt:lpstr>db</vt:lpstr>
      <vt:lpstr>events</vt:lpstr>
      <vt:lpstr>cls</vt:lpstr>
      <vt:lpstr>fac</vt:lpstr>
      <vt:lpstr>staff</vt:lpstr>
      <vt:lpstr>dept</vt:lpstr>
      <vt:lpstr>manu</vt:lpstr>
      <vt:lpstr>event</vt:lpstr>
      <vt:lpstr>BreastBiopsy</vt:lpstr>
      <vt:lpstr>Cabinet</vt:lpstr>
      <vt:lpstr>Carm</vt:lpstr>
      <vt:lpstr>cls_capcat</vt:lpstr>
      <vt:lpstr>cls_capcst</vt:lpstr>
      <vt:lpstr>cls_eeol</vt:lpstr>
      <vt:lpstr>cls_id</vt:lpstr>
      <vt:lpstr>cls_subcorrtype</vt:lpstr>
      <vt:lpstr>cls_subid</vt:lpstr>
      <vt:lpstr>cls_subtype</vt:lpstr>
      <vt:lpstr>cls_type</vt:lpstr>
      <vt:lpstr>CT</vt:lpstr>
      <vt:lpstr>Dental</vt:lpstr>
      <vt:lpstr>dept_id</vt:lpstr>
      <vt:lpstr>dept_name</vt:lpstr>
      <vt:lpstr>DXA</vt:lpstr>
      <vt:lpstr>eq_acrsite</vt:lpstr>
      <vt:lpstr>eq_acrunit</vt:lpstr>
      <vt:lpstr>eq_address</vt:lpstr>
      <vt:lpstr>eq_assetid</vt:lpstr>
      <vt:lpstr>eq_auditfreq</vt:lpstr>
      <vt:lpstr>eq_class</vt:lpstr>
      <vt:lpstr>eq_cls_id</vt:lpstr>
      <vt:lpstr>eq_cls_subid</vt:lpstr>
      <vt:lpstr>eq_contact</vt:lpstr>
      <vt:lpstr>eq_contactinfo</vt:lpstr>
      <vt:lpstr>eq_dept</vt:lpstr>
      <vt:lpstr>eq_dept_id</vt:lpstr>
      <vt:lpstr>eq_eoldate</vt:lpstr>
      <vt:lpstr>eq_fac</vt:lpstr>
      <vt:lpstr>eq_fac_id</vt:lpstr>
      <vt:lpstr>eq_id</vt:lpstr>
      <vt:lpstr>eq_instdt</vt:lpstr>
      <vt:lpstr>eq_mandt</vt:lpstr>
      <vt:lpstr>eq_manid</vt:lpstr>
      <vt:lpstr>eq_manu</vt:lpstr>
      <vt:lpstr>eq_manu_id</vt:lpstr>
      <vt:lpstr>eq_mefac</vt:lpstr>
      <vt:lpstr>eq_mereg</vt:lpstr>
      <vt:lpstr>eq_mod</vt:lpstr>
      <vt:lpstr>eq_notes</vt:lpstr>
      <vt:lpstr>eq_physician</vt:lpstr>
      <vt:lpstr>eq_physicianinfo</vt:lpstr>
      <vt:lpstr>eq_radcap</vt:lpstr>
      <vt:lpstr>eq_retired</vt:lpstr>
      <vt:lpstr>eq_rm</vt:lpstr>
      <vt:lpstr>eq_servlogin</vt:lpstr>
      <vt:lpstr>eq_servpwd</vt:lpstr>
      <vt:lpstr>eq_sn</vt:lpstr>
      <vt:lpstr>eq_subclass</vt:lpstr>
      <vt:lpstr>eq_sup</vt:lpstr>
      <vt:lpstr>eq_supinfo</vt:lpstr>
      <vt:lpstr>event_eq_id</vt:lpstr>
      <vt:lpstr>event_file</vt:lpstr>
      <vt:lpstr>event_id</vt:lpstr>
      <vt:lpstr>event_phys1</vt:lpstr>
      <vt:lpstr>event_phys2</vt:lpstr>
      <vt:lpstr>event_repdt</vt:lpstr>
      <vt:lpstr>event_tstdt</vt:lpstr>
      <vt:lpstr>event_type</vt:lpstr>
      <vt:lpstr>event_type_id</vt:lpstr>
      <vt:lpstr>event_types</vt:lpstr>
      <vt:lpstr>fac_abbr</vt:lpstr>
      <vt:lpstr>fac_addr1</vt:lpstr>
      <vt:lpstr>fac_addr2</vt:lpstr>
      <vt:lpstr>fac_city</vt:lpstr>
      <vt:lpstr>fac_id</vt:lpstr>
      <vt:lpstr>fac_name</vt:lpstr>
      <vt:lpstr>fac_state</vt:lpstr>
      <vt:lpstr>fac_zip</vt:lpstr>
      <vt:lpstr>GammaCamera</vt:lpstr>
      <vt:lpstr>HotLab</vt:lpstr>
      <vt:lpstr>Mammography</vt:lpstr>
      <vt:lpstr>manu_id</vt:lpstr>
      <vt:lpstr>manu_name</vt:lpstr>
      <vt:lpstr>MRI</vt:lpstr>
      <vt:lpstr>PET</vt:lpstr>
      <vt:lpstr>RF</vt:lpstr>
      <vt:lpstr>stf_catcon</vt:lpstr>
      <vt:lpstr>stf_catnm</vt:lpstr>
      <vt:lpstr>stf_email</vt:lpstr>
      <vt:lpstr>stf_first</vt:lpstr>
      <vt:lpstr>stf_id</vt:lpstr>
      <vt:lpstr>stf_last</vt:lpstr>
      <vt:lpstr>stf_pager</vt:lpstr>
      <vt:lpstr>stf_phnmobile</vt:lpstr>
      <vt:lpstr>stf_phnoffice</vt:lpstr>
      <vt:lpstr>stf_physicist</vt:lpstr>
      <vt:lpstr>Ultrasound</vt:lpstr>
      <vt:lpstr>Xray</vt:lpstr>
    </vt:vector>
  </TitlesOfParts>
  <Company>MaineHealth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Bevins</dc:creator>
  <cp:lastModifiedBy>Berkowitz, Lindsey K</cp:lastModifiedBy>
  <dcterms:created xsi:type="dcterms:W3CDTF">2023-10-13T16:34:04Z</dcterms:created>
  <dcterms:modified xsi:type="dcterms:W3CDTF">2025-07-02T13:10:11Z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0x0101006323A402C4BF064E9A3BFBE7AD9B6930</vt:lpwstr>
  </property>
  <property fmtid="{D5CDD505-2E9C-101B-9397-08002B2CF9AE}" pid="3" name="MediaServiceImageTags">
    <vt:lpwstr/>
  </property>
</Properties>
</file>