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sktop\Studium\Semester\7-Semester\Bachelorarbeit\Ausarbeitung\"/>
    </mc:Choice>
  </mc:AlternateContent>
  <xr:revisionPtr revIDLastSave="0" documentId="13_ncr:1_{3142058C-D39D-4F24-8D40-790E89B10390}" xr6:coauthVersionLast="47" xr6:coauthVersionMax="47" xr10:uidLastSave="{00000000-0000-0000-0000-000000000000}"/>
  <bookViews>
    <workbookView xWindow="-120" yWindow="-120" windowWidth="29040" windowHeight="15720" xr2:uid="{DB0FC4BB-E257-4BFF-9146-489D7EA4ADA4}"/>
  </bookViews>
  <sheets>
    <sheet name="Auswertung Daten" sheetId="2" r:id="rId1"/>
    <sheet name="Tabelle1" sheetId="1" r:id="rId2"/>
  </sheets>
  <definedNames>
    <definedName name="age">'Auswertung Daten'!$R$4:$R$15</definedName>
    <definedName name="id">'Auswertung Daten'!$Q$4:$Q$15</definedName>
    <definedName name="Proband">'Auswertung Daten'!$Q$4:$U$15</definedName>
    <definedName name="Proband_1">'Auswertung Daten'!$Q$4:$U$4</definedName>
    <definedName name="Proband_10">'Auswertung Daten'!$Q$13:$U$13</definedName>
    <definedName name="Proband_11">'Auswertung Daten'!$Q$14:$U$14</definedName>
    <definedName name="Proband_12">'Auswertung Daten'!$Q$15:$U$15</definedName>
    <definedName name="Proband_2">'Auswertung Daten'!$Q$5:$U$5</definedName>
    <definedName name="Proband_3">'Auswertung Daten'!$Q$6:$U$6</definedName>
    <definedName name="Proband_4">'Auswertung Daten'!$Q$7:$U$7</definedName>
    <definedName name="Proband_5">'Auswertung Daten'!$Q$8:$U$8</definedName>
    <definedName name="Proband_6">'Auswertung Daten'!$Q$9:$U$9</definedName>
    <definedName name="Proband_7">'Auswertung Daten'!$Q$10:$U$10</definedName>
    <definedName name="Proband_8">'Auswertung Daten'!$Q$11:$U$11</definedName>
    <definedName name="Proband_9">'Auswertung Daten'!$Q$12:$U$12</definedName>
    <definedName name="sex">'Auswertung Daten'!$S$4:$S$15</definedName>
    <definedName name="time_DREA">'Auswertung Daten'!$U$4:$U$15</definedName>
    <definedName name="time_normal">'Auswertung Daten'!$T$4:$T$15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2" l="1"/>
  <c r="D35" i="2"/>
  <c r="D36" i="2"/>
  <c r="D37" i="2"/>
  <c r="D38" i="2"/>
  <c r="D39" i="2"/>
  <c r="D40" i="2"/>
  <c r="D41" i="2"/>
  <c r="D42" i="2"/>
  <c r="D43" i="2"/>
  <c r="D44" i="2"/>
  <c r="D33" i="2"/>
  <c r="D49" i="2"/>
  <c r="D50" i="2"/>
  <c r="D51" i="2"/>
  <c r="D52" i="2"/>
  <c r="D53" i="2"/>
  <c r="D54" i="2"/>
  <c r="D55" i="2"/>
  <c r="D56" i="2"/>
  <c r="D57" i="2"/>
  <c r="D58" i="2"/>
  <c r="D59" i="2"/>
  <c r="D48" i="2"/>
  <c r="C49" i="2"/>
  <c r="C50" i="2"/>
  <c r="C51" i="2"/>
  <c r="C52" i="2"/>
  <c r="C53" i="2"/>
  <c r="C54" i="2"/>
  <c r="C55" i="2"/>
  <c r="C56" i="2"/>
  <c r="C57" i="2"/>
  <c r="C58" i="2"/>
  <c r="C59" i="2"/>
  <c r="C48" i="2"/>
  <c r="B49" i="2"/>
  <c r="B50" i="2"/>
  <c r="B51" i="2"/>
  <c r="B52" i="2"/>
  <c r="B53" i="2"/>
  <c r="B54" i="2"/>
  <c r="B55" i="2"/>
  <c r="B56" i="2"/>
  <c r="B57" i="2"/>
  <c r="B58" i="2"/>
  <c r="B59" i="2"/>
  <c r="B48" i="2"/>
  <c r="C34" i="2"/>
  <c r="C35" i="2"/>
  <c r="C36" i="2"/>
  <c r="C37" i="2"/>
  <c r="C38" i="2"/>
  <c r="C39" i="2"/>
  <c r="C40" i="2"/>
  <c r="C41" i="2"/>
  <c r="C42" i="2"/>
  <c r="C43" i="2"/>
  <c r="C44" i="2"/>
  <c r="C33" i="2"/>
  <c r="B34" i="2"/>
  <c r="B35" i="2"/>
  <c r="B36" i="2"/>
  <c r="B37" i="2"/>
  <c r="B38" i="2"/>
  <c r="B39" i="2"/>
  <c r="B40" i="2"/>
  <c r="B41" i="2"/>
  <c r="B42" i="2"/>
  <c r="B43" i="2"/>
  <c r="B44" i="2"/>
  <c r="B33" i="2"/>
</calcChain>
</file>

<file path=xl/sharedStrings.xml><?xml version="1.0" encoding="utf-8"?>
<sst xmlns="http://schemas.openxmlformats.org/spreadsheetml/2006/main" count="126" uniqueCount="62">
  <si>
    <t>02262 Wiehl</t>
  </si>
  <si>
    <t>51063 Koeln</t>
  </si>
  <si>
    <t>53119 Bonn</t>
  </si>
  <si>
    <t>51674 Wiehl</t>
  </si>
  <si>
    <t>54290 Trier</t>
  </si>
  <si>
    <t>57462 Olpe</t>
  </si>
  <si>
    <t>Auto</t>
  </si>
  <si>
    <t>Eminem</t>
  </si>
  <si>
    <t>Italien</t>
  </si>
  <si>
    <t>Jane Doe</t>
  </si>
  <si>
    <t>Max Muster</t>
  </si>
  <si>
    <t>Musik</t>
  </si>
  <si>
    <t>Navi</t>
  </si>
  <si>
    <t>RPR1</t>
  </si>
  <si>
    <t>Radio</t>
  </si>
  <si>
    <t>SWR3</t>
  </si>
  <si>
    <t>Strasse</t>
  </si>
  <si>
    <t>Tanken</t>
  </si>
  <si>
    <t>Zeitvergleich der beiden Modi</t>
  </si>
  <si>
    <t>id</t>
  </si>
  <si>
    <t>time</t>
  </si>
  <si>
    <t>age</t>
  </si>
  <si>
    <t>mean</t>
  </si>
  <si>
    <t>std</t>
  </si>
  <si>
    <t>min</t>
  </si>
  <si>
    <t>max</t>
  </si>
  <si>
    <t>DREA</t>
  </si>
  <si>
    <t>Normal</t>
  </si>
  <si>
    <t>sex</t>
  </si>
  <si>
    <t>male</t>
  </si>
  <si>
    <t>female</t>
  </si>
  <si>
    <t>Zeiten sortiert nach Modus und Zeit</t>
  </si>
  <si>
    <t>WDR 4</t>
  </si>
  <si>
    <t>Anstrengung</t>
  </si>
  <si>
    <t>Frustration</t>
  </si>
  <si>
    <t>Leistung</t>
  </si>
  <si>
    <t>geistig</t>
  </si>
  <si>
    <t>körperlich</t>
  </si>
  <si>
    <t>zeitlich</t>
  </si>
  <si>
    <t>age &lt; 35,58</t>
  </si>
  <si>
    <t>age &gt; 35,58</t>
  </si>
  <si>
    <t>(Daten zum normalen Modus, angefangen im normalen Modus)</t>
  </si>
  <si>
    <t>(Daten zum normalen Modus, angefangen im DREA Modus)</t>
  </si>
  <si>
    <t>(Daten zum DREA Modus, angefangen im normalen Modus)</t>
  </si>
  <si>
    <t>(Daten zum DREA Modus, angefangen im DREA Modus)</t>
  </si>
  <si>
    <t>TLX Daten im Vergleich</t>
  </si>
  <si>
    <t>time normal</t>
  </si>
  <si>
    <t>time DREA</t>
  </si>
  <si>
    <t>Proband 1</t>
  </si>
  <si>
    <t xml:space="preserve">Proband </t>
  </si>
  <si>
    <t>Proband 2</t>
  </si>
  <si>
    <t>Proband 3</t>
  </si>
  <si>
    <t>Proband 4</t>
  </si>
  <si>
    <t>Proband 5</t>
  </si>
  <si>
    <t>Proband 6</t>
  </si>
  <si>
    <t>Proband 7</t>
  </si>
  <si>
    <t>Proband 8</t>
  </si>
  <si>
    <t>Proband 9</t>
  </si>
  <si>
    <t>Proband 10</t>
  </si>
  <si>
    <t>Proband 11</t>
  </si>
  <si>
    <t>Proband 12</t>
  </si>
  <si>
    <t>Aufschlüsselung der Probanden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</si>
</sst>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\ &quot;min&quot;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</cellStyleXfs>
  <cellXfs count="34">
    <xf numFmtId="0" fontId="0" fillId="0" borderId="0" xfId="0"/>
    <xf numFmtId="0" fontId="1" fillId="2" borderId="1" xfId="1"/>
    <xf numFmtId="0" fontId="2" fillId="6" borderId="2" xfId="5" applyBorder="1" applyAlignment="1">
      <alignment horizontal="right"/>
    </xf>
    <xf numFmtId="0" fontId="2" fillId="5" borderId="3" xfId="4" applyBorder="1" applyAlignment="1">
      <alignment horizontal="left"/>
    </xf>
    <xf numFmtId="9" fontId="2" fillId="5" borderId="3" xfId="4" applyNumberFormat="1" applyBorder="1" applyAlignment="1">
      <alignment horizontal="left"/>
    </xf>
    <xf numFmtId="0" fontId="2" fillId="4" borderId="4" xfId="3" applyBorder="1"/>
    <xf numFmtId="4" fontId="2" fillId="4" borderId="4" xfId="3" applyNumberFormat="1" applyBorder="1"/>
    <xf numFmtId="2" fontId="2" fillId="4" borderId="4" xfId="3" applyNumberFormat="1" applyBorder="1"/>
    <xf numFmtId="0" fontId="2" fillId="4" borderId="5" xfId="3" applyBorder="1"/>
    <xf numFmtId="0" fontId="2" fillId="4" borderId="6" xfId="3" applyBorder="1"/>
    <xf numFmtId="0" fontId="2" fillId="4" borderId="6" xfId="3" applyBorder="1" applyAlignment="1">
      <alignment horizontal="right"/>
    </xf>
    <xf numFmtId="0" fontId="2" fillId="4" borderId="7" xfId="3" applyBorder="1"/>
    <xf numFmtId="0" fontId="2" fillId="7" borderId="0" xfId="6" applyAlignment="1">
      <alignment horizontal="right"/>
    </xf>
    <xf numFmtId="2" fontId="2" fillId="4" borderId="6" xfId="3" applyNumberFormat="1" applyBorder="1" applyAlignment="1">
      <alignment horizontal="right"/>
    </xf>
    <xf numFmtId="0" fontId="2" fillId="7" borderId="0" xfId="6" applyAlignment="1">
      <alignment horizontal="center"/>
    </xf>
    <xf numFmtId="0" fontId="1" fillId="2" borderId="0" xfId="1" applyBorder="1"/>
    <xf numFmtId="0" fontId="0" fillId="7" borderId="0" xfId="6" applyFont="1" applyAlignment="1">
      <alignment horizontal="center"/>
    </xf>
    <xf numFmtId="0" fontId="0" fillId="6" borderId="2" xfId="5" applyFont="1" applyBorder="1" applyAlignment="1">
      <alignment horizontal="right"/>
    </xf>
    <xf numFmtId="2" fontId="2" fillId="4" borderId="6" xfId="3" applyNumberFormat="1" applyBorder="1"/>
    <xf numFmtId="2" fontId="2" fillId="4" borderId="7" xfId="3" applyNumberFormat="1" applyBorder="1"/>
    <xf numFmtId="2" fontId="2" fillId="4" borderId="5" xfId="3" applyNumberFormat="1" applyBorder="1"/>
    <xf numFmtId="4" fontId="2" fillId="4" borderId="6" xfId="3" applyNumberFormat="1" applyBorder="1"/>
    <xf numFmtId="4" fontId="2" fillId="4" borderId="6" xfId="3" applyNumberFormat="1" applyBorder="1" applyAlignment="1">
      <alignment horizontal="right"/>
    </xf>
    <xf numFmtId="4" fontId="2" fillId="4" borderId="5" xfId="3" applyNumberFormat="1" applyBorder="1"/>
    <xf numFmtId="4" fontId="2" fillId="4" borderId="7" xfId="3" applyNumberFormat="1" applyBorder="1"/>
    <xf numFmtId="0" fontId="2" fillId="7" borderId="0" xfId="6" applyAlignment="1">
      <alignment horizontal="center"/>
    </xf>
    <xf numFmtId="0" fontId="4" fillId="3" borderId="0" xfId="2" applyFont="1" applyAlignment="1">
      <alignment horizontal="center" vertical="center"/>
    </xf>
    <xf numFmtId="0" fontId="4" fillId="3" borderId="0" xfId="2" applyFont="1" applyAlignment="1">
      <alignment vertical="center"/>
    </xf>
    <xf numFmtId="0" fontId="5" fillId="0" borderId="0" xfId="0" applyFont="1"/>
    <xf numFmtId="168" fontId="2" fillId="4" borderId="6" xfId="3" applyNumberFormat="1" applyBorder="1" applyAlignment="1">
      <alignment horizontal="right"/>
    </xf>
    <xf numFmtId="0" fontId="0" fillId="6" borderId="0" xfId="5" applyFont="1" applyBorder="1" applyAlignment="1">
      <alignment horizontal="right"/>
    </xf>
    <xf numFmtId="3" fontId="2" fillId="4" borderId="6" xfId="3" applyNumberFormat="1" applyBorder="1"/>
    <xf numFmtId="0" fontId="4" fillId="3" borderId="0" xfId="2" applyFont="1" applyAlignment="1">
      <alignment horizontal="center"/>
    </xf>
    <xf numFmtId="1" fontId="0" fillId="4" borderId="6" xfId="3" applyNumberFormat="1" applyFont="1" applyBorder="1" applyAlignment="1">
      <alignment horizontal="right"/>
    </xf>
  </cellXfs>
  <cellStyles count="7">
    <cellStyle name="40 % - Akzent1" xfId="3" builtinId="31"/>
    <cellStyle name="40 % - Akzent2" xfId="4" builtinId="35"/>
    <cellStyle name="60 % - Akzent2" xfId="5" builtinId="36"/>
    <cellStyle name="60 % - Akzent6" xfId="6" builtinId="52"/>
    <cellStyle name="Akzent1" xfId="2" builtinId="29"/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FA94D-8AE4-4840-AEB8-46597ADAE149}">
  <dimension ref="A1:V59"/>
  <sheetViews>
    <sheetView tabSelected="1" zoomScale="85" zoomScaleNormal="85" zoomScalePageLayoutView="55" workbookViewId="0">
      <selection activeCell="Y24" sqref="Y24"/>
    </sheetView>
  </sheetViews>
  <sheetFormatPr baseColWidth="10" defaultRowHeight="15" x14ac:dyDescent="0.25"/>
  <cols>
    <col min="2" max="2" width="14.42578125" customWidth="1"/>
    <col min="5" max="5" width="3.140625" bestFit="1" customWidth="1"/>
    <col min="6" max="6" width="14" customWidth="1"/>
    <col min="7" max="7" width="13.42578125" customWidth="1"/>
    <col min="9" max="9" width="12.28515625" bestFit="1" customWidth="1"/>
    <col min="16" max="16" width="11.28515625" bestFit="1" customWidth="1"/>
    <col min="17" max="17" width="6.28515625" customWidth="1"/>
    <col min="18" max="18" width="8.42578125" customWidth="1"/>
    <col min="19" max="19" width="8.28515625" customWidth="1"/>
    <col min="20" max="20" width="12.7109375" customWidth="1"/>
    <col min="21" max="21" width="10.5703125" bestFit="1" customWidth="1"/>
    <col min="22" max="22" width="4.140625" customWidth="1"/>
  </cols>
  <sheetData>
    <row r="1" spans="1:21" ht="17.25" customHeight="1" x14ac:dyDescent="0.3">
      <c r="A1" s="26" t="s">
        <v>18</v>
      </c>
      <c r="B1" s="26"/>
      <c r="C1" s="26"/>
      <c r="D1" s="26"/>
      <c r="H1" s="26" t="s">
        <v>45</v>
      </c>
      <c r="I1" s="26"/>
      <c r="J1" s="26"/>
      <c r="K1" s="26"/>
      <c r="L1" s="26"/>
      <c r="M1" s="26"/>
      <c r="N1" s="26"/>
      <c r="P1" s="32" t="s">
        <v>61</v>
      </c>
      <c r="Q1" s="32"/>
      <c r="R1" s="32"/>
      <c r="S1" s="32"/>
      <c r="T1" s="32"/>
      <c r="U1" s="32"/>
    </row>
    <row r="2" spans="1:21" ht="15" customHeight="1" x14ac:dyDescent="0.25">
      <c r="H2" s="16" t="s">
        <v>27</v>
      </c>
      <c r="I2" s="17" t="s">
        <v>33</v>
      </c>
      <c r="J2" s="2" t="s">
        <v>34</v>
      </c>
      <c r="K2" s="2" t="s">
        <v>35</v>
      </c>
      <c r="L2" s="2" t="s">
        <v>36</v>
      </c>
      <c r="M2" s="2" t="s">
        <v>37</v>
      </c>
      <c r="N2" s="2" t="s">
        <v>38</v>
      </c>
    </row>
    <row r="3" spans="1:21" x14ac:dyDescent="0.25">
      <c r="C3" s="12" t="s">
        <v>26</v>
      </c>
      <c r="D3" s="12" t="s">
        <v>27</v>
      </c>
      <c r="H3" s="3" t="s">
        <v>22</v>
      </c>
      <c r="I3" s="18">
        <v>6.6660000000000004</v>
      </c>
      <c r="J3" s="7">
        <v>6.6660000000000004</v>
      </c>
      <c r="K3" s="6">
        <v>7.0830000000000002</v>
      </c>
      <c r="L3" s="21">
        <v>6.5830000000000002</v>
      </c>
      <c r="M3" s="6">
        <v>7.6660000000000004</v>
      </c>
      <c r="N3" s="6">
        <v>8.5</v>
      </c>
      <c r="P3" s="30" t="s">
        <v>49</v>
      </c>
      <c r="Q3" s="30" t="s">
        <v>19</v>
      </c>
      <c r="R3" s="30" t="s">
        <v>21</v>
      </c>
      <c r="S3" s="30" t="s">
        <v>28</v>
      </c>
      <c r="T3" s="17" t="s">
        <v>46</v>
      </c>
      <c r="U3" s="17" t="s">
        <v>47</v>
      </c>
    </row>
    <row r="4" spans="1:21" ht="15" customHeight="1" x14ac:dyDescent="0.25">
      <c r="B4" s="2" t="s">
        <v>21</v>
      </c>
      <c r="C4" s="2" t="s">
        <v>20</v>
      </c>
      <c r="D4" s="2" t="s">
        <v>20</v>
      </c>
      <c r="H4" s="3" t="s">
        <v>23</v>
      </c>
      <c r="I4" s="13">
        <v>3.77</v>
      </c>
      <c r="J4" s="7">
        <v>4.4400000000000004</v>
      </c>
      <c r="K4" s="6">
        <v>4.5410000000000004</v>
      </c>
      <c r="L4" s="22">
        <v>2.9060000000000001</v>
      </c>
      <c r="M4" s="6">
        <v>5.4580000000000002</v>
      </c>
      <c r="N4" s="6">
        <v>4.4000000000000004</v>
      </c>
      <c r="P4" s="33" t="s">
        <v>48</v>
      </c>
      <c r="Q4" s="33">
        <v>1</v>
      </c>
      <c r="R4" s="31">
        <v>52</v>
      </c>
      <c r="S4" s="31" t="s">
        <v>29</v>
      </c>
      <c r="T4" s="29">
        <v>13.25</v>
      </c>
      <c r="U4" s="29">
        <v>24.59</v>
      </c>
    </row>
    <row r="5" spans="1:21" x14ac:dyDescent="0.25">
      <c r="A5" s="3" t="s">
        <v>22</v>
      </c>
      <c r="B5" s="9">
        <v>35.6</v>
      </c>
      <c r="C5" s="6">
        <v>21.670832999999998</v>
      </c>
      <c r="D5" s="6">
        <v>15.590999999999999</v>
      </c>
      <c r="H5" s="3" t="s">
        <v>24</v>
      </c>
      <c r="I5" s="18">
        <v>1</v>
      </c>
      <c r="J5" s="7">
        <v>1</v>
      </c>
      <c r="K5" s="6">
        <v>1</v>
      </c>
      <c r="L5" s="21">
        <v>3</v>
      </c>
      <c r="M5" s="6">
        <v>1</v>
      </c>
      <c r="N5" s="6">
        <v>2</v>
      </c>
      <c r="P5" s="33" t="s">
        <v>50</v>
      </c>
      <c r="Q5" s="33">
        <v>2</v>
      </c>
      <c r="R5" s="31">
        <v>40</v>
      </c>
      <c r="S5" s="31" t="s">
        <v>29</v>
      </c>
      <c r="T5" s="29">
        <v>16.13</v>
      </c>
      <c r="U5" s="29">
        <v>20.37</v>
      </c>
    </row>
    <row r="6" spans="1:21" x14ac:dyDescent="0.25">
      <c r="A6" s="3" t="s">
        <v>23</v>
      </c>
      <c r="B6" s="10">
        <v>14.5</v>
      </c>
      <c r="C6" s="7">
        <v>5.4649999999999999</v>
      </c>
      <c r="D6" s="7">
        <v>2.8639999999999999</v>
      </c>
      <c r="H6" s="4">
        <v>0.25</v>
      </c>
      <c r="I6" s="18">
        <v>4</v>
      </c>
      <c r="J6" s="7">
        <v>3.75</v>
      </c>
      <c r="K6" s="6">
        <v>4.5</v>
      </c>
      <c r="L6" s="21">
        <v>4.75</v>
      </c>
      <c r="M6" s="6">
        <v>3</v>
      </c>
      <c r="N6" s="6">
        <v>5.75</v>
      </c>
      <c r="P6" s="33" t="s">
        <v>51</v>
      </c>
      <c r="Q6" s="33">
        <v>3</v>
      </c>
      <c r="R6" s="31">
        <v>35</v>
      </c>
      <c r="S6" s="31" t="s">
        <v>30</v>
      </c>
      <c r="T6" s="29">
        <v>21.89</v>
      </c>
      <c r="U6" s="29">
        <v>28.68</v>
      </c>
    </row>
    <row r="7" spans="1:21" x14ac:dyDescent="0.25">
      <c r="A7" s="3" t="s">
        <v>24</v>
      </c>
      <c r="B7" s="9">
        <v>14</v>
      </c>
      <c r="C7" s="5">
        <v>13.48</v>
      </c>
      <c r="D7" s="7">
        <v>12.13</v>
      </c>
      <c r="H7" s="4">
        <v>0.5</v>
      </c>
      <c r="I7" s="18">
        <v>6</v>
      </c>
      <c r="J7" s="7">
        <v>4.5</v>
      </c>
      <c r="K7" s="6">
        <v>6.5</v>
      </c>
      <c r="L7" s="21">
        <v>5</v>
      </c>
      <c r="M7" s="6">
        <v>6.5</v>
      </c>
      <c r="N7" s="6">
        <v>8.5</v>
      </c>
      <c r="P7" s="33" t="s">
        <v>52</v>
      </c>
      <c r="Q7" s="33">
        <v>4</v>
      </c>
      <c r="R7" s="31">
        <v>44</v>
      </c>
      <c r="S7" s="31" t="s">
        <v>30</v>
      </c>
      <c r="T7" s="29">
        <v>15.43</v>
      </c>
      <c r="U7" s="29">
        <v>28.79</v>
      </c>
    </row>
    <row r="8" spans="1:21" x14ac:dyDescent="0.25">
      <c r="A8" s="4">
        <v>0.25</v>
      </c>
      <c r="B8" s="9">
        <v>22.5</v>
      </c>
      <c r="C8" s="5">
        <v>17.420000000000002</v>
      </c>
      <c r="D8" s="7">
        <v>13.526999999999999</v>
      </c>
      <c r="H8" s="4">
        <v>0.75</v>
      </c>
      <c r="I8" s="18">
        <v>9</v>
      </c>
      <c r="J8" s="7">
        <v>11</v>
      </c>
      <c r="K8" s="6">
        <v>9.75</v>
      </c>
      <c r="L8" s="21">
        <v>9.25</v>
      </c>
      <c r="M8" s="6">
        <v>11.5</v>
      </c>
      <c r="N8" s="6">
        <v>11</v>
      </c>
      <c r="P8" s="33" t="s">
        <v>53</v>
      </c>
      <c r="Q8" s="33">
        <v>5</v>
      </c>
      <c r="R8" s="31">
        <v>21</v>
      </c>
      <c r="S8" s="31" t="s">
        <v>29</v>
      </c>
      <c r="T8" s="29">
        <v>12.59</v>
      </c>
      <c r="U8" s="29">
        <v>13.48</v>
      </c>
    </row>
    <row r="9" spans="1:21" x14ac:dyDescent="0.25">
      <c r="A9" s="4">
        <v>0.5</v>
      </c>
      <c r="B9" s="9">
        <v>37.5</v>
      </c>
      <c r="C9" s="5">
        <v>23.07</v>
      </c>
      <c r="D9" s="7">
        <v>15.455</v>
      </c>
      <c r="H9" s="3" t="s">
        <v>25</v>
      </c>
      <c r="I9" s="19">
        <v>15</v>
      </c>
      <c r="J9" s="20">
        <v>14</v>
      </c>
      <c r="K9" s="23">
        <v>15</v>
      </c>
      <c r="L9" s="24">
        <v>11</v>
      </c>
      <c r="M9" s="23">
        <v>19</v>
      </c>
      <c r="N9" s="23">
        <v>17</v>
      </c>
      <c r="P9" s="33" t="s">
        <v>54</v>
      </c>
      <c r="Q9" s="33">
        <v>6</v>
      </c>
      <c r="R9" s="31">
        <v>21</v>
      </c>
      <c r="S9" s="31" t="s">
        <v>30</v>
      </c>
      <c r="T9" s="29">
        <v>13.62</v>
      </c>
      <c r="U9" s="29">
        <v>15.05</v>
      </c>
    </row>
    <row r="10" spans="1:21" x14ac:dyDescent="0.25">
      <c r="A10" s="4">
        <v>0.75</v>
      </c>
      <c r="B10" s="9">
        <v>51</v>
      </c>
      <c r="C10" s="7">
        <v>25.035</v>
      </c>
      <c r="D10" s="7">
        <v>16.649999999999999</v>
      </c>
      <c r="H10" s="14" t="s">
        <v>26</v>
      </c>
      <c r="P10" s="33" t="s">
        <v>55</v>
      </c>
      <c r="Q10" s="33">
        <v>7</v>
      </c>
      <c r="R10" s="31">
        <v>51</v>
      </c>
      <c r="S10" s="31" t="s">
        <v>29</v>
      </c>
      <c r="T10" s="29">
        <v>13.65</v>
      </c>
      <c r="U10" s="29">
        <v>26.13</v>
      </c>
    </row>
    <row r="11" spans="1:21" x14ac:dyDescent="0.25">
      <c r="A11" s="3" t="s">
        <v>25</v>
      </c>
      <c r="B11" s="11">
        <v>52</v>
      </c>
      <c r="C11" s="8">
        <v>28.79</v>
      </c>
      <c r="D11" s="8">
        <v>21.89</v>
      </c>
      <c r="H11" s="3" t="s">
        <v>22</v>
      </c>
      <c r="I11" s="18">
        <v>11.25</v>
      </c>
      <c r="J11" s="7">
        <v>7.25</v>
      </c>
      <c r="K11" s="6">
        <v>9</v>
      </c>
      <c r="L11" s="21">
        <v>10</v>
      </c>
      <c r="M11" s="6">
        <v>9.3330000000000002</v>
      </c>
      <c r="N11" s="6">
        <v>8.08</v>
      </c>
      <c r="P11" s="33" t="s">
        <v>56</v>
      </c>
      <c r="Q11" s="33">
        <v>8</v>
      </c>
      <c r="R11" s="31">
        <v>51</v>
      </c>
      <c r="S11" s="31" t="s">
        <v>30</v>
      </c>
      <c r="T11" s="29">
        <v>18.59</v>
      </c>
      <c r="U11" s="29">
        <v>24.31</v>
      </c>
    </row>
    <row r="12" spans="1:21" x14ac:dyDescent="0.25">
      <c r="B12" s="17" t="s">
        <v>39</v>
      </c>
      <c r="C12" s="2" t="s">
        <v>20</v>
      </c>
      <c r="D12" s="2" t="s">
        <v>20</v>
      </c>
      <c r="H12" s="3" t="s">
        <v>23</v>
      </c>
      <c r="I12" s="13">
        <v>3.4929999999999999</v>
      </c>
      <c r="J12" s="7">
        <v>5.4619999999999997</v>
      </c>
      <c r="K12" s="6">
        <v>3.7650000000000001</v>
      </c>
      <c r="L12" s="22">
        <v>4.8239999999999998</v>
      </c>
      <c r="M12" s="6">
        <v>6.08</v>
      </c>
      <c r="N12" s="6">
        <v>3.8479999999999999</v>
      </c>
      <c r="P12" s="33" t="s">
        <v>57</v>
      </c>
      <c r="Q12" s="33">
        <v>9</v>
      </c>
      <c r="R12" s="31">
        <v>14</v>
      </c>
      <c r="S12" s="31" t="s">
        <v>29</v>
      </c>
      <c r="T12" s="29">
        <v>16.13</v>
      </c>
      <c r="U12" s="29">
        <v>13.94</v>
      </c>
    </row>
    <row r="13" spans="1:21" x14ac:dyDescent="0.25">
      <c r="A13" s="3" t="s">
        <v>22</v>
      </c>
      <c r="B13" s="9">
        <v>22.83</v>
      </c>
      <c r="C13" s="6">
        <v>18.530999999999999</v>
      </c>
      <c r="D13" s="6">
        <v>15.305999999999999</v>
      </c>
      <c r="H13" s="3" t="s">
        <v>24</v>
      </c>
      <c r="I13" s="18">
        <v>5</v>
      </c>
      <c r="J13" s="7">
        <v>1</v>
      </c>
      <c r="K13" s="6">
        <v>2</v>
      </c>
      <c r="L13" s="21">
        <v>3</v>
      </c>
      <c r="M13" s="6">
        <v>1</v>
      </c>
      <c r="N13" s="6">
        <v>2</v>
      </c>
      <c r="P13" s="33" t="s">
        <v>58</v>
      </c>
      <c r="Q13" s="33">
        <v>10</v>
      </c>
      <c r="R13" s="31">
        <v>23</v>
      </c>
      <c r="S13" s="31" t="s">
        <v>29</v>
      </c>
      <c r="T13" s="29">
        <v>12.13</v>
      </c>
      <c r="U13" s="29">
        <v>21.83</v>
      </c>
    </row>
    <row r="14" spans="1:21" x14ac:dyDescent="0.25">
      <c r="A14" s="3" t="s">
        <v>23</v>
      </c>
      <c r="B14" s="10">
        <v>6.82</v>
      </c>
      <c r="C14" s="7">
        <v>5.8769999999999998</v>
      </c>
      <c r="D14" s="7">
        <v>3.5870000000000002</v>
      </c>
      <c r="H14" s="4">
        <v>0.25</v>
      </c>
      <c r="I14" s="18">
        <v>8.75</v>
      </c>
      <c r="J14" s="7">
        <v>2.75</v>
      </c>
      <c r="K14" s="6">
        <v>6.5</v>
      </c>
      <c r="L14" s="21">
        <v>5.75</v>
      </c>
      <c r="M14" s="6">
        <v>5.75</v>
      </c>
      <c r="N14" s="6">
        <v>5</v>
      </c>
      <c r="P14" s="33" t="s">
        <v>59</v>
      </c>
      <c r="Q14" s="33">
        <v>11</v>
      </c>
      <c r="R14" s="31">
        <v>23</v>
      </c>
      <c r="S14" s="31" t="s">
        <v>30</v>
      </c>
      <c r="T14" s="29">
        <v>15.48</v>
      </c>
      <c r="U14" s="29">
        <v>18.21</v>
      </c>
    </row>
    <row r="15" spans="1:21" x14ac:dyDescent="0.25">
      <c r="A15" s="3" t="s">
        <v>24</v>
      </c>
      <c r="B15" s="9">
        <v>14</v>
      </c>
      <c r="C15" s="5">
        <v>13.48</v>
      </c>
      <c r="D15" s="7">
        <v>12.13</v>
      </c>
      <c r="H15" s="4">
        <v>0.5</v>
      </c>
      <c r="I15" s="18">
        <v>11.5</v>
      </c>
      <c r="J15" s="7">
        <v>5.5</v>
      </c>
      <c r="K15" s="6">
        <v>9.5</v>
      </c>
      <c r="L15" s="21">
        <v>10</v>
      </c>
      <c r="M15" s="6">
        <v>9</v>
      </c>
      <c r="N15" s="6">
        <v>7.5</v>
      </c>
      <c r="P15" s="33" t="s">
        <v>60</v>
      </c>
      <c r="Q15" s="33">
        <v>12</v>
      </c>
      <c r="R15" s="31">
        <v>52</v>
      </c>
      <c r="S15" s="31" t="s">
        <v>29</v>
      </c>
      <c r="T15" s="29">
        <v>18.21</v>
      </c>
      <c r="U15" s="29">
        <v>24.67</v>
      </c>
    </row>
    <row r="16" spans="1:21" x14ac:dyDescent="0.25">
      <c r="A16" s="4">
        <v>0.25</v>
      </c>
      <c r="B16" s="9">
        <v>21</v>
      </c>
      <c r="C16" s="7">
        <v>14.217000000000001</v>
      </c>
      <c r="D16" s="7">
        <v>12.847</v>
      </c>
      <c r="H16" s="4">
        <v>0.75</v>
      </c>
      <c r="I16" s="18">
        <v>13.25</v>
      </c>
      <c r="J16" s="7">
        <v>12.25</v>
      </c>
      <c r="K16" s="6">
        <v>11.25</v>
      </c>
      <c r="L16" s="21">
        <v>14.25</v>
      </c>
      <c r="M16" s="6">
        <v>14.75</v>
      </c>
      <c r="N16" s="6">
        <v>10.5</v>
      </c>
    </row>
    <row r="17" spans="1:14" x14ac:dyDescent="0.25">
      <c r="A17" s="4">
        <v>0.5</v>
      </c>
      <c r="B17" s="9">
        <v>22</v>
      </c>
      <c r="C17" s="5">
        <v>16.63</v>
      </c>
      <c r="D17" s="7">
        <v>14.55</v>
      </c>
      <c r="H17" s="3" t="s">
        <v>25</v>
      </c>
      <c r="I17" s="19">
        <v>17</v>
      </c>
      <c r="J17" s="20">
        <v>15</v>
      </c>
      <c r="K17" s="23">
        <v>15</v>
      </c>
      <c r="L17" s="24">
        <v>17</v>
      </c>
      <c r="M17" s="23">
        <v>17</v>
      </c>
      <c r="N17" s="23">
        <v>15</v>
      </c>
    </row>
    <row r="18" spans="1:14" x14ac:dyDescent="0.25">
      <c r="A18" s="4">
        <v>0.75</v>
      </c>
      <c r="B18" s="9">
        <v>23</v>
      </c>
      <c r="C18" s="7">
        <v>20.925000000000001</v>
      </c>
      <c r="D18" s="7">
        <v>15.967000000000001</v>
      </c>
      <c r="H18" s="16" t="s">
        <v>27</v>
      </c>
      <c r="I18" s="28" t="s">
        <v>41</v>
      </c>
    </row>
    <row r="19" spans="1:14" x14ac:dyDescent="0.25">
      <c r="A19" s="3" t="s">
        <v>25</v>
      </c>
      <c r="B19" s="11">
        <v>35</v>
      </c>
      <c r="C19" s="8">
        <v>28.68</v>
      </c>
      <c r="D19" s="8">
        <v>21.89</v>
      </c>
      <c r="H19" s="3" t="s">
        <v>22</v>
      </c>
      <c r="I19" s="18">
        <v>5.6660000000000004</v>
      </c>
      <c r="J19" s="7">
        <v>6.5</v>
      </c>
      <c r="K19" s="6">
        <v>6.6665999999999999</v>
      </c>
      <c r="L19" s="21">
        <v>7</v>
      </c>
      <c r="M19" s="6">
        <v>6.6660000000000004</v>
      </c>
      <c r="N19" s="6">
        <v>7.8330000000000002</v>
      </c>
    </row>
    <row r="20" spans="1:14" x14ac:dyDescent="0.25">
      <c r="B20" s="17" t="s">
        <v>40</v>
      </c>
      <c r="C20" s="2" t="s">
        <v>20</v>
      </c>
      <c r="D20" s="2" t="s">
        <v>20</v>
      </c>
      <c r="H20" s="3" t="s">
        <v>23</v>
      </c>
      <c r="I20" s="13">
        <v>3.2658999999999998</v>
      </c>
      <c r="J20" s="7">
        <v>5.1280000000000001</v>
      </c>
      <c r="K20" s="6">
        <v>5.9553000000000003</v>
      </c>
      <c r="L20" s="22">
        <v>3.4058000000000002</v>
      </c>
      <c r="M20" s="6">
        <v>4.9260000000000002</v>
      </c>
      <c r="N20" s="6">
        <v>3.544</v>
      </c>
    </row>
    <row r="21" spans="1:14" x14ac:dyDescent="0.25">
      <c r="A21" s="3" t="s">
        <v>22</v>
      </c>
      <c r="B21" s="9">
        <v>48.3</v>
      </c>
      <c r="C21" s="6">
        <v>24.81</v>
      </c>
      <c r="D21" s="6">
        <v>15.875999999999999</v>
      </c>
      <c r="H21" s="3" t="s">
        <v>24</v>
      </c>
      <c r="I21" s="18">
        <v>1</v>
      </c>
      <c r="J21" s="7">
        <v>2</v>
      </c>
      <c r="K21" s="6">
        <v>1</v>
      </c>
      <c r="L21" s="21">
        <v>3</v>
      </c>
      <c r="M21" s="6">
        <v>2</v>
      </c>
      <c r="N21" s="6">
        <v>2</v>
      </c>
    </row>
    <row r="22" spans="1:14" x14ac:dyDescent="0.25">
      <c r="A22" s="3" t="s">
        <v>23</v>
      </c>
      <c r="B22" s="13">
        <v>5.085</v>
      </c>
      <c r="C22" s="7">
        <v>2.74</v>
      </c>
      <c r="D22" s="7">
        <v>2.2320000000000002</v>
      </c>
      <c r="H22" s="4">
        <v>0.25</v>
      </c>
      <c r="I22" s="18">
        <v>4</v>
      </c>
      <c r="J22" s="7">
        <v>3.25</v>
      </c>
      <c r="K22" s="6">
        <v>1.5</v>
      </c>
      <c r="L22" s="21">
        <v>4.25</v>
      </c>
      <c r="M22" s="6">
        <v>3</v>
      </c>
      <c r="N22" s="6">
        <v>6.25</v>
      </c>
    </row>
    <row r="23" spans="1:14" x14ac:dyDescent="0.25">
      <c r="A23" s="3" t="s">
        <v>24</v>
      </c>
      <c r="B23" s="9">
        <v>40</v>
      </c>
      <c r="C23" s="5">
        <v>20.37</v>
      </c>
      <c r="D23" s="7">
        <v>13.25</v>
      </c>
      <c r="H23" s="4">
        <v>0.5</v>
      </c>
      <c r="I23" s="18">
        <v>5.5</v>
      </c>
      <c r="J23" s="7">
        <v>4</v>
      </c>
      <c r="K23" s="6">
        <v>5.5</v>
      </c>
      <c r="L23" s="21">
        <v>7</v>
      </c>
      <c r="M23" s="6">
        <v>5</v>
      </c>
      <c r="N23" s="6">
        <v>8.5</v>
      </c>
    </row>
    <row r="24" spans="1:14" x14ac:dyDescent="0.25">
      <c r="A24" s="4">
        <v>0.25</v>
      </c>
      <c r="B24" s="9">
        <v>45.75</v>
      </c>
      <c r="C24" s="5">
        <v>24.38</v>
      </c>
      <c r="D24" s="7">
        <v>14.095000000000001</v>
      </c>
      <c r="H24" s="4">
        <v>0.75</v>
      </c>
      <c r="I24" s="18">
        <v>7.75</v>
      </c>
      <c r="J24" s="7">
        <v>10</v>
      </c>
      <c r="K24" s="6">
        <v>11</v>
      </c>
      <c r="L24" s="21">
        <v>9.75</v>
      </c>
      <c r="M24" s="6">
        <v>10</v>
      </c>
      <c r="N24" s="6">
        <v>10.75</v>
      </c>
    </row>
    <row r="25" spans="1:14" x14ac:dyDescent="0.25">
      <c r="A25" s="4">
        <v>0.5</v>
      </c>
      <c r="B25" s="9">
        <v>51</v>
      </c>
      <c r="C25" s="5">
        <v>24.63</v>
      </c>
      <c r="D25" s="7">
        <v>15.78</v>
      </c>
      <c r="H25" s="3" t="s">
        <v>25</v>
      </c>
      <c r="I25" s="19">
        <v>10</v>
      </c>
      <c r="J25" s="20">
        <v>14</v>
      </c>
      <c r="K25" s="23">
        <v>15</v>
      </c>
      <c r="L25" s="24">
        <v>11</v>
      </c>
      <c r="M25" s="23">
        <v>14</v>
      </c>
      <c r="N25" s="23">
        <v>11</v>
      </c>
    </row>
    <row r="26" spans="1:14" x14ac:dyDescent="0.25">
      <c r="A26" s="4">
        <v>0.75</v>
      </c>
      <c r="B26" s="9">
        <v>51.75</v>
      </c>
      <c r="C26" s="7">
        <v>25.765000000000001</v>
      </c>
      <c r="D26" s="7">
        <v>17.690000000000001</v>
      </c>
      <c r="H26" s="16" t="s">
        <v>26</v>
      </c>
      <c r="I26" s="28" t="s">
        <v>42</v>
      </c>
    </row>
    <row r="27" spans="1:14" x14ac:dyDescent="0.25">
      <c r="A27" s="3" t="s">
        <v>25</v>
      </c>
      <c r="B27" s="11">
        <v>52</v>
      </c>
      <c r="C27" s="8">
        <v>28.79</v>
      </c>
      <c r="D27" s="8">
        <v>18.59</v>
      </c>
      <c r="H27" s="3" t="s">
        <v>22</v>
      </c>
      <c r="I27" s="18">
        <v>7.6660000000000004</v>
      </c>
      <c r="J27" s="7">
        <v>6.8333333329999997</v>
      </c>
      <c r="K27" s="6">
        <v>7.5</v>
      </c>
      <c r="L27" s="21">
        <v>6.1660000000000004</v>
      </c>
      <c r="M27" s="6">
        <v>8.6660000000000004</v>
      </c>
      <c r="N27" s="6">
        <v>9.1666000000000007</v>
      </c>
    </row>
    <row r="28" spans="1:14" x14ac:dyDescent="0.25">
      <c r="H28" s="3" t="s">
        <v>23</v>
      </c>
      <c r="I28" s="13">
        <v>4.2729999999999997</v>
      </c>
      <c r="J28" s="7">
        <v>4.1189999999999998</v>
      </c>
      <c r="K28" s="6">
        <v>3.0819999999999999</v>
      </c>
      <c r="L28" s="22">
        <v>2.5619999999999998</v>
      </c>
      <c r="M28" s="6">
        <v>6.4080000000000004</v>
      </c>
      <c r="N28" s="6">
        <v>5.3819999999999997</v>
      </c>
    </row>
    <row r="29" spans="1:14" ht="18.75" x14ac:dyDescent="0.25">
      <c r="A29" s="27" t="s">
        <v>31</v>
      </c>
      <c r="B29" s="27"/>
      <c r="C29" s="27"/>
      <c r="D29" s="27"/>
      <c r="H29" s="3" t="s">
        <v>24</v>
      </c>
      <c r="I29" s="18">
        <v>4</v>
      </c>
      <c r="J29" s="7">
        <v>1</v>
      </c>
      <c r="K29" s="6">
        <v>5</v>
      </c>
      <c r="L29" s="21">
        <v>4</v>
      </c>
      <c r="M29" s="6">
        <v>1</v>
      </c>
      <c r="N29" s="6">
        <v>3</v>
      </c>
    </row>
    <row r="30" spans="1:14" x14ac:dyDescent="0.25">
      <c r="H30" s="4">
        <v>0.25</v>
      </c>
      <c r="I30" s="18">
        <v>4.25</v>
      </c>
      <c r="J30" s="7">
        <v>4.25</v>
      </c>
      <c r="K30" s="6">
        <v>5.25</v>
      </c>
      <c r="L30" s="21">
        <v>5</v>
      </c>
      <c r="M30" s="6">
        <v>5.25</v>
      </c>
      <c r="N30" s="6">
        <v>5.25</v>
      </c>
    </row>
    <row r="31" spans="1:14" x14ac:dyDescent="0.25">
      <c r="C31" s="25" t="s">
        <v>26</v>
      </c>
      <c r="D31" s="25"/>
      <c r="H31" s="4">
        <v>0.5</v>
      </c>
      <c r="I31" s="18">
        <v>7</v>
      </c>
      <c r="J31" s="7">
        <v>7</v>
      </c>
      <c r="K31" s="6">
        <v>6.5</v>
      </c>
      <c r="L31" s="21">
        <v>5</v>
      </c>
      <c r="M31" s="6">
        <v>7</v>
      </c>
      <c r="N31" s="6">
        <v>8.5</v>
      </c>
    </row>
    <row r="32" spans="1:14" x14ac:dyDescent="0.25">
      <c r="A32" s="2" t="s">
        <v>19</v>
      </c>
      <c r="B32" s="2" t="s">
        <v>21</v>
      </c>
      <c r="C32" s="2" t="s">
        <v>28</v>
      </c>
      <c r="D32" s="2" t="s">
        <v>20</v>
      </c>
      <c r="H32" s="4">
        <v>0.75</v>
      </c>
      <c r="I32" s="18">
        <v>9</v>
      </c>
      <c r="J32" s="7">
        <v>10.5</v>
      </c>
      <c r="K32" s="6">
        <v>8.5</v>
      </c>
      <c r="L32" s="21">
        <v>6.5</v>
      </c>
      <c r="M32" s="6">
        <v>11.75</v>
      </c>
      <c r="N32" s="6">
        <v>12.5</v>
      </c>
    </row>
    <row r="33" spans="1:14" x14ac:dyDescent="0.25">
      <c r="A33" s="10">
        <v>5</v>
      </c>
      <c r="B33" s="10">
        <f>_xlfn.XLOOKUP(A33,id,age)</f>
        <v>21</v>
      </c>
      <c r="C33" s="10" t="str">
        <f>_xlfn.XLOOKUP(A33,id,sex)</f>
        <v>male</v>
      </c>
      <c r="D33" s="10">
        <f>_xlfn.XLOOKUP(A33,id,time_DREA)</f>
        <v>13.48</v>
      </c>
      <c r="H33" s="3" t="s">
        <v>25</v>
      </c>
      <c r="I33" s="19">
        <v>15</v>
      </c>
      <c r="J33" s="20">
        <v>11</v>
      </c>
      <c r="K33" s="23">
        <v>13</v>
      </c>
      <c r="L33" s="24">
        <v>11</v>
      </c>
      <c r="M33" s="23">
        <v>19</v>
      </c>
      <c r="N33" s="23">
        <v>17</v>
      </c>
    </row>
    <row r="34" spans="1:14" x14ac:dyDescent="0.25">
      <c r="A34" s="10">
        <v>9</v>
      </c>
      <c r="B34" s="10">
        <f>_xlfn.XLOOKUP(A34,id,age)</f>
        <v>14</v>
      </c>
      <c r="C34" s="10" t="str">
        <f>_xlfn.XLOOKUP(A34,id,sex)</f>
        <v>male</v>
      </c>
      <c r="D34" s="10">
        <f>_xlfn.XLOOKUP(A34,id,time_DREA)</f>
        <v>13.94</v>
      </c>
      <c r="H34" s="16" t="s">
        <v>27</v>
      </c>
      <c r="I34" s="28" t="s">
        <v>43</v>
      </c>
    </row>
    <row r="35" spans="1:14" x14ac:dyDescent="0.25">
      <c r="A35" s="10">
        <v>6</v>
      </c>
      <c r="B35" s="10">
        <f>_xlfn.XLOOKUP(A35,id,age)</f>
        <v>21</v>
      </c>
      <c r="C35" s="10" t="str">
        <f>_xlfn.XLOOKUP(A35,id,sex)</f>
        <v>female</v>
      </c>
      <c r="D35" s="10">
        <f>_xlfn.XLOOKUP(A35,id,time_DREA)</f>
        <v>15.05</v>
      </c>
      <c r="H35" s="3" t="s">
        <v>22</v>
      </c>
      <c r="I35" s="18">
        <v>13</v>
      </c>
      <c r="J35" s="7">
        <v>9.6660000000000004</v>
      </c>
      <c r="K35" s="6">
        <v>9</v>
      </c>
      <c r="L35" s="21">
        <v>9.1666000000000007</v>
      </c>
      <c r="M35" s="6">
        <v>10.666</v>
      </c>
      <c r="N35" s="6">
        <v>9.5</v>
      </c>
    </row>
    <row r="36" spans="1:14" x14ac:dyDescent="0.25">
      <c r="A36" s="10">
        <v>11</v>
      </c>
      <c r="B36" s="10">
        <f>_xlfn.XLOOKUP(A36,id,age)</f>
        <v>23</v>
      </c>
      <c r="C36" s="10" t="str">
        <f>_xlfn.XLOOKUP(A36,id,sex)</f>
        <v>female</v>
      </c>
      <c r="D36" s="10">
        <f>_xlfn.XLOOKUP(A36,id,time_DREA)</f>
        <v>18.21</v>
      </c>
      <c r="H36" s="3" t="s">
        <v>23</v>
      </c>
      <c r="I36" s="13">
        <v>2.8980000000000001</v>
      </c>
      <c r="J36" s="7">
        <v>5.5369999999999999</v>
      </c>
      <c r="K36" s="6">
        <v>3.8980000000000001</v>
      </c>
      <c r="L36" s="22">
        <v>4.6219999999999999</v>
      </c>
      <c r="M36" s="6">
        <v>4.1311</v>
      </c>
      <c r="N36" s="6">
        <v>3.391</v>
      </c>
    </row>
    <row r="37" spans="1:14" x14ac:dyDescent="0.25">
      <c r="A37" s="10">
        <v>2</v>
      </c>
      <c r="B37" s="10">
        <f>_xlfn.XLOOKUP(A37,id,age)</f>
        <v>40</v>
      </c>
      <c r="C37" s="10" t="str">
        <f>_xlfn.XLOOKUP(A37,id,sex)</f>
        <v>male</v>
      </c>
      <c r="D37" s="10">
        <f>_xlfn.XLOOKUP(A37,id,time_DREA)</f>
        <v>20.37</v>
      </c>
      <c r="H37" s="3" t="s">
        <v>24</v>
      </c>
      <c r="I37" s="18">
        <v>9</v>
      </c>
      <c r="J37" s="7">
        <v>2</v>
      </c>
      <c r="K37" s="6">
        <v>2</v>
      </c>
      <c r="L37" s="21">
        <v>3</v>
      </c>
      <c r="M37" s="6">
        <v>7</v>
      </c>
      <c r="N37" s="6">
        <v>6</v>
      </c>
    </row>
    <row r="38" spans="1:14" x14ac:dyDescent="0.25">
      <c r="A38" s="10">
        <v>10</v>
      </c>
      <c r="B38" s="10">
        <f>_xlfn.XLOOKUP(A38,id,age)</f>
        <v>23</v>
      </c>
      <c r="C38" s="10" t="str">
        <f>_xlfn.XLOOKUP(A38,id,sex)</f>
        <v>male</v>
      </c>
      <c r="D38" s="10">
        <f>_xlfn.XLOOKUP(A38,id,time_DREA)</f>
        <v>21.83</v>
      </c>
      <c r="H38" s="4">
        <v>0.25</v>
      </c>
      <c r="I38" s="18">
        <v>11.25</v>
      </c>
      <c r="J38" s="7">
        <v>5.5</v>
      </c>
      <c r="K38" s="6">
        <v>8.25</v>
      </c>
      <c r="L38" s="21">
        <v>6.5</v>
      </c>
      <c r="M38" s="6">
        <v>7.25</v>
      </c>
      <c r="N38" s="6">
        <v>7.25</v>
      </c>
    </row>
    <row r="39" spans="1:14" x14ac:dyDescent="0.25">
      <c r="A39" s="10">
        <v>8</v>
      </c>
      <c r="B39" s="10">
        <f>_xlfn.XLOOKUP(A39,id,age)</f>
        <v>51</v>
      </c>
      <c r="C39" s="10" t="str">
        <f>_xlfn.XLOOKUP(A39,id,sex)</f>
        <v>female</v>
      </c>
      <c r="D39" s="10">
        <f>_xlfn.XLOOKUP(A39,id,time_DREA)</f>
        <v>24.31</v>
      </c>
      <c r="H39" s="4">
        <v>0.5</v>
      </c>
      <c r="I39" s="18">
        <v>13</v>
      </c>
      <c r="J39" s="7">
        <v>11</v>
      </c>
      <c r="K39" s="6">
        <v>9.5</v>
      </c>
      <c r="L39" s="21">
        <v>8.5</v>
      </c>
      <c r="M39" s="6">
        <v>9.5</v>
      </c>
      <c r="N39" s="6">
        <v>8.5</v>
      </c>
    </row>
    <row r="40" spans="1:14" x14ac:dyDescent="0.25">
      <c r="A40" s="10">
        <v>1</v>
      </c>
      <c r="B40" s="10">
        <f>_xlfn.XLOOKUP(A40,id,age)</f>
        <v>52</v>
      </c>
      <c r="C40" s="10" t="str">
        <f>_xlfn.XLOOKUP(A40,id,sex)</f>
        <v>male</v>
      </c>
      <c r="D40" s="10">
        <f>_xlfn.XLOOKUP(A40,id,time_DREA)</f>
        <v>24.59</v>
      </c>
      <c r="H40" s="4">
        <v>0.75</v>
      </c>
      <c r="I40" s="18">
        <v>14.75</v>
      </c>
      <c r="J40" s="7">
        <v>14.25</v>
      </c>
      <c r="K40" s="6">
        <v>11.5</v>
      </c>
      <c r="L40" s="21">
        <v>12.75</v>
      </c>
      <c r="M40" s="6">
        <v>13.25</v>
      </c>
      <c r="N40" s="6">
        <v>11.25</v>
      </c>
    </row>
    <row r="41" spans="1:14" x14ac:dyDescent="0.25">
      <c r="A41" s="10">
        <v>12</v>
      </c>
      <c r="B41" s="10">
        <f>_xlfn.XLOOKUP(A41,id,age)</f>
        <v>52</v>
      </c>
      <c r="C41" s="10" t="str">
        <f>_xlfn.XLOOKUP(A41,id,sex)</f>
        <v>male</v>
      </c>
      <c r="D41" s="10">
        <f>_xlfn.XLOOKUP(A41,id,time_DREA)</f>
        <v>24.67</v>
      </c>
      <c r="H41" s="3" t="s">
        <v>25</v>
      </c>
      <c r="I41" s="19">
        <v>17</v>
      </c>
      <c r="J41" s="20">
        <v>15</v>
      </c>
      <c r="K41" s="23">
        <v>13</v>
      </c>
      <c r="L41" s="24">
        <v>15</v>
      </c>
      <c r="M41" s="23">
        <v>17</v>
      </c>
      <c r="N41" s="23">
        <v>15</v>
      </c>
    </row>
    <row r="42" spans="1:14" x14ac:dyDescent="0.25">
      <c r="A42" s="10">
        <v>7</v>
      </c>
      <c r="B42" s="10">
        <f>_xlfn.XLOOKUP(A42,id,age)</f>
        <v>51</v>
      </c>
      <c r="C42" s="10" t="str">
        <f>_xlfn.XLOOKUP(A42,id,sex)</f>
        <v>male</v>
      </c>
      <c r="D42" s="10">
        <f>_xlfn.XLOOKUP(A42,id,time_DREA)</f>
        <v>26.13</v>
      </c>
      <c r="H42" s="14" t="s">
        <v>26</v>
      </c>
      <c r="I42" s="28" t="s">
        <v>44</v>
      </c>
    </row>
    <row r="43" spans="1:14" x14ac:dyDescent="0.25">
      <c r="A43" s="10">
        <v>3</v>
      </c>
      <c r="B43" s="10">
        <f>_xlfn.XLOOKUP(A43,id,age)</f>
        <v>35</v>
      </c>
      <c r="C43" s="10" t="str">
        <f>_xlfn.XLOOKUP(A43,id,sex)</f>
        <v>female</v>
      </c>
      <c r="D43" s="10">
        <f>_xlfn.XLOOKUP(A43,id,time_DREA)</f>
        <v>28.68</v>
      </c>
      <c r="H43" s="3" t="s">
        <v>22</v>
      </c>
      <c r="I43" s="18">
        <v>9.5</v>
      </c>
      <c r="J43" s="7">
        <v>4.8330000000000002</v>
      </c>
      <c r="K43" s="6">
        <v>9</v>
      </c>
      <c r="L43" s="21">
        <v>10.833299999999999</v>
      </c>
      <c r="M43" s="6">
        <v>8</v>
      </c>
      <c r="N43" s="6">
        <v>6.6660000000000004</v>
      </c>
    </row>
    <row r="44" spans="1:14" x14ac:dyDescent="0.25">
      <c r="A44" s="10">
        <v>4</v>
      </c>
      <c r="B44" s="10">
        <f>_xlfn.XLOOKUP(A44,id,age)</f>
        <v>44</v>
      </c>
      <c r="C44" s="10" t="str">
        <f>_xlfn.XLOOKUP(A44,id,sex)</f>
        <v>female</v>
      </c>
      <c r="D44" s="10">
        <f>_xlfn.XLOOKUP(A44,id,time_DREA)</f>
        <v>28.79</v>
      </c>
      <c r="H44" s="3" t="s">
        <v>23</v>
      </c>
      <c r="I44" s="13">
        <v>3.331</v>
      </c>
      <c r="J44" s="7">
        <v>4.5780000000000003</v>
      </c>
      <c r="K44" s="6">
        <v>4</v>
      </c>
      <c r="L44" s="22">
        <v>5.3070000000000004</v>
      </c>
      <c r="M44" s="6">
        <v>7.7450000000000001</v>
      </c>
      <c r="N44" s="6">
        <v>4.0330000000000004</v>
      </c>
    </row>
    <row r="45" spans="1:14" x14ac:dyDescent="0.25">
      <c r="H45" s="3" t="s">
        <v>24</v>
      </c>
      <c r="I45" s="18">
        <v>5</v>
      </c>
      <c r="J45" s="7">
        <v>1</v>
      </c>
      <c r="K45" s="6">
        <v>5</v>
      </c>
      <c r="L45" s="21">
        <v>4</v>
      </c>
      <c r="M45" s="6">
        <v>1</v>
      </c>
      <c r="N45" s="6">
        <v>2</v>
      </c>
    </row>
    <row r="46" spans="1:14" x14ac:dyDescent="0.25">
      <c r="C46" s="25" t="s">
        <v>27</v>
      </c>
      <c r="D46" s="25"/>
      <c r="H46" s="4">
        <v>0.25</v>
      </c>
      <c r="I46" s="18">
        <v>7.25</v>
      </c>
      <c r="J46" s="7">
        <v>1.5</v>
      </c>
      <c r="K46" s="6">
        <v>5.5</v>
      </c>
      <c r="L46" s="21">
        <v>6.5</v>
      </c>
      <c r="M46" s="6">
        <v>1.25</v>
      </c>
      <c r="N46" s="6">
        <v>5</v>
      </c>
    </row>
    <row r="47" spans="1:14" x14ac:dyDescent="0.25">
      <c r="A47" s="2" t="s">
        <v>19</v>
      </c>
      <c r="B47" s="2" t="s">
        <v>21</v>
      </c>
      <c r="C47" s="2" t="s">
        <v>28</v>
      </c>
      <c r="D47" s="2" t="s">
        <v>20</v>
      </c>
      <c r="H47" s="4">
        <v>0.5</v>
      </c>
      <c r="I47" s="18">
        <v>9.5</v>
      </c>
      <c r="J47" s="7">
        <v>3.5</v>
      </c>
      <c r="K47" s="6">
        <v>9</v>
      </c>
      <c r="L47" s="21">
        <v>12</v>
      </c>
      <c r="M47" s="6">
        <v>6</v>
      </c>
      <c r="N47" s="6">
        <v>5</v>
      </c>
    </row>
    <row r="48" spans="1:14" x14ac:dyDescent="0.25">
      <c r="A48" s="10">
        <v>10</v>
      </c>
      <c r="B48" s="10">
        <f>_xlfn.XLOOKUP(A48,id,age)</f>
        <v>23</v>
      </c>
      <c r="C48" s="10" t="str">
        <f>_xlfn.XLOOKUP(A48,id,sex)</f>
        <v>male</v>
      </c>
      <c r="D48" s="10">
        <f>_xlfn.XLOOKUP(A48,id,time_normal)</f>
        <v>12.13</v>
      </c>
      <c r="H48" s="4">
        <v>0.75</v>
      </c>
      <c r="I48" s="18">
        <v>12.5</v>
      </c>
      <c r="J48" s="7">
        <v>6.25</v>
      </c>
      <c r="K48" s="6">
        <v>11</v>
      </c>
      <c r="L48" s="21">
        <v>14.5</v>
      </c>
      <c r="M48" s="6">
        <v>15.25</v>
      </c>
      <c r="N48" s="6">
        <v>8.75</v>
      </c>
    </row>
    <row r="49" spans="1:14" x14ac:dyDescent="0.25">
      <c r="A49" s="10">
        <v>5</v>
      </c>
      <c r="B49" s="10">
        <f>_xlfn.XLOOKUP(A49,id,age)</f>
        <v>21</v>
      </c>
      <c r="C49" s="10" t="str">
        <f>_xlfn.XLOOKUP(A49,id,sex)</f>
        <v>male</v>
      </c>
      <c r="D49" s="10">
        <f>_xlfn.XLOOKUP(A49,id,time_normal)</f>
        <v>12.59</v>
      </c>
      <c r="H49" s="3" t="s">
        <v>25</v>
      </c>
      <c r="I49" s="19">
        <v>13</v>
      </c>
      <c r="J49" s="20">
        <v>13</v>
      </c>
      <c r="K49" s="23">
        <v>15</v>
      </c>
      <c r="L49" s="24">
        <v>17</v>
      </c>
      <c r="M49" s="23">
        <v>17</v>
      </c>
      <c r="N49" s="23">
        <v>13</v>
      </c>
    </row>
    <row r="50" spans="1:14" x14ac:dyDescent="0.25">
      <c r="A50" s="10">
        <v>1</v>
      </c>
      <c r="B50" s="10">
        <f>_xlfn.XLOOKUP(A50,id,age)</f>
        <v>52</v>
      </c>
      <c r="C50" s="10" t="str">
        <f>_xlfn.XLOOKUP(A50,id,sex)</f>
        <v>male</v>
      </c>
      <c r="D50" s="10">
        <f>_xlfn.XLOOKUP(A50,id,time_normal)</f>
        <v>13.25</v>
      </c>
    </row>
    <row r="51" spans="1:14" x14ac:dyDescent="0.25">
      <c r="A51" s="10">
        <v>6</v>
      </c>
      <c r="B51" s="10">
        <f>_xlfn.XLOOKUP(A51,id,age)</f>
        <v>21</v>
      </c>
      <c r="C51" s="10" t="str">
        <f>_xlfn.XLOOKUP(A51,id,sex)</f>
        <v>female</v>
      </c>
      <c r="D51" s="10">
        <f>_xlfn.XLOOKUP(A51,id,time_normal)</f>
        <v>13.62</v>
      </c>
    </row>
    <row r="52" spans="1:14" x14ac:dyDescent="0.25">
      <c r="A52" s="10">
        <v>7</v>
      </c>
      <c r="B52" s="10">
        <f>_xlfn.XLOOKUP(A52,id,age)</f>
        <v>51</v>
      </c>
      <c r="C52" s="10" t="str">
        <f>_xlfn.XLOOKUP(A52,id,sex)</f>
        <v>male</v>
      </c>
      <c r="D52" s="10">
        <f>_xlfn.XLOOKUP(A52,id,time_normal)</f>
        <v>13.65</v>
      </c>
    </row>
    <row r="53" spans="1:14" x14ac:dyDescent="0.25">
      <c r="A53" s="10">
        <v>4</v>
      </c>
      <c r="B53" s="10">
        <f>_xlfn.XLOOKUP(A53,id,age)</f>
        <v>44</v>
      </c>
      <c r="C53" s="10" t="str">
        <f>_xlfn.XLOOKUP(A53,id,sex)</f>
        <v>female</v>
      </c>
      <c r="D53" s="10">
        <f>_xlfn.XLOOKUP(A53,id,time_normal)</f>
        <v>15.43</v>
      </c>
    </row>
    <row r="54" spans="1:14" x14ac:dyDescent="0.25">
      <c r="A54" s="10">
        <v>11</v>
      </c>
      <c r="B54" s="10">
        <f>_xlfn.XLOOKUP(A54,id,age)</f>
        <v>23</v>
      </c>
      <c r="C54" s="10" t="str">
        <f>_xlfn.XLOOKUP(A54,id,sex)</f>
        <v>female</v>
      </c>
      <c r="D54" s="10">
        <f>_xlfn.XLOOKUP(A54,id,time_normal)</f>
        <v>15.48</v>
      </c>
    </row>
    <row r="55" spans="1:14" x14ac:dyDescent="0.25">
      <c r="A55" s="10">
        <v>2</v>
      </c>
      <c r="B55" s="10">
        <f>_xlfn.XLOOKUP(A55,id,age)</f>
        <v>40</v>
      </c>
      <c r="C55" s="10" t="str">
        <f>_xlfn.XLOOKUP(A55,id,sex)</f>
        <v>male</v>
      </c>
      <c r="D55" s="10">
        <f>_xlfn.XLOOKUP(A55,id,time_normal)</f>
        <v>16.13</v>
      </c>
    </row>
    <row r="56" spans="1:14" x14ac:dyDescent="0.25">
      <c r="A56" s="10">
        <v>9</v>
      </c>
      <c r="B56" s="10">
        <f>_xlfn.XLOOKUP(A56,id,age)</f>
        <v>14</v>
      </c>
      <c r="C56" s="10" t="str">
        <f>_xlfn.XLOOKUP(A56,id,sex)</f>
        <v>male</v>
      </c>
      <c r="D56" s="10">
        <f>_xlfn.XLOOKUP(A56,id,time_normal)</f>
        <v>16.13</v>
      </c>
    </row>
    <row r="57" spans="1:14" x14ac:dyDescent="0.25">
      <c r="A57" s="10">
        <v>12</v>
      </c>
      <c r="B57" s="10">
        <f>_xlfn.XLOOKUP(A57,id,age)</f>
        <v>52</v>
      </c>
      <c r="C57" s="10" t="str">
        <f>_xlfn.XLOOKUP(A57,id,sex)</f>
        <v>male</v>
      </c>
      <c r="D57" s="10">
        <f>_xlfn.XLOOKUP(A57,id,time_normal)</f>
        <v>18.21</v>
      </c>
    </row>
    <row r="58" spans="1:14" x14ac:dyDescent="0.25">
      <c r="A58" s="10">
        <v>8</v>
      </c>
      <c r="B58" s="10">
        <f>_xlfn.XLOOKUP(A58,id,age)</f>
        <v>51</v>
      </c>
      <c r="C58" s="10" t="str">
        <f>_xlfn.XLOOKUP(A58,id,sex)</f>
        <v>female</v>
      </c>
      <c r="D58" s="10">
        <f>_xlfn.XLOOKUP(A58,id,time_normal)</f>
        <v>18.59</v>
      </c>
    </row>
    <row r="59" spans="1:14" x14ac:dyDescent="0.25">
      <c r="A59" s="10">
        <v>3</v>
      </c>
      <c r="B59" s="10">
        <f>_xlfn.XLOOKUP(A59,id,age)</f>
        <v>35</v>
      </c>
      <c r="C59" s="10" t="str">
        <f>_xlfn.XLOOKUP(A59,id,sex)</f>
        <v>female</v>
      </c>
      <c r="D59" s="10">
        <f>_xlfn.XLOOKUP(A59,id,time_normal)</f>
        <v>21.89</v>
      </c>
    </row>
  </sheetData>
  <mergeCells count="5">
    <mergeCell ref="H1:N1"/>
    <mergeCell ref="P1:U1"/>
    <mergeCell ref="C31:D31"/>
    <mergeCell ref="C46:D46"/>
    <mergeCell ref="A1:D1"/>
  </mergeCells>
  <phoneticPr fontId="6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E6E1F-6FDE-4192-ABFB-F217CC23208A}">
  <dimension ref="C3:D14"/>
  <sheetViews>
    <sheetView zoomScaleNormal="100" workbookViewId="0">
      <selection activeCell="F3" sqref="F3:F4"/>
    </sheetView>
  </sheetViews>
  <sheetFormatPr baseColWidth="10" defaultRowHeight="15" x14ac:dyDescent="0.25"/>
  <cols>
    <col min="3" max="3" width="13.28515625" customWidth="1"/>
    <col min="4" max="4" width="13" customWidth="1"/>
  </cols>
  <sheetData>
    <row r="3" spans="3:4" x14ac:dyDescent="0.25">
      <c r="C3" s="1" t="s">
        <v>3</v>
      </c>
      <c r="D3" s="1" t="s">
        <v>1</v>
      </c>
    </row>
    <row r="4" spans="3:4" x14ac:dyDescent="0.25">
      <c r="C4" s="1" t="s">
        <v>2</v>
      </c>
      <c r="D4" s="1" t="s">
        <v>4</v>
      </c>
    </row>
    <row r="5" spans="3:4" x14ac:dyDescent="0.25">
      <c r="C5" s="1" t="s">
        <v>5</v>
      </c>
      <c r="D5" s="1" t="s">
        <v>6</v>
      </c>
    </row>
    <row r="6" spans="3:4" x14ac:dyDescent="0.25">
      <c r="C6" s="1" t="s">
        <v>7</v>
      </c>
      <c r="D6" s="1" t="s">
        <v>8</v>
      </c>
    </row>
    <row r="7" spans="3:4" x14ac:dyDescent="0.25">
      <c r="C7" s="1" t="s">
        <v>9</v>
      </c>
      <c r="D7" s="1" t="s">
        <v>10</v>
      </c>
    </row>
    <row r="8" spans="3:4" x14ac:dyDescent="0.25">
      <c r="C8" s="1" t="s">
        <v>11</v>
      </c>
      <c r="D8" s="1" t="s">
        <v>12</v>
      </c>
    </row>
    <row r="9" spans="3:4" x14ac:dyDescent="0.25">
      <c r="C9" s="1" t="s">
        <v>13</v>
      </c>
      <c r="D9" s="1" t="s">
        <v>14</v>
      </c>
    </row>
    <row r="10" spans="3:4" x14ac:dyDescent="0.25">
      <c r="C10" s="1" t="s">
        <v>15</v>
      </c>
      <c r="D10" s="1" t="s">
        <v>16</v>
      </c>
    </row>
    <row r="11" spans="3:4" x14ac:dyDescent="0.25">
      <c r="C11" s="1" t="s">
        <v>17</v>
      </c>
      <c r="D11" s="1" t="s">
        <v>32</v>
      </c>
    </row>
    <row r="12" spans="3:4" x14ac:dyDescent="0.25">
      <c r="C12" s="1" t="s">
        <v>0</v>
      </c>
      <c r="D12" s="1"/>
    </row>
    <row r="14" spans="3:4" x14ac:dyDescent="0.25">
      <c r="C14" s="15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18</vt:i4>
      </vt:variant>
    </vt:vector>
  </HeadingPairs>
  <TitlesOfParts>
    <vt:vector size="20" baseType="lpstr">
      <vt:lpstr>Auswertung Daten</vt:lpstr>
      <vt:lpstr>Tabelle1</vt:lpstr>
      <vt:lpstr>age</vt:lpstr>
      <vt:lpstr>id</vt:lpstr>
      <vt:lpstr>Proband</vt:lpstr>
      <vt:lpstr>Proband_1</vt:lpstr>
      <vt:lpstr>Proband_10</vt:lpstr>
      <vt:lpstr>Proband_11</vt:lpstr>
      <vt:lpstr>Proband_12</vt:lpstr>
      <vt:lpstr>Proband_2</vt:lpstr>
      <vt:lpstr>Proband_3</vt:lpstr>
      <vt:lpstr>Proband_4</vt:lpstr>
      <vt:lpstr>Proband_5</vt:lpstr>
      <vt:lpstr>Proband_6</vt:lpstr>
      <vt:lpstr>Proband_7</vt:lpstr>
      <vt:lpstr>Proband_8</vt:lpstr>
      <vt:lpstr>Proband_9</vt:lpstr>
      <vt:lpstr>sex</vt:lpstr>
      <vt:lpstr>time_DREA</vt:lpstr>
      <vt:lpstr>time_normal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Crisci</dc:creator>
  <cp:lastModifiedBy>Nick Crisci</cp:lastModifiedBy>
  <cp:lastPrinted>2023-03-02T11:07:00Z</cp:lastPrinted>
  <dcterms:created xsi:type="dcterms:W3CDTF">2023-02-10T11:00:22Z</dcterms:created>
  <dcterms:modified xsi:type="dcterms:W3CDTF">2023-03-02T11:13:20Z</dcterms:modified>
</cp:coreProperties>
</file>