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d\CS513\HW\HW5\"/>
    </mc:Choice>
  </mc:AlternateContent>
  <xr:revisionPtr revIDLastSave="0" documentId="13_ncr:1_{B12A382A-27AF-4605-B8B5-44571B6F0903}" xr6:coauthVersionLast="47" xr6:coauthVersionMax="47" xr10:uidLastSave="{00000000-0000-0000-0000-000000000000}"/>
  <bookViews>
    <workbookView xWindow="-108" yWindow="-108" windowWidth="23256" windowHeight="12456" xr2:uid="{6E4A7F91-B8B5-41D1-BCFE-631CB30CD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  <c r="H40" i="1"/>
  <c r="H39" i="1"/>
  <c r="H38" i="1"/>
  <c r="D37" i="1"/>
  <c r="I36" i="1"/>
  <c r="I35" i="1"/>
  <c r="M33" i="1" s="1"/>
  <c r="I34" i="1"/>
  <c r="H35" i="1"/>
  <c r="H34" i="1"/>
  <c r="H33" i="1"/>
  <c r="D33" i="1"/>
  <c r="E33" i="1" s="1"/>
  <c r="I28" i="1"/>
  <c r="M28" i="1" s="1"/>
  <c r="N28" i="1" s="1"/>
  <c r="H28" i="1"/>
  <c r="D28" i="1"/>
  <c r="I31" i="1"/>
  <c r="I30" i="1"/>
  <c r="I29" i="1"/>
  <c r="H29" i="1"/>
  <c r="E28" i="1"/>
  <c r="K28" i="1" s="1"/>
  <c r="I27" i="1"/>
  <c r="I26" i="1"/>
  <c r="I25" i="1"/>
  <c r="I24" i="1"/>
  <c r="H26" i="1"/>
  <c r="H25" i="1"/>
  <c r="D24" i="1"/>
  <c r="I22" i="1"/>
  <c r="I21" i="1"/>
  <c r="I20" i="1"/>
  <c r="H23" i="1"/>
  <c r="H22" i="1"/>
  <c r="D20" i="1"/>
  <c r="E20" i="1" s="1"/>
  <c r="M20" i="1"/>
  <c r="I19" i="1"/>
  <c r="I18" i="1"/>
  <c r="I17" i="1"/>
  <c r="I16" i="1"/>
  <c r="H17" i="1"/>
  <c r="H18" i="1"/>
  <c r="H16" i="1"/>
  <c r="E16" i="1"/>
  <c r="K16" i="1" s="1"/>
  <c r="D16" i="1"/>
  <c r="H12" i="1"/>
  <c r="H13" i="1"/>
  <c r="H14" i="1"/>
  <c r="H11" i="1"/>
  <c r="M11" i="1" s="1"/>
  <c r="I14" i="1"/>
  <c r="I13" i="1"/>
  <c r="I12" i="1"/>
  <c r="I11" i="1"/>
  <c r="E11" i="1"/>
  <c r="D11" i="1"/>
  <c r="K11" i="1" s="1"/>
  <c r="I10" i="1"/>
  <c r="I9" i="1"/>
  <c r="I8" i="1"/>
  <c r="I7" i="1"/>
  <c r="M7" i="1"/>
  <c r="H10" i="1"/>
  <c r="H9" i="1"/>
  <c r="H8" i="1"/>
  <c r="D7" i="1"/>
  <c r="E7" i="1" s="1"/>
  <c r="N3" i="1"/>
  <c r="M3" i="1"/>
  <c r="I5" i="1"/>
  <c r="I6" i="1"/>
  <c r="I4" i="1"/>
  <c r="H5" i="1"/>
  <c r="H4" i="1"/>
  <c r="H3" i="1"/>
  <c r="M37" i="1" l="1"/>
  <c r="K37" i="1"/>
  <c r="E37" i="1"/>
  <c r="K33" i="1"/>
  <c r="N33" i="1" s="1"/>
  <c r="M24" i="1"/>
  <c r="E24" i="1"/>
  <c r="K24" i="1" s="1"/>
  <c r="K20" i="1"/>
  <c r="N20" i="1" s="1"/>
  <c r="M16" i="1"/>
  <c r="N16" i="1" s="1"/>
  <c r="N11" i="1"/>
  <c r="K7" i="1"/>
  <c r="D3" i="1"/>
  <c r="N37" i="1" l="1"/>
  <c r="N24" i="1"/>
  <c r="N7" i="1"/>
  <c r="E3" i="1"/>
  <c r="K3" i="1"/>
</calcChain>
</file>

<file path=xl/sharedStrings.xml><?xml version="1.0" encoding="utf-8"?>
<sst xmlns="http://schemas.openxmlformats.org/spreadsheetml/2006/main" count="72" uniqueCount="24">
  <si>
    <t>PR</t>
  </si>
  <si>
    <t>PL</t>
  </si>
  <si>
    <t>Age: 0-30</t>
  </si>
  <si>
    <t>Level</t>
  </si>
  <si>
    <t>L1</t>
  </si>
  <si>
    <t>L2</t>
  </si>
  <si>
    <t>L3</t>
  </si>
  <si>
    <t>L4</t>
  </si>
  <si>
    <t xml:space="preserve">P(j | tL) </t>
  </si>
  <si>
    <t xml:space="preserve">P(j | tR) </t>
  </si>
  <si>
    <t>2PL PR</t>
  </si>
  <si>
    <t>Q(s | t)</t>
  </si>
  <si>
    <t>Φ(s | t)</t>
  </si>
  <si>
    <t>Age: 31-40</t>
  </si>
  <si>
    <t>Age: &gt; 40</t>
  </si>
  <si>
    <t>Occupation: Service</t>
  </si>
  <si>
    <t>Occupation: Management</t>
  </si>
  <si>
    <t>Occupation: Sales</t>
  </si>
  <si>
    <t>Occupation: Staff</t>
  </si>
  <si>
    <t>Split (Age)</t>
  </si>
  <si>
    <t>Split (Occupation)</t>
  </si>
  <si>
    <t>Split (Gender)</t>
  </si>
  <si>
    <t>Gender: Male</t>
  </si>
  <si>
    <t>Gender: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</si>
</sst>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8380-E29C-422B-8C0F-6791F7970335}">
  <dimension ref="B2:N40"/>
  <sheetViews>
    <sheetView tabSelected="1" topLeftCell="A24" workbookViewId="0">
      <selection activeCell="J33" sqref="J33"/>
    </sheetView>
  </sheetViews>
  <sheetFormatPr defaultRowHeight="14.4" x14ac:dyDescent="0.3"/>
  <cols>
    <col min="2" max="2" width="22" bestFit="1" customWidth="1"/>
    <col min="3" max="3" width="2.6640625" customWidth="1"/>
    <col min="6" max="6" width="2.44140625" customWidth="1"/>
    <col min="10" max="10" width="2.6640625" customWidth="1"/>
    <col min="12" max="12" width="2.77734375" customWidth="1"/>
  </cols>
  <sheetData>
    <row r="2" spans="2:14" x14ac:dyDescent="0.3">
      <c r="B2" s="2" t="s">
        <v>19</v>
      </c>
      <c r="C2" s="2"/>
      <c r="D2" s="2" t="s">
        <v>1</v>
      </c>
      <c r="E2" s="2" t="s">
        <v>0</v>
      </c>
      <c r="F2" s="2"/>
      <c r="G2" s="2" t="s">
        <v>3</v>
      </c>
      <c r="H2" s="2" t="s">
        <v>8</v>
      </c>
      <c r="I2" s="2" t="s">
        <v>9</v>
      </c>
      <c r="J2" s="2"/>
      <c r="K2" s="2" t="s">
        <v>10</v>
      </c>
      <c r="L2" s="2"/>
      <c r="M2" s="2" t="s">
        <v>11</v>
      </c>
      <c r="N2" s="2" t="s">
        <v>12</v>
      </c>
    </row>
    <row r="3" spans="2:14" x14ac:dyDescent="0.3">
      <c r="B3" t="s">
        <v>2</v>
      </c>
      <c r="D3" s="1">
        <f>5/11</f>
        <v>0.45454545454545453</v>
      </c>
      <c r="E3">
        <f>1-D3</f>
        <v>0.54545454545454541</v>
      </c>
      <c r="G3" t="s">
        <v>4</v>
      </c>
      <c r="H3" s="1">
        <f>1/4</f>
        <v>0.25</v>
      </c>
      <c r="I3" s="1">
        <v>0</v>
      </c>
      <c r="J3" s="1"/>
      <c r="K3" s="1">
        <f>2*D3*E3</f>
        <v>0.49586776859504128</v>
      </c>
      <c r="L3" s="1"/>
      <c r="M3">
        <f>SUM(ABS(H3-I3), ABS(H4-I4), ABS(H5-I5), ABS(H6-I6))</f>
        <v>0.83333333333333326</v>
      </c>
      <c r="N3">
        <f>M3*K3</f>
        <v>0.41322314049586772</v>
      </c>
    </row>
    <row r="4" spans="2:14" x14ac:dyDescent="0.3">
      <c r="G4" t="s">
        <v>5</v>
      </c>
      <c r="H4" s="1">
        <f>1/4</f>
        <v>0.25</v>
      </c>
      <c r="I4" s="1">
        <f>2/6</f>
        <v>0.33333333333333331</v>
      </c>
      <c r="J4" s="1"/>
      <c r="K4" s="1"/>
      <c r="L4" s="1"/>
    </row>
    <row r="5" spans="2:14" x14ac:dyDescent="0.3">
      <c r="G5" t="s">
        <v>6</v>
      </c>
      <c r="H5" s="1">
        <f>2/4</f>
        <v>0.5</v>
      </c>
      <c r="I5" s="1">
        <f t="shared" ref="I5:I6" si="0">2/6</f>
        <v>0.33333333333333331</v>
      </c>
      <c r="J5" s="1"/>
      <c r="K5" s="1"/>
      <c r="L5" s="1"/>
    </row>
    <row r="6" spans="2:14" x14ac:dyDescent="0.3">
      <c r="G6" t="s">
        <v>7</v>
      </c>
      <c r="H6" s="1">
        <v>0</v>
      </c>
      <c r="I6" s="1">
        <f t="shared" si="0"/>
        <v>0.33333333333333331</v>
      </c>
      <c r="J6" s="1"/>
      <c r="K6" s="1"/>
      <c r="L6" s="1"/>
    </row>
    <row r="7" spans="2:14" x14ac:dyDescent="0.3">
      <c r="B7" t="s">
        <v>13</v>
      </c>
      <c r="D7" s="1">
        <f>3/11</f>
        <v>0.27272727272727271</v>
      </c>
      <c r="E7">
        <f>1-D7</f>
        <v>0.72727272727272729</v>
      </c>
      <c r="G7" t="s">
        <v>4</v>
      </c>
      <c r="H7">
        <v>0</v>
      </c>
      <c r="I7" s="1">
        <f>2/8</f>
        <v>0.25</v>
      </c>
      <c r="J7" s="1"/>
      <c r="K7" s="1">
        <f>2*D7*E7</f>
        <v>0.39669421487603301</v>
      </c>
      <c r="L7" s="1"/>
      <c r="M7">
        <f>SUM(ABS(H7-I7), ABS(H8-I8), ABS(H9-I9), ABS(H10-I10))</f>
        <v>0.58333333333333326</v>
      </c>
      <c r="N7">
        <f>M7*K7</f>
        <v>0.2314049586776859</v>
      </c>
    </row>
    <row r="8" spans="2:14" x14ac:dyDescent="0.3">
      <c r="G8" t="s">
        <v>5</v>
      </c>
      <c r="H8" s="1">
        <f>1/3</f>
        <v>0.33333333333333331</v>
      </c>
      <c r="I8" s="1">
        <f>2/8</f>
        <v>0.25</v>
      </c>
      <c r="J8" s="1"/>
      <c r="K8" s="1"/>
      <c r="L8" s="1"/>
    </row>
    <row r="9" spans="2:14" x14ac:dyDescent="0.3">
      <c r="G9" t="s">
        <v>6</v>
      </c>
      <c r="H9" s="1">
        <f>1/3</f>
        <v>0.33333333333333331</v>
      </c>
      <c r="I9" s="1">
        <f>3/8</f>
        <v>0.375</v>
      </c>
      <c r="J9" s="1"/>
      <c r="K9" s="1"/>
      <c r="L9" s="1"/>
    </row>
    <row r="10" spans="2:14" x14ac:dyDescent="0.3">
      <c r="G10" t="s">
        <v>7</v>
      </c>
      <c r="H10" s="1">
        <f>1/3</f>
        <v>0.33333333333333331</v>
      </c>
      <c r="I10" s="1">
        <f>1/8</f>
        <v>0.125</v>
      </c>
      <c r="J10" s="1"/>
      <c r="K10" s="1"/>
      <c r="L10" s="1"/>
    </row>
    <row r="11" spans="2:14" x14ac:dyDescent="0.3">
      <c r="B11" t="s">
        <v>14</v>
      </c>
      <c r="D11" s="1">
        <f>3/11</f>
        <v>0.27272727272727271</v>
      </c>
      <c r="E11">
        <f>1-D11</f>
        <v>0.72727272727272729</v>
      </c>
      <c r="G11" t="s">
        <v>4</v>
      </c>
      <c r="H11">
        <f>1/4</f>
        <v>0.25</v>
      </c>
      <c r="I11" s="1">
        <f>2/8</f>
        <v>0.25</v>
      </c>
      <c r="J11" s="1"/>
      <c r="K11" s="1">
        <f>2*D11*E11</f>
        <v>0.39669421487603301</v>
      </c>
      <c r="L11" s="1"/>
      <c r="M11">
        <f>SUM(ABS(H11-I11), ABS(H12-I12), ABS(H13-I13), ABS(H14-I14))</f>
        <v>0.25</v>
      </c>
      <c r="N11">
        <f>M11*K11</f>
        <v>9.9173553719008253E-2</v>
      </c>
    </row>
    <row r="12" spans="2:14" x14ac:dyDescent="0.3">
      <c r="G12" t="s">
        <v>5</v>
      </c>
      <c r="H12">
        <f t="shared" ref="H12:H14" si="1">1/4</f>
        <v>0.25</v>
      </c>
      <c r="I12" s="1">
        <f>2/8</f>
        <v>0.25</v>
      </c>
      <c r="J12" s="1"/>
      <c r="K12" s="1"/>
      <c r="L12" s="1"/>
    </row>
    <row r="13" spans="2:14" x14ac:dyDescent="0.3">
      <c r="G13" t="s">
        <v>6</v>
      </c>
      <c r="H13">
        <f t="shared" si="1"/>
        <v>0.25</v>
      </c>
      <c r="I13" s="1">
        <f>3/8</f>
        <v>0.375</v>
      </c>
      <c r="J13" s="1"/>
      <c r="K13" s="1"/>
      <c r="L13" s="1"/>
    </row>
    <row r="14" spans="2:14" x14ac:dyDescent="0.3">
      <c r="G14" t="s">
        <v>7</v>
      </c>
      <c r="H14">
        <f t="shared" si="1"/>
        <v>0.25</v>
      </c>
      <c r="I14" s="1">
        <f>1/8</f>
        <v>0.125</v>
      </c>
      <c r="J14" s="1"/>
      <c r="K14" s="1"/>
      <c r="L14" s="1"/>
    </row>
    <row r="15" spans="2:14" x14ac:dyDescent="0.3">
      <c r="B15" s="2" t="s">
        <v>20</v>
      </c>
      <c r="C15" s="2"/>
      <c r="D15" s="2" t="s">
        <v>1</v>
      </c>
      <c r="E15" s="2" t="s">
        <v>0</v>
      </c>
      <c r="F15" s="2"/>
      <c r="G15" s="2" t="s">
        <v>3</v>
      </c>
      <c r="H15" s="2" t="s">
        <v>8</v>
      </c>
      <c r="I15" s="2" t="s">
        <v>9</v>
      </c>
      <c r="J15" s="2"/>
      <c r="K15" s="2" t="s">
        <v>10</v>
      </c>
      <c r="L15" s="2"/>
      <c r="M15" s="2" t="s">
        <v>11</v>
      </c>
      <c r="N15" s="2" t="s">
        <v>12</v>
      </c>
    </row>
    <row r="16" spans="2:14" x14ac:dyDescent="0.3">
      <c r="B16" t="s">
        <v>15</v>
      </c>
      <c r="D16">
        <f>3/11</f>
        <v>0.27272727272727271</v>
      </c>
      <c r="E16">
        <f>1-D16</f>
        <v>0.72727272727272729</v>
      </c>
      <c r="G16" t="s">
        <v>4</v>
      </c>
      <c r="H16" s="1">
        <f>1/3</f>
        <v>0.33333333333333331</v>
      </c>
      <c r="I16" s="1">
        <f>1/8</f>
        <v>0.125</v>
      </c>
      <c r="J16" s="1"/>
      <c r="K16" s="1">
        <f>2*D16*E16</f>
        <v>0.39669421487603301</v>
      </c>
      <c r="L16" s="1"/>
      <c r="M16">
        <f>SUM(ABS(H16-I16), ABS(H17-I17), ABS(H18-I18), ABS(H19-I19))</f>
        <v>0.58333333333333326</v>
      </c>
      <c r="N16">
        <f>M16*K16</f>
        <v>0.2314049586776859</v>
      </c>
    </row>
    <row r="17" spans="2:14" x14ac:dyDescent="0.3">
      <c r="G17" t="s">
        <v>5</v>
      </c>
      <c r="H17" s="1">
        <f t="shared" ref="H17:H18" si="2">1/3</f>
        <v>0.33333333333333331</v>
      </c>
      <c r="I17" s="1">
        <f>2/8</f>
        <v>0.25</v>
      </c>
      <c r="J17" s="1"/>
      <c r="K17" s="1"/>
      <c r="L17" s="1"/>
    </row>
    <row r="18" spans="2:14" x14ac:dyDescent="0.3">
      <c r="G18" t="s">
        <v>6</v>
      </c>
      <c r="H18" s="1">
        <f t="shared" si="2"/>
        <v>0.33333333333333331</v>
      </c>
      <c r="I18" s="1">
        <f>3/8</f>
        <v>0.375</v>
      </c>
      <c r="J18" s="1"/>
      <c r="K18" s="1"/>
      <c r="L18" s="1"/>
    </row>
    <row r="19" spans="2:14" x14ac:dyDescent="0.3">
      <c r="G19" t="s">
        <v>7</v>
      </c>
      <c r="H19" s="1">
        <v>0</v>
      </c>
      <c r="I19" s="1">
        <f>2/8</f>
        <v>0.25</v>
      </c>
      <c r="J19" s="1"/>
      <c r="K19" s="1"/>
      <c r="L19" s="1"/>
    </row>
    <row r="20" spans="2:14" x14ac:dyDescent="0.3">
      <c r="B20" t="s">
        <v>16</v>
      </c>
      <c r="D20">
        <f>4/11</f>
        <v>0.36363636363636365</v>
      </c>
      <c r="E20">
        <f>1-D20</f>
        <v>0.63636363636363635</v>
      </c>
      <c r="G20" t="s">
        <v>4</v>
      </c>
      <c r="H20" s="1">
        <v>0</v>
      </c>
      <c r="I20" s="1">
        <f>2/7</f>
        <v>0.2857142857142857</v>
      </c>
      <c r="J20" s="1"/>
      <c r="K20" s="1">
        <f>2*D20*E20</f>
        <v>0.46280991735537191</v>
      </c>
      <c r="L20" s="1"/>
      <c r="M20">
        <f>SUM(ABS(H20-I20), ABS(H21-I21), ABS(H22-I22), ABS(H23-I23))</f>
        <v>1.4285714285714284</v>
      </c>
      <c r="N20">
        <f>M20*K20</f>
        <v>0.66115702479338834</v>
      </c>
    </row>
    <row r="21" spans="2:14" x14ac:dyDescent="0.3">
      <c r="G21" t="s">
        <v>5</v>
      </c>
      <c r="H21" s="1">
        <v>0</v>
      </c>
      <c r="I21" s="1">
        <f>3/7</f>
        <v>0.42857142857142855</v>
      </c>
      <c r="J21" s="1"/>
      <c r="K21" s="1"/>
      <c r="L21" s="1"/>
    </row>
    <row r="22" spans="2:14" x14ac:dyDescent="0.3">
      <c r="G22" t="s">
        <v>6</v>
      </c>
      <c r="H22" s="1">
        <f>2/4</f>
        <v>0.5</v>
      </c>
      <c r="I22" s="1">
        <f>2/7</f>
        <v>0.2857142857142857</v>
      </c>
      <c r="J22" s="1"/>
      <c r="K22" s="1"/>
      <c r="L22" s="1"/>
    </row>
    <row r="23" spans="2:14" x14ac:dyDescent="0.3">
      <c r="G23" t="s">
        <v>7</v>
      </c>
      <c r="H23" s="1">
        <f>2/4</f>
        <v>0.5</v>
      </c>
      <c r="I23" s="1">
        <v>0</v>
      </c>
      <c r="J23" s="1"/>
      <c r="K23" s="1"/>
      <c r="L23" s="1"/>
    </row>
    <row r="24" spans="2:14" x14ac:dyDescent="0.3">
      <c r="B24" t="s">
        <v>17</v>
      </c>
      <c r="D24">
        <f>2/11</f>
        <v>0.18181818181818182</v>
      </c>
      <c r="E24">
        <f>1-D24</f>
        <v>0.81818181818181812</v>
      </c>
      <c r="G24" t="s">
        <v>4</v>
      </c>
      <c r="H24" s="1">
        <v>0</v>
      </c>
      <c r="I24" s="1">
        <f>2/9</f>
        <v>0.22222222222222221</v>
      </c>
      <c r="J24" s="1"/>
      <c r="K24" s="1">
        <f>2*D24*E24</f>
        <v>0.2975206611570248</v>
      </c>
      <c r="L24" s="1"/>
      <c r="M24">
        <f>SUM(ABS(H24-I24), ABS(H25-I25), ABS(H26-I26), ABS(H27-I27))</f>
        <v>0.88888888888888895</v>
      </c>
      <c r="N24">
        <f>M24*K24</f>
        <v>0.26446280991735538</v>
      </c>
    </row>
    <row r="25" spans="2:14" x14ac:dyDescent="0.3">
      <c r="G25" t="s">
        <v>5</v>
      </c>
      <c r="H25" s="1">
        <f>1/2</f>
        <v>0.5</v>
      </c>
      <c r="I25" s="1">
        <f>2/9</f>
        <v>0.22222222222222221</v>
      </c>
      <c r="J25" s="1"/>
      <c r="K25" s="1"/>
      <c r="L25" s="1"/>
    </row>
    <row r="26" spans="2:14" x14ac:dyDescent="0.3">
      <c r="G26" t="s">
        <v>6</v>
      </c>
      <c r="H26" s="1">
        <f>1/2</f>
        <v>0.5</v>
      </c>
      <c r="I26" s="1">
        <f>3/9</f>
        <v>0.33333333333333331</v>
      </c>
      <c r="J26" s="1"/>
      <c r="K26" s="1"/>
      <c r="L26" s="1"/>
    </row>
    <row r="27" spans="2:14" x14ac:dyDescent="0.3">
      <c r="G27" t="s">
        <v>7</v>
      </c>
      <c r="H27" s="1">
        <v>0</v>
      </c>
      <c r="I27" s="1">
        <f>2/9</f>
        <v>0.22222222222222221</v>
      </c>
      <c r="J27" s="1"/>
      <c r="K27" s="1"/>
      <c r="L27" s="1"/>
    </row>
    <row r="28" spans="2:14" x14ac:dyDescent="0.3">
      <c r="B28" t="s">
        <v>18</v>
      </c>
      <c r="D28">
        <f>2/11</f>
        <v>0.18181818181818182</v>
      </c>
      <c r="E28">
        <f>1-D28</f>
        <v>0.81818181818181812</v>
      </c>
      <c r="G28" t="s">
        <v>4</v>
      </c>
      <c r="H28" s="1">
        <f>1/2</f>
        <v>0.5</v>
      </c>
      <c r="I28" s="1">
        <f>1/9</f>
        <v>0.1111111111111111</v>
      </c>
      <c r="J28" s="1"/>
      <c r="K28" s="1">
        <f>2*D28*E28</f>
        <v>0.2975206611570248</v>
      </c>
      <c r="L28" s="1"/>
      <c r="M28">
        <f>SUM(ABS(H28-I28), ABS(H29-I29), ABS(H30-I30), ABS(H31-I31))</f>
        <v>1.2222222222222223</v>
      </c>
      <c r="N28">
        <f>M28*K28</f>
        <v>0.3636363636363637</v>
      </c>
    </row>
    <row r="29" spans="2:14" x14ac:dyDescent="0.3">
      <c r="G29" t="s">
        <v>5</v>
      </c>
      <c r="H29" s="1">
        <f>1/2</f>
        <v>0.5</v>
      </c>
      <c r="I29" s="1">
        <f>2/9</f>
        <v>0.22222222222222221</v>
      </c>
      <c r="J29" s="1"/>
      <c r="K29" s="1"/>
      <c r="L29" s="1"/>
    </row>
    <row r="30" spans="2:14" x14ac:dyDescent="0.3">
      <c r="G30" t="s">
        <v>6</v>
      </c>
      <c r="H30" s="1">
        <v>0</v>
      </c>
      <c r="I30" s="1">
        <f>3/9</f>
        <v>0.33333333333333331</v>
      </c>
      <c r="J30" s="1"/>
      <c r="K30" s="1"/>
      <c r="L30" s="1"/>
    </row>
    <row r="31" spans="2:14" x14ac:dyDescent="0.3">
      <c r="G31" t="s">
        <v>7</v>
      </c>
      <c r="H31" s="1">
        <v>0</v>
      </c>
      <c r="I31" s="1">
        <f>2/9</f>
        <v>0.22222222222222221</v>
      </c>
      <c r="J31" s="1"/>
      <c r="K31" s="1"/>
      <c r="L31" s="1"/>
    </row>
    <row r="32" spans="2:14" x14ac:dyDescent="0.3">
      <c r="B32" s="2" t="s">
        <v>21</v>
      </c>
      <c r="C32" s="2"/>
      <c r="D32" s="2" t="s">
        <v>1</v>
      </c>
      <c r="E32" s="2" t="s">
        <v>0</v>
      </c>
      <c r="F32" s="2"/>
      <c r="G32" s="2" t="s">
        <v>3</v>
      </c>
      <c r="H32" s="2" t="s">
        <v>8</v>
      </c>
      <c r="I32" s="2" t="s">
        <v>9</v>
      </c>
      <c r="J32" s="2"/>
      <c r="K32" s="2" t="s">
        <v>10</v>
      </c>
      <c r="L32" s="2"/>
      <c r="M32" s="2" t="s">
        <v>11</v>
      </c>
      <c r="N32" s="2" t="s">
        <v>12</v>
      </c>
    </row>
    <row r="33" spans="2:14" x14ac:dyDescent="0.3">
      <c r="B33" t="s">
        <v>22</v>
      </c>
      <c r="D33">
        <f>6/11</f>
        <v>0.54545454545454541</v>
      </c>
      <c r="E33">
        <f>1-D33</f>
        <v>0.45454545454545459</v>
      </c>
      <c r="G33" t="s">
        <v>4</v>
      </c>
      <c r="H33" s="1">
        <f>2/6</f>
        <v>0.33333333333333331</v>
      </c>
      <c r="I33" s="1">
        <v>0</v>
      </c>
      <c r="J33" s="1"/>
      <c r="K33" s="1">
        <f>2*D33*E33</f>
        <v>0.49586776859504134</v>
      </c>
      <c r="L33" s="1"/>
      <c r="M33">
        <f>SUM(ABS(H33-I33), ABS(H34-I34), ABS(H35-I35), ABS(H36-I36))</f>
        <v>1.0333333333333332</v>
      </c>
      <c r="N33">
        <f>M33*K33</f>
        <v>0.51239669421487599</v>
      </c>
    </row>
    <row r="34" spans="2:14" x14ac:dyDescent="0.3">
      <c r="G34" t="s">
        <v>5</v>
      </c>
      <c r="H34" s="1">
        <f>1/6</f>
        <v>0.16666666666666666</v>
      </c>
      <c r="I34" s="1">
        <f>1/5</f>
        <v>0.2</v>
      </c>
      <c r="J34" s="1"/>
      <c r="K34" s="1"/>
      <c r="L34" s="1"/>
    </row>
    <row r="35" spans="2:14" x14ac:dyDescent="0.3">
      <c r="G35" t="s">
        <v>6</v>
      </c>
      <c r="H35" s="1">
        <f>2/6</f>
        <v>0.33333333333333331</v>
      </c>
      <c r="I35" s="1">
        <f>3/5</f>
        <v>0.6</v>
      </c>
      <c r="J35" s="1"/>
      <c r="K35" s="1"/>
      <c r="L35" s="1"/>
    </row>
    <row r="36" spans="2:14" x14ac:dyDescent="0.3">
      <c r="G36" t="s">
        <v>7</v>
      </c>
      <c r="H36" s="1">
        <v>0</v>
      </c>
      <c r="I36" s="1">
        <f>2/5</f>
        <v>0.4</v>
      </c>
      <c r="J36" s="1"/>
      <c r="K36" s="1"/>
      <c r="L36" s="1"/>
    </row>
    <row r="37" spans="2:14" x14ac:dyDescent="0.3">
      <c r="B37" t="s">
        <v>23</v>
      </c>
      <c r="D37">
        <f>5/11</f>
        <v>0.45454545454545453</v>
      </c>
      <c r="E37">
        <f>1-D37</f>
        <v>0.54545454545454541</v>
      </c>
      <c r="G37" t="s">
        <v>4</v>
      </c>
      <c r="H37" s="1">
        <v>0</v>
      </c>
      <c r="I37" s="1">
        <f>2/6</f>
        <v>0.33333333333333331</v>
      </c>
      <c r="J37" s="1"/>
      <c r="K37" s="1">
        <f>2*D37*E37</f>
        <v>0.49586776859504128</v>
      </c>
      <c r="L37" s="1"/>
      <c r="M37">
        <f>SUM(ABS(H37-I37), ABS(H38-I38), ABS(H39-I39), ABS(H40-I40))</f>
        <v>0.93333333333333335</v>
      </c>
      <c r="N37">
        <f>M37*K37</f>
        <v>0.46280991735537186</v>
      </c>
    </row>
    <row r="38" spans="2:14" x14ac:dyDescent="0.3">
      <c r="G38" t="s">
        <v>5</v>
      </c>
      <c r="H38" s="1">
        <f>1/5</f>
        <v>0.2</v>
      </c>
      <c r="I38" s="1">
        <f>2/6</f>
        <v>0.33333333333333331</v>
      </c>
      <c r="J38" s="1"/>
      <c r="K38" s="1"/>
      <c r="L38" s="1"/>
    </row>
    <row r="39" spans="2:14" x14ac:dyDescent="0.3">
      <c r="G39" t="s">
        <v>6</v>
      </c>
      <c r="H39" s="1">
        <f>2/5</f>
        <v>0.4</v>
      </c>
      <c r="I39" s="1">
        <f>2/6</f>
        <v>0.33333333333333331</v>
      </c>
      <c r="J39" s="1"/>
      <c r="K39" s="1"/>
      <c r="L39" s="1"/>
    </row>
    <row r="40" spans="2:14" x14ac:dyDescent="0.3">
      <c r="G40" t="s">
        <v>7</v>
      </c>
      <c r="H40" s="1">
        <f>2/5</f>
        <v>0.4</v>
      </c>
      <c r="I40" s="1">
        <v>0</v>
      </c>
      <c r="J40" s="1"/>
      <c r="K40" s="1"/>
      <c r="L40" s="1"/>
    </row>
  </sheetData>
  <pageMargins left="0.7" right="0.7" top="0.75" bottom="0.75" header="0.3" footer="0.3"/>
  <ignoredErrors>
    <ignoredError sqref="I18 I21 I26 H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DeRobertis</dc:creator>
  <cp:lastModifiedBy>Nicholas DeRobertis</cp:lastModifiedBy>
  <dcterms:created xsi:type="dcterms:W3CDTF">2024-04-02T21:03:35Z</dcterms:created>
  <dcterms:modified xsi:type="dcterms:W3CDTF">2024-04-02T22:14:46Z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2024-04-02T22:09:55Z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06e5a542-37e4-411c-9d5a-b0aa4099307d</vt:lpwstr>
  </property>
  <property fmtid="{D5CDD505-2E9C-101B-9397-08002B2CF9AE}" pid="8" name="MSIP_Label_a73fd474-4f3c-44ed-88fb-5cc4bd2471bf_ContentBits">
    <vt:lpwstr>0</vt:lpwstr>
  </property>
</Properties>
</file>