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d\CS513\Midterm\Question3\"/>
    </mc:Choice>
  </mc:AlternateContent>
  <xr:revisionPtr revIDLastSave="0" documentId="13_ncr:40009_{53DAE052-30CA-428C-BF04-39F504ABB65C}" xr6:coauthVersionLast="47" xr6:coauthVersionMax="47" xr10:uidLastSave="{00000000-0000-0000-0000-000000000000}"/>
  <bookViews>
    <workbookView xWindow="-108" yWindow="-108" windowWidth="23256" windowHeight="12456"/>
  </bookViews>
  <sheets>
    <sheet name="Admission_v2_missing_small" sheetId="1" r:id="rId1"/>
  </sheets>
  <calcPr calcId="0"/>
</workbook>
</file>

<file path=xl/calcChain.xml><?xml version="1.0" encoding="utf-8"?>
<calcChain xmlns="http://schemas.openxmlformats.org/spreadsheetml/2006/main">
  <c r="P16" i="1" l="1"/>
  <c r="P15" i="1"/>
  <c r="P13" i="1"/>
  <c r="P14" i="1"/>
  <c r="P12" i="1"/>
  <c r="O15" i="1"/>
  <c r="O13" i="1"/>
  <c r="O14" i="1"/>
  <c r="O12" i="1"/>
  <c r="P8" i="1"/>
  <c r="P7" i="1"/>
  <c r="P6" i="1"/>
  <c r="P5" i="1"/>
  <c r="P4" i="1"/>
  <c r="O7" i="1"/>
  <c r="O5" i="1"/>
  <c r="O6" i="1"/>
  <c r="O4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30" i="1"/>
  <c r="J31" i="1"/>
  <c r="J32" i="1"/>
  <c r="J33" i="1"/>
  <c r="J34" i="1"/>
  <c r="J35" i="1"/>
  <c r="J36" i="1"/>
  <c r="J37" i="1"/>
  <c r="J38" i="1"/>
  <c r="J39" i="1"/>
  <c r="J40" i="1"/>
  <c r="J3" i="1"/>
  <c r="J4" i="1"/>
  <c r="J5" i="1"/>
  <c r="J6" i="1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3" i="1"/>
  <c r="I4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<sst xmlns="http://schemas.openxmlformats.org/spreadsheetml/2006/main" count="72" uniqueCount="27">
  <si>
    <t>Applicant</t>
  </si>
  <si>
    <t>ADMIT</t>
  </si>
  <si>
    <t>ADMIT (Binary)</t>
  </si>
  <si>
    <t>GRE</t>
  </si>
  <si>
    <t>GPA</t>
  </si>
  <si>
    <t>RANK</t>
  </si>
  <si>
    <t>DISTANCE FROM APPLICANT 1051</t>
  </si>
  <si>
    <t>DISTANCE FROM APPLICANT 1055</t>
  </si>
  <si>
    <t>YES</t>
  </si>
  <si>
    <t>APPLICANT 1051 CALCULATIONS</t>
  </si>
  <si>
    <t>NO</t>
  </si>
  <si>
    <t>SORTED APPLICANT</t>
  </si>
  <si>
    <t>SORTED GRE</t>
  </si>
  <si>
    <t>CLOSEST DISTANCES FROM 1051</t>
  </si>
  <si>
    <t>NEIGHBOR WEIGHTS (1/distance)</t>
  </si>
  <si>
    <t>WEIGHTED GRE (weight * GRE)</t>
  </si>
  <si>
    <t>TOTALS:</t>
  </si>
  <si>
    <t>(Sum of Weighted GRE / Sum of Neighbor Weights)</t>
  </si>
  <si>
    <t>Applicant 1051 Weighted GRE:</t>
  </si>
  <si>
    <t>APPLICANT 1055 CALCULATIONS</t>
  </si>
  <si>
    <t>CLOSEST DISTANCES FROM 1055</t>
  </si>
  <si>
    <t>Applicant 1055 Weighted GRE:</t>
  </si>
  <si>
    <t xml:space="preserve"> </t>
  </si>
  <si>
    <t>Question 3</t>
  </si>
  <si>
    <t>Nicholas DeRobertis</t>
  </si>
  <si>
    <t>I Pledge my Honor That I have Abided by the Stevens Honor System</t>
  </si>
  <si>
    <t>CWID: 20006069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</si>
</sst>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0" fillId="0" borderId="0" xfId="0" applyBorder="1"/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23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6" borderId="21" xfId="0" applyFill="1" applyBorder="1" applyAlignment="1">
      <alignment horizontal="center"/>
    </xf>
    <xf numFmtId="0" fontId="16" fillId="34" borderId="12" xfId="0" applyFont="1" applyFill="1" applyBorder="1" applyAlignment="1">
      <alignment horizontal="right"/>
    </xf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right"/>
    </xf>
    <xf numFmtId="0" fontId="16" fillId="34" borderId="16" xfId="0" applyFont="1" applyFill="1" applyBorder="1" applyAlignment="1">
      <alignment horizontal="left"/>
    </xf>
    <xf numFmtId="0" fontId="16" fillId="35" borderId="12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16" fillId="35" borderId="14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6" borderId="14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tabSelected="1" workbookViewId="0">
      <selection activeCell="L24" sqref="L24"/>
    </sheetView>
  </sheetViews>
  <sheetFormatPr defaultRowHeight="14.4" x14ac:dyDescent="0.3"/>
  <cols>
    <col min="1" max="1" width="10.44140625" customWidth="1"/>
    <col min="2" max="2" width="6.109375" bestFit="1" customWidth="1"/>
    <col min="3" max="3" width="12.5546875" bestFit="1" customWidth="1"/>
    <col min="4" max="4" width="10.77734375" customWidth="1"/>
    <col min="5" max="5" width="11.33203125" customWidth="1"/>
    <col min="6" max="6" width="5.5546875" bestFit="1" customWidth="1"/>
    <col min="8" max="8" width="8.5546875" bestFit="1" customWidth="1"/>
    <col min="9" max="10" width="28.77734375" bestFit="1" customWidth="1"/>
    <col min="11" max="11" width="3" customWidth="1"/>
    <col min="12" max="12" width="28" bestFit="1" customWidth="1"/>
    <col min="13" max="13" width="24.6640625" customWidth="1"/>
    <col min="14" max="14" width="30.33203125" customWidth="1"/>
    <col min="15" max="15" width="30.5546875" customWidth="1"/>
    <col min="16" max="16" width="25.88671875" bestFit="1" customWidth="1"/>
  </cols>
  <sheetData>
    <row r="1" spans="1:16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 t="s">
        <v>0</v>
      </c>
      <c r="I1" s="7" t="s">
        <v>6</v>
      </c>
      <c r="J1" s="8" t="s">
        <v>7</v>
      </c>
    </row>
    <row r="2" spans="1:16" ht="15" thickBot="1" x14ac:dyDescent="0.35">
      <c r="A2" s="5">
        <v>1020</v>
      </c>
      <c r="B2" s="5" t="s">
        <v>8</v>
      </c>
      <c r="C2" s="5">
        <f>IF(B2="YES", 1,0)</f>
        <v>1</v>
      </c>
      <c r="D2" s="5">
        <v>540</v>
      </c>
      <c r="E2" s="5">
        <v>3.81</v>
      </c>
      <c r="F2" s="5">
        <v>1</v>
      </c>
      <c r="G2" s="5"/>
      <c r="H2" s="5">
        <v>1020</v>
      </c>
      <c r="I2" s="5">
        <f>SQRT(($C$25-C2)^2+ ($E$25-E2)^2 + ($F$25-F2)^2)</f>
        <v>2.2366269246345039</v>
      </c>
      <c r="J2" s="5">
        <f>SQRT(($C$29-C2)^2+ ($E$29-E2)^2 + ($F$29-F2)^2)</f>
        <v>2.2849288829195538</v>
      </c>
      <c r="L2" s="15" t="s">
        <v>9</v>
      </c>
      <c r="M2" s="16"/>
      <c r="N2" s="16"/>
      <c r="O2" s="16"/>
      <c r="P2" s="17"/>
    </row>
    <row r="3" spans="1:16" ht="15" thickBot="1" x14ac:dyDescent="0.35">
      <c r="A3" s="3">
        <v>1021</v>
      </c>
      <c r="B3" s="3" t="s">
        <v>10</v>
      </c>
      <c r="C3" s="3">
        <f t="shared" ref="C3:C40" si="0">IF(B3="YES", 1,0)</f>
        <v>0</v>
      </c>
      <c r="D3" s="3">
        <v>500</v>
      </c>
      <c r="E3" s="3">
        <v>3.17</v>
      </c>
      <c r="F3" s="3">
        <v>3</v>
      </c>
      <c r="G3" s="3"/>
      <c r="H3" s="3">
        <v>1021</v>
      </c>
      <c r="I3" s="3">
        <f t="shared" ref="I3:I40" si="1">SQRT(($C$25-C3)^2+ ($E$25-E3)^2 + ($F$25-F3)^2)</f>
        <v>0.69</v>
      </c>
      <c r="J3" s="3">
        <f t="shared" ref="J3:J40" si="2">SQRT(($C$29-C3)^2+ ($E$29-E3)^2 + ($F$29-F3)^2)</f>
        <v>0.16999999999999993</v>
      </c>
      <c r="L3" s="36" t="s">
        <v>11</v>
      </c>
      <c r="M3" s="37" t="s">
        <v>12</v>
      </c>
      <c r="N3" s="37" t="s">
        <v>13</v>
      </c>
      <c r="O3" s="37" t="s">
        <v>14</v>
      </c>
      <c r="P3" s="38" t="s">
        <v>15</v>
      </c>
    </row>
    <row r="4" spans="1:16" x14ac:dyDescent="0.3">
      <c r="A4" s="3">
        <v>1022</v>
      </c>
      <c r="B4" s="3" t="s">
        <v>8</v>
      </c>
      <c r="C4" s="3">
        <f t="shared" si="0"/>
        <v>1</v>
      </c>
      <c r="D4" s="3">
        <v>660</v>
      </c>
      <c r="E4" s="3">
        <v>3.63</v>
      </c>
      <c r="F4" s="3">
        <v>2</v>
      </c>
      <c r="G4" s="3"/>
      <c r="H4" s="3">
        <v>1022</v>
      </c>
      <c r="I4" s="3">
        <f t="shared" si="1"/>
        <v>1.4327944723511465</v>
      </c>
      <c r="J4" s="3">
        <f t="shared" si="2"/>
        <v>1.4436412296689232</v>
      </c>
      <c r="L4" s="12">
        <v>1063</v>
      </c>
      <c r="M4" s="13">
        <v>640</v>
      </c>
      <c r="N4" s="13">
        <v>0.19</v>
      </c>
      <c r="O4" s="13">
        <f>1/N4</f>
        <v>5.2631578947368425</v>
      </c>
      <c r="P4" s="14">
        <f>O4*M4</f>
        <v>3368.4210526315792</v>
      </c>
    </row>
    <row r="5" spans="1:16" x14ac:dyDescent="0.3">
      <c r="A5" s="3">
        <v>1023</v>
      </c>
      <c r="B5" s="3" t="s">
        <v>10</v>
      </c>
      <c r="C5" s="3">
        <f t="shared" si="0"/>
        <v>0</v>
      </c>
      <c r="D5" s="3">
        <v>600</v>
      </c>
      <c r="E5" s="3">
        <v>2.82</v>
      </c>
      <c r="F5" s="3">
        <v>4</v>
      </c>
      <c r="G5" s="3"/>
      <c r="H5" s="3">
        <v>1023</v>
      </c>
      <c r="I5" s="3">
        <f t="shared" si="1"/>
        <v>1.4427751037497147</v>
      </c>
      <c r="J5" s="3">
        <f t="shared" si="2"/>
        <v>1.1271202242884297</v>
      </c>
      <c r="L5" s="10">
        <v>1050</v>
      </c>
      <c r="M5" s="9">
        <v>400</v>
      </c>
      <c r="N5" s="9">
        <v>0.51</v>
      </c>
      <c r="O5" s="9">
        <f t="shared" ref="O5:O6" si="3">1/N5</f>
        <v>1.9607843137254901</v>
      </c>
      <c r="P5" s="11">
        <f>O5*M5</f>
        <v>784.31372549019602</v>
      </c>
    </row>
    <row r="6" spans="1:16" ht="15" thickBot="1" x14ac:dyDescent="0.35">
      <c r="A6" s="3">
        <v>1024</v>
      </c>
      <c r="B6" s="3" t="s">
        <v>10</v>
      </c>
      <c r="C6" s="3">
        <f t="shared" si="0"/>
        <v>0</v>
      </c>
      <c r="D6" s="3">
        <v>680</v>
      </c>
      <c r="E6" s="3">
        <v>3.19</v>
      </c>
      <c r="F6" s="3">
        <v>4</v>
      </c>
      <c r="G6" s="3"/>
      <c r="H6" s="3">
        <v>1024</v>
      </c>
      <c r="I6" s="3">
        <f t="shared" si="1"/>
        <v>1.2037026210821342</v>
      </c>
      <c r="J6" s="3">
        <f t="shared" si="2"/>
        <v>1.0111874208078342</v>
      </c>
      <c r="L6" s="19">
        <v>1044</v>
      </c>
      <c r="M6" s="20">
        <v>500</v>
      </c>
      <c r="N6" s="20">
        <v>0.55000000000000004</v>
      </c>
      <c r="O6" s="20">
        <f t="shared" si="3"/>
        <v>1.8181818181818181</v>
      </c>
      <c r="P6" s="21">
        <f>O6*M6</f>
        <v>909.09090909090901</v>
      </c>
    </row>
    <row r="7" spans="1:16" ht="15" thickBot="1" x14ac:dyDescent="0.35">
      <c r="A7" s="3">
        <v>1025</v>
      </c>
      <c r="B7" s="3" t="s">
        <v>8</v>
      </c>
      <c r="C7" s="3">
        <f t="shared" si="0"/>
        <v>1</v>
      </c>
      <c r="D7" s="3">
        <v>760</v>
      </c>
      <c r="E7" s="3">
        <v>3.35</v>
      </c>
      <c r="F7" s="3">
        <v>2</v>
      </c>
      <c r="G7" s="3"/>
      <c r="H7" s="3">
        <v>1025</v>
      </c>
      <c r="I7" s="3">
        <f t="shared" si="1"/>
        <v>1.5033628969746458</v>
      </c>
      <c r="J7" s="3">
        <f t="shared" si="2"/>
        <v>1.4142489172702235</v>
      </c>
      <c r="L7" s="18"/>
      <c r="M7" s="18"/>
      <c r="N7" s="31" t="s">
        <v>16</v>
      </c>
      <c r="O7" s="32">
        <f>SUM(O4:O6)</f>
        <v>9.0421240266441512</v>
      </c>
      <c r="P7" s="33">
        <f>SUM(P4:P6)</f>
        <v>5061.825687212684</v>
      </c>
    </row>
    <row r="8" spans="1:16" ht="15" thickBot="1" x14ac:dyDescent="0.35">
      <c r="A8" s="3">
        <v>1026</v>
      </c>
      <c r="B8" s="3" t="s">
        <v>8</v>
      </c>
      <c r="C8" s="3">
        <f t="shared" si="0"/>
        <v>1</v>
      </c>
      <c r="D8" s="3">
        <v>800</v>
      </c>
      <c r="E8" s="3">
        <v>3.66</v>
      </c>
      <c r="F8" s="3">
        <v>1</v>
      </c>
      <c r="G8" s="3"/>
      <c r="H8" s="3">
        <v>1026</v>
      </c>
      <c r="I8" s="3">
        <f t="shared" si="1"/>
        <v>2.2449944320643649</v>
      </c>
      <c r="J8" s="3">
        <f t="shared" si="2"/>
        <v>2.2588492645592799</v>
      </c>
      <c r="M8" s="2" t="s">
        <v>17</v>
      </c>
      <c r="N8" s="2"/>
      <c r="O8" s="34" t="s">
        <v>18</v>
      </c>
      <c r="P8" s="35">
        <f>P7/O7</f>
        <v>559.80493878397999</v>
      </c>
    </row>
    <row r="9" spans="1:16" ht="15" thickBot="1" x14ac:dyDescent="0.35">
      <c r="A9" s="3">
        <v>1027</v>
      </c>
      <c r="B9" s="3" t="s">
        <v>8</v>
      </c>
      <c r="C9" s="3">
        <f t="shared" si="0"/>
        <v>1</v>
      </c>
      <c r="D9" s="3">
        <v>620</v>
      </c>
      <c r="E9" s="3">
        <v>3.61</v>
      </c>
      <c r="F9" s="3">
        <v>1</v>
      </c>
      <c r="G9" s="3"/>
      <c r="H9" s="3">
        <v>1027</v>
      </c>
      <c r="I9" s="3">
        <f t="shared" si="1"/>
        <v>2.25</v>
      </c>
      <c r="J9" s="3">
        <f t="shared" si="2"/>
        <v>2.2523099253877117</v>
      </c>
    </row>
    <row r="10" spans="1:16" ht="15" thickBot="1" x14ac:dyDescent="0.35">
      <c r="A10" s="3">
        <v>1028</v>
      </c>
      <c r="B10" s="3" t="s">
        <v>8</v>
      </c>
      <c r="C10" s="3">
        <f t="shared" si="0"/>
        <v>1</v>
      </c>
      <c r="D10" s="3">
        <v>520</v>
      </c>
      <c r="E10" s="3">
        <v>3.74</v>
      </c>
      <c r="F10" s="3">
        <v>4</v>
      </c>
      <c r="G10" s="3"/>
      <c r="H10" s="3">
        <v>1028</v>
      </c>
      <c r="I10" s="3">
        <f t="shared" si="1"/>
        <v>1.4192955999368138</v>
      </c>
      <c r="J10" s="3">
        <f t="shared" si="2"/>
        <v>1.4696938456699069</v>
      </c>
      <c r="L10" s="15" t="s">
        <v>19</v>
      </c>
      <c r="M10" s="16"/>
      <c r="N10" s="16"/>
      <c r="O10" s="16"/>
      <c r="P10" s="17"/>
    </row>
    <row r="11" spans="1:16" ht="15" thickBot="1" x14ac:dyDescent="0.35">
      <c r="A11" s="3">
        <v>1029</v>
      </c>
      <c r="B11" s="3" t="s">
        <v>8</v>
      </c>
      <c r="C11" s="3">
        <f t="shared" si="0"/>
        <v>1</v>
      </c>
      <c r="D11" s="3">
        <v>780</v>
      </c>
      <c r="E11" s="3">
        <v>3.22</v>
      </c>
      <c r="F11" s="3">
        <v>2</v>
      </c>
      <c r="G11" s="3"/>
      <c r="H11" s="3">
        <v>1029</v>
      </c>
      <c r="I11" s="3">
        <f t="shared" si="1"/>
        <v>1.5522886329545802</v>
      </c>
      <c r="J11" s="3">
        <f t="shared" si="2"/>
        <v>1.4192955999368138</v>
      </c>
      <c r="L11" s="39" t="s">
        <v>11</v>
      </c>
      <c r="M11" s="40" t="s">
        <v>12</v>
      </c>
      <c r="N11" s="40" t="s">
        <v>20</v>
      </c>
      <c r="O11" s="40" t="s">
        <v>14</v>
      </c>
      <c r="P11" s="41" t="s">
        <v>15</v>
      </c>
    </row>
    <row r="12" spans="1:16" x14ac:dyDescent="0.3">
      <c r="A12" s="3">
        <v>1030</v>
      </c>
      <c r="B12" s="3" t="s">
        <v>10</v>
      </c>
      <c r="C12" s="3">
        <f t="shared" si="0"/>
        <v>0</v>
      </c>
      <c r="D12" s="3">
        <v>520</v>
      </c>
      <c r="E12" s="3">
        <v>3.29</v>
      </c>
      <c r="F12" s="3">
        <v>1</v>
      </c>
      <c r="G12" s="3"/>
      <c r="H12" s="3">
        <v>1030</v>
      </c>
      <c r="I12" s="3">
        <f t="shared" si="1"/>
        <v>2.0796393918177256</v>
      </c>
      <c r="J12" s="3">
        <f t="shared" si="2"/>
        <v>2.0006249023742559</v>
      </c>
      <c r="L12" s="22">
        <v>1050</v>
      </c>
      <c r="M12" s="23">
        <v>400</v>
      </c>
      <c r="N12" s="23">
        <v>0.01</v>
      </c>
      <c r="O12" s="23">
        <f>1/N12</f>
        <v>100</v>
      </c>
      <c r="P12" s="24">
        <f>O12*M12</f>
        <v>40000</v>
      </c>
    </row>
    <row r="13" spans="1:16" x14ac:dyDescent="0.3">
      <c r="A13" s="3">
        <v>1031</v>
      </c>
      <c r="B13" s="3" t="s">
        <v>10</v>
      </c>
      <c r="C13" s="3">
        <f t="shared" si="0"/>
        <v>0</v>
      </c>
      <c r="D13" s="3">
        <v>540</v>
      </c>
      <c r="E13" s="3">
        <v>3.78</v>
      </c>
      <c r="F13" s="3">
        <v>4</v>
      </c>
      <c r="G13" s="3"/>
      <c r="H13" s="3">
        <v>1031</v>
      </c>
      <c r="I13" s="3">
        <f t="shared" si="1"/>
        <v>1.0031948963187562</v>
      </c>
      <c r="J13" s="3">
        <f t="shared" si="2"/>
        <v>1.0925200226998131</v>
      </c>
      <c r="L13" s="25">
        <v>1044</v>
      </c>
      <c r="M13" s="26">
        <v>500</v>
      </c>
      <c r="N13" s="26">
        <v>0.03</v>
      </c>
      <c r="O13" s="26">
        <f t="shared" ref="O13:O14" si="4">1/N13</f>
        <v>33.333333333333336</v>
      </c>
      <c r="P13" s="27">
        <f t="shared" ref="P13:P14" si="5">O13*M13</f>
        <v>16666.666666666668</v>
      </c>
    </row>
    <row r="14" spans="1:16" ht="15" thickBot="1" x14ac:dyDescent="0.35">
      <c r="A14" s="3">
        <v>1039</v>
      </c>
      <c r="B14" s="3" t="s">
        <v>8</v>
      </c>
      <c r="C14" s="3">
        <f t="shared" si="0"/>
        <v>1</v>
      </c>
      <c r="D14" s="3">
        <v>500</v>
      </c>
      <c r="E14" s="3">
        <v>3.13</v>
      </c>
      <c r="F14" s="3">
        <v>2</v>
      </c>
      <c r="G14" s="3"/>
      <c r="H14" s="3">
        <v>1039</v>
      </c>
      <c r="I14" s="3">
        <f t="shared" si="1"/>
        <v>1.5915087181665075</v>
      </c>
      <c r="J14" s="3">
        <f t="shared" si="2"/>
        <v>1.4297202523570827</v>
      </c>
      <c r="L14" s="28">
        <v>1057</v>
      </c>
      <c r="M14" s="29">
        <v>560</v>
      </c>
      <c r="N14" s="29">
        <v>0.15</v>
      </c>
      <c r="O14" s="29">
        <f t="shared" si="4"/>
        <v>6.666666666666667</v>
      </c>
      <c r="P14" s="30">
        <f t="shared" si="5"/>
        <v>3733.3333333333335</v>
      </c>
    </row>
    <row r="15" spans="1:16" ht="15" thickBot="1" x14ac:dyDescent="0.35">
      <c r="A15" s="3">
        <v>1040</v>
      </c>
      <c r="B15" s="3" t="s">
        <v>8</v>
      </c>
      <c r="C15" s="3">
        <f t="shared" si="0"/>
        <v>1</v>
      </c>
      <c r="D15" s="3">
        <v>520</v>
      </c>
      <c r="E15" s="3">
        <v>2.68</v>
      </c>
      <c r="F15" s="3">
        <v>3</v>
      </c>
      <c r="G15" s="3"/>
      <c r="H15" s="3">
        <v>1040</v>
      </c>
      <c r="I15" s="3">
        <f t="shared" si="1"/>
        <v>1.5467385040788244</v>
      </c>
      <c r="J15" s="3">
        <f t="shared" si="2"/>
        <v>1.1981652640600124</v>
      </c>
      <c r="N15" s="31" t="s">
        <v>16</v>
      </c>
      <c r="O15" s="32">
        <f>SUM(O12:O14)</f>
        <v>140</v>
      </c>
      <c r="P15" s="33">
        <f>SUM(P12:P14)</f>
        <v>60400.000000000007</v>
      </c>
    </row>
    <row r="16" spans="1:16" ht="15" thickBot="1" x14ac:dyDescent="0.35">
      <c r="A16" s="3">
        <v>1041</v>
      </c>
      <c r="B16" s="3" t="s">
        <v>10</v>
      </c>
      <c r="C16" s="3">
        <f t="shared" si="0"/>
        <v>0</v>
      </c>
      <c r="D16" s="3">
        <v>560</v>
      </c>
      <c r="E16" s="3">
        <v>2.42</v>
      </c>
      <c r="F16" s="3">
        <v>2</v>
      </c>
      <c r="G16" s="3"/>
      <c r="H16" s="3">
        <v>1041</v>
      </c>
      <c r="I16" s="3">
        <f t="shared" si="1"/>
        <v>1.7531685600648901</v>
      </c>
      <c r="J16" s="3">
        <f t="shared" si="2"/>
        <v>1.3588230201170421</v>
      </c>
      <c r="M16" s="2" t="s">
        <v>17</v>
      </c>
      <c r="N16" s="2"/>
      <c r="O16" s="34" t="s">
        <v>21</v>
      </c>
      <c r="P16" s="35">
        <f>P15/O15</f>
        <v>431.4285714285715</v>
      </c>
    </row>
    <row r="17" spans="1:14" x14ac:dyDescent="0.3">
      <c r="A17" s="3">
        <v>1042</v>
      </c>
      <c r="B17" s="3" t="s">
        <v>8</v>
      </c>
      <c r="C17" s="3">
        <f t="shared" si="0"/>
        <v>1</v>
      </c>
      <c r="D17" s="3">
        <v>580</v>
      </c>
      <c r="E17" s="3">
        <v>3.32</v>
      </c>
      <c r="F17" s="3">
        <v>2</v>
      </c>
      <c r="G17" s="3"/>
      <c r="H17" s="3">
        <v>1042</v>
      </c>
      <c r="I17" s="3">
        <f t="shared" si="1"/>
        <v>1.5138031576133006</v>
      </c>
      <c r="J17" s="3">
        <f t="shared" si="2"/>
        <v>1.4143549766589716</v>
      </c>
    </row>
    <row r="18" spans="1:14" x14ac:dyDescent="0.3">
      <c r="A18" s="3">
        <v>1043</v>
      </c>
      <c r="B18" s="3" t="s">
        <v>8</v>
      </c>
      <c r="C18" s="3">
        <f t="shared" si="0"/>
        <v>1</v>
      </c>
      <c r="D18" s="3">
        <v>600</v>
      </c>
      <c r="E18" s="3">
        <v>3.15</v>
      </c>
      <c r="F18" s="3">
        <v>2</v>
      </c>
      <c r="G18" s="3"/>
      <c r="H18" s="3">
        <v>1043</v>
      </c>
      <c r="I18" s="3">
        <f t="shared" si="1"/>
        <v>1.5824348327814326</v>
      </c>
      <c r="J18" s="3">
        <f t="shared" si="2"/>
        <v>1.4269197594819409</v>
      </c>
      <c r="L18" s="1" t="s">
        <v>23</v>
      </c>
      <c r="N18" s="1"/>
    </row>
    <row r="19" spans="1:14" x14ac:dyDescent="0.3">
      <c r="A19" s="3">
        <v>1044</v>
      </c>
      <c r="B19" s="3" t="s">
        <v>10</v>
      </c>
      <c r="C19" s="3">
        <f t="shared" si="0"/>
        <v>0</v>
      </c>
      <c r="D19" s="3">
        <v>500</v>
      </c>
      <c r="E19" s="3">
        <v>3.31</v>
      </c>
      <c r="F19" s="3">
        <v>3</v>
      </c>
      <c r="G19" s="3"/>
      <c r="H19" s="3">
        <v>1044</v>
      </c>
      <c r="I19" s="3">
        <f t="shared" si="1"/>
        <v>0.54999999999999982</v>
      </c>
      <c r="J19" s="3">
        <f t="shared" si="2"/>
        <v>2.9999999999999805E-2</v>
      </c>
      <c r="L19" s="1" t="s">
        <v>24</v>
      </c>
    </row>
    <row r="20" spans="1:14" x14ac:dyDescent="0.3">
      <c r="A20" s="3">
        <v>1045</v>
      </c>
      <c r="B20" s="3" t="s">
        <v>10</v>
      </c>
      <c r="C20" s="3">
        <f t="shared" si="0"/>
        <v>0</v>
      </c>
      <c r="D20" s="3">
        <v>700</v>
      </c>
      <c r="E20" s="3">
        <v>2.94</v>
      </c>
      <c r="F20" s="3">
        <v>2</v>
      </c>
      <c r="G20" s="3"/>
      <c r="H20" s="3">
        <v>1045</v>
      </c>
      <c r="I20" s="3">
        <f t="shared" si="1"/>
        <v>1.3588230201170421</v>
      </c>
      <c r="J20" s="3">
        <f t="shared" si="2"/>
        <v>1.0770329614269007</v>
      </c>
      <c r="L20" s="1" t="s">
        <v>25</v>
      </c>
    </row>
    <row r="21" spans="1:14" x14ac:dyDescent="0.3">
      <c r="A21" s="3">
        <v>1046</v>
      </c>
      <c r="B21" s="3" t="s">
        <v>8</v>
      </c>
      <c r="C21" s="3">
        <f t="shared" si="0"/>
        <v>1</v>
      </c>
      <c r="D21" s="3">
        <v>460</v>
      </c>
      <c r="E21" s="3">
        <v>3.45</v>
      </c>
      <c r="F21" s="3">
        <v>3</v>
      </c>
      <c r="G21" s="3"/>
      <c r="H21" s="3">
        <v>1046</v>
      </c>
      <c r="I21" s="3">
        <f t="shared" si="1"/>
        <v>1.0807867504739312</v>
      </c>
      <c r="J21" s="3">
        <f t="shared" si="2"/>
        <v>1.0060318086422517</v>
      </c>
      <c r="L21" s="1" t="s">
        <v>26</v>
      </c>
      <c r="N21" s="1"/>
    </row>
    <row r="22" spans="1:14" x14ac:dyDescent="0.3">
      <c r="A22" s="3">
        <v>1047</v>
      </c>
      <c r="B22" s="3" t="s">
        <v>8</v>
      </c>
      <c r="C22" s="3">
        <f t="shared" si="0"/>
        <v>1</v>
      </c>
      <c r="D22" s="3">
        <v>580</v>
      </c>
      <c r="E22" s="3">
        <v>3.46</v>
      </c>
      <c r="F22" s="3">
        <v>2</v>
      </c>
      <c r="G22" s="3"/>
      <c r="H22" s="3">
        <v>1047</v>
      </c>
      <c r="I22" s="3">
        <f t="shared" si="1"/>
        <v>1.4696938456699069</v>
      </c>
      <c r="J22" s="3">
        <f t="shared" si="2"/>
        <v>1.4192955999368138</v>
      </c>
    </row>
    <row r="23" spans="1:14" x14ac:dyDescent="0.3">
      <c r="A23" s="3">
        <v>1048</v>
      </c>
      <c r="B23" s="3" t="s">
        <v>10</v>
      </c>
      <c r="C23" s="3">
        <f t="shared" si="0"/>
        <v>0</v>
      </c>
      <c r="D23" s="3">
        <v>500</v>
      </c>
      <c r="E23" s="3">
        <v>2.97</v>
      </c>
      <c r="F23" s="3">
        <v>4</v>
      </c>
      <c r="G23" s="3"/>
      <c r="H23" s="3">
        <v>1048</v>
      </c>
      <c r="I23" s="3">
        <f t="shared" si="1"/>
        <v>1.3386933928274987</v>
      </c>
      <c r="J23" s="3">
        <f t="shared" si="2"/>
        <v>1.0662551289442879</v>
      </c>
    </row>
    <row r="24" spans="1:14" x14ac:dyDescent="0.3">
      <c r="A24" s="3">
        <v>1050</v>
      </c>
      <c r="B24" s="3" t="s">
        <v>10</v>
      </c>
      <c r="C24" s="3">
        <f t="shared" si="0"/>
        <v>0</v>
      </c>
      <c r="D24" s="3">
        <v>400</v>
      </c>
      <c r="E24" s="3">
        <v>3.35</v>
      </c>
      <c r="F24" s="3">
        <v>3</v>
      </c>
      <c r="G24" s="3"/>
      <c r="H24" s="3">
        <v>1050</v>
      </c>
      <c r="I24" s="3">
        <f t="shared" si="1"/>
        <v>0.50999999999999979</v>
      </c>
      <c r="J24" s="3">
        <f t="shared" si="2"/>
        <v>1.0000000000000231E-2</v>
      </c>
    </row>
    <row r="25" spans="1:14" x14ac:dyDescent="0.3">
      <c r="A25" s="4">
        <v>1051</v>
      </c>
      <c r="B25" s="3" t="s">
        <v>10</v>
      </c>
      <c r="C25" s="3">
        <f t="shared" si="0"/>
        <v>0</v>
      </c>
      <c r="D25" s="3" t="s">
        <v>22</v>
      </c>
      <c r="E25" s="3">
        <v>3.86</v>
      </c>
      <c r="F25" s="3">
        <v>3</v>
      </c>
      <c r="G25" s="3"/>
      <c r="H25" s="3">
        <v>1051</v>
      </c>
      <c r="I25" s="3"/>
      <c r="J25" s="3"/>
    </row>
    <row r="26" spans="1:14" x14ac:dyDescent="0.3">
      <c r="A26" s="3">
        <v>1052</v>
      </c>
      <c r="B26" s="3" t="s">
        <v>10</v>
      </c>
      <c r="C26" s="3">
        <f t="shared" si="0"/>
        <v>0</v>
      </c>
      <c r="D26" s="3">
        <v>440</v>
      </c>
      <c r="E26" s="3">
        <v>3.13</v>
      </c>
      <c r="F26" s="3">
        <v>4</v>
      </c>
      <c r="G26" s="3"/>
      <c r="H26" s="3">
        <v>1052</v>
      </c>
      <c r="I26" s="3">
        <f t="shared" si="1"/>
        <v>1.2381033882515629</v>
      </c>
      <c r="J26" s="3">
        <f t="shared" si="2"/>
        <v>1.0218121158021176</v>
      </c>
    </row>
    <row r="27" spans="1:14" x14ac:dyDescent="0.3">
      <c r="A27" s="3">
        <v>1053</v>
      </c>
      <c r="B27" s="3" t="s">
        <v>10</v>
      </c>
      <c r="C27" s="3">
        <f t="shared" si="0"/>
        <v>0</v>
      </c>
      <c r="D27" s="3">
        <v>740</v>
      </c>
      <c r="E27" s="3">
        <v>3.37</v>
      </c>
      <c r="F27" s="3">
        <v>4</v>
      </c>
      <c r="G27" s="3"/>
      <c r="H27" s="3">
        <v>1053</v>
      </c>
      <c r="I27" s="3">
        <f t="shared" si="1"/>
        <v>1.1135977729862787</v>
      </c>
      <c r="J27" s="3">
        <f t="shared" si="2"/>
        <v>1.000449898795537</v>
      </c>
    </row>
    <row r="28" spans="1:14" x14ac:dyDescent="0.3">
      <c r="A28" s="3">
        <v>1054</v>
      </c>
      <c r="B28" s="3" t="s">
        <v>8</v>
      </c>
      <c r="C28" s="3">
        <f t="shared" si="0"/>
        <v>1</v>
      </c>
      <c r="D28" s="3">
        <v>680</v>
      </c>
      <c r="E28" s="3">
        <v>3.27</v>
      </c>
      <c r="F28" s="3">
        <v>2</v>
      </c>
      <c r="G28" s="3"/>
      <c r="H28" s="3">
        <v>1054</v>
      </c>
      <c r="I28" s="3">
        <f t="shared" si="1"/>
        <v>1.5323511346946559</v>
      </c>
      <c r="J28" s="3">
        <f t="shared" si="2"/>
        <v>1.4159449141827518</v>
      </c>
    </row>
    <row r="29" spans="1:14" x14ac:dyDescent="0.3">
      <c r="A29" s="4">
        <v>1055</v>
      </c>
      <c r="B29" s="3" t="s">
        <v>10</v>
      </c>
      <c r="C29" s="3">
        <f t="shared" si="0"/>
        <v>0</v>
      </c>
      <c r="D29" s="3" t="s">
        <v>22</v>
      </c>
      <c r="E29" s="3">
        <v>3.34</v>
      </c>
      <c r="F29" s="3">
        <v>3</v>
      </c>
      <c r="G29" s="3"/>
      <c r="H29" s="3">
        <v>1055</v>
      </c>
      <c r="I29" s="3"/>
      <c r="J29" s="3"/>
    </row>
    <row r="30" spans="1:14" x14ac:dyDescent="0.3">
      <c r="A30" s="3">
        <v>1056</v>
      </c>
      <c r="B30" s="3" t="s">
        <v>8</v>
      </c>
      <c r="C30" s="3">
        <f t="shared" si="0"/>
        <v>1</v>
      </c>
      <c r="D30" s="3">
        <v>740</v>
      </c>
      <c r="E30" s="3">
        <v>4</v>
      </c>
      <c r="F30" s="3">
        <v>3</v>
      </c>
      <c r="G30" s="3"/>
      <c r="H30" s="3">
        <v>1056</v>
      </c>
      <c r="I30" s="3">
        <f t="shared" si="1"/>
        <v>1.0097524449091471</v>
      </c>
      <c r="J30" s="3">
        <f t="shared" si="2"/>
        <v>1.1981652640600129</v>
      </c>
    </row>
    <row r="31" spans="1:14" x14ac:dyDescent="0.3">
      <c r="A31" s="3">
        <v>1057</v>
      </c>
      <c r="B31" s="3" t="s">
        <v>10</v>
      </c>
      <c r="C31" s="3">
        <f t="shared" si="0"/>
        <v>0</v>
      </c>
      <c r="D31" s="3">
        <v>560</v>
      </c>
      <c r="E31" s="3">
        <v>3.19</v>
      </c>
      <c r="F31" s="3">
        <v>3</v>
      </c>
      <c r="G31" s="3"/>
      <c r="H31" s="3">
        <v>1057</v>
      </c>
      <c r="I31" s="3">
        <f t="shared" si="1"/>
        <v>0.66999999999999993</v>
      </c>
      <c r="J31" s="3">
        <f t="shared" si="2"/>
        <v>0.14999999999999991</v>
      </c>
    </row>
    <row r="32" spans="1:14" x14ac:dyDescent="0.3">
      <c r="A32" s="3">
        <v>1058</v>
      </c>
      <c r="B32" s="3" t="s">
        <v>10</v>
      </c>
      <c r="C32" s="3">
        <f t="shared" si="0"/>
        <v>0</v>
      </c>
      <c r="D32" s="3">
        <v>380</v>
      </c>
      <c r="E32" s="3">
        <v>2.94</v>
      </c>
      <c r="F32" s="3">
        <v>3</v>
      </c>
      <c r="G32" s="3"/>
      <c r="H32" s="3">
        <v>1058</v>
      </c>
      <c r="I32" s="3">
        <f t="shared" si="1"/>
        <v>0.91999999999999993</v>
      </c>
      <c r="J32" s="3">
        <f t="shared" si="2"/>
        <v>0.39999999999999991</v>
      </c>
    </row>
    <row r="33" spans="1:10" x14ac:dyDescent="0.3">
      <c r="A33" s="3">
        <v>1059</v>
      </c>
      <c r="B33" s="3" t="s">
        <v>10</v>
      </c>
      <c r="C33" s="3">
        <f t="shared" si="0"/>
        <v>0</v>
      </c>
      <c r="D33" s="3">
        <v>400</v>
      </c>
      <c r="E33" s="3">
        <v>3.65</v>
      </c>
      <c r="F33" s="3">
        <v>2</v>
      </c>
      <c r="G33" s="3"/>
      <c r="H33" s="3">
        <v>1059</v>
      </c>
      <c r="I33" s="3">
        <f t="shared" si="1"/>
        <v>1.0218121158021176</v>
      </c>
      <c r="J33" s="3">
        <f t="shared" si="2"/>
        <v>1.0469479452198185</v>
      </c>
    </row>
    <row r="34" spans="1:10" x14ac:dyDescent="0.3">
      <c r="A34" s="3">
        <v>1061</v>
      </c>
      <c r="B34" s="3" t="s">
        <v>8</v>
      </c>
      <c r="C34" s="3">
        <f t="shared" si="0"/>
        <v>1</v>
      </c>
      <c r="D34" s="3">
        <v>620</v>
      </c>
      <c r="E34" s="3">
        <v>3.18</v>
      </c>
      <c r="F34" s="3">
        <v>2</v>
      </c>
      <c r="G34" s="3"/>
      <c r="H34" s="3">
        <v>1061</v>
      </c>
      <c r="I34" s="3">
        <f t="shared" si="1"/>
        <v>1.5692036196746424</v>
      </c>
      <c r="J34" s="3">
        <f t="shared" si="2"/>
        <v>1.4232357499725756</v>
      </c>
    </row>
    <row r="35" spans="1:10" x14ac:dyDescent="0.3">
      <c r="A35" s="3">
        <v>1062</v>
      </c>
      <c r="B35" s="3" t="s">
        <v>10</v>
      </c>
      <c r="C35" s="3">
        <f t="shared" si="0"/>
        <v>0</v>
      </c>
      <c r="D35" s="3">
        <v>560</v>
      </c>
      <c r="E35" s="3">
        <v>3.32</v>
      </c>
      <c r="F35" s="3">
        <v>4</v>
      </c>
      <c r="G35" s="3"/>
      <c r="H35" s="3">
        <v>1062</v>
      </c>
      <c r="I35" s="3">
        <f t="shared" si="1"/>
        <v>1.1364858116140297</v>
      </c>
      <c r="J35" s="3">
        <f t="shared" si="2"/>
        <v>1.0001999800039989</v>
      </c>
    </row>
    <row r="36" spans="1:10" x14ac:dyDescent="0.3">
      <c r="A36" s="3">
        <v>1063</v>
      </c>
      <c r="B36" s="3" t="s">
        <v>10</v>
      </c>
      <c r="C36" s="3">
        <f t="shared" si="0"/>
        <v>0</v>
      </c>
      <c r="D36" s="3">
        <v>640</v>
      </c>
      <c r="E36" s="3">
        <v>3.67</v>
      </c>
      <c r="F36" s="3">
        <v>3</v>
      </c>
      <c r="G36" s="3"/>
      <c r="H36" s="3">
        <v>1063</v>
      </c>
      <c r="I36" s="3">
        <f t="shared" si="1"/>
        <v>0.18999999999999995</v>
      </c>
      <c r="J36" s="3">
        <f t="shared" si="2"/>
        <v>0.33000000000000007</v>
      </c>
    </row>
    <row r="37" spans="1:10" x14ac:dyDescent="0.3">
      <c r="A37" s="3">
        <v>1064</v>
      </c>
      <c r="B37" s="3" t="s">
        <v>8</v>
      </c>
      <c r="C37" s="3">
        <f t="shared" si="0"/>
        <v>1</v>
      </c>
      <c r="D37" s="3">
        <v>680</v>
      </c>
      <c r="E37" s="3">
        <v>3.85</v>
      </c>
      <c r="F37" s="3">
        <v>3</v>
      </c>
      <c r="G37" s="3"/>
      <c r="H37" s="3">
        <v>1064</v>
      </c>
      <c r="I37" s="3">
        <f t="shared" si="1"/>
        <v>1.0000499987500624</v>
      </c>
      <c r="J37" s="3">
        <f t="shared" si="2"/>
        <v>1.1225417586887358</v>
      </c>
    </row>
    <row r="38" spans="1:10" x14ac:dyDescent="0.3">
      <c r="A38" s="3">
        <v>1066</v>
      </c>
      <c r="B38" s="3" t="s">
        <v>10</v>
      </c>
      <c r="C38" s="3">
        <f t="shared" si="0"/>
        <v>0</v>
      </c>
      <c r="D38" s="3">
        <v>600</v>
      </c>
      <c r="E38" s="3">
        <v>3.59</v>
      </c>
      <c r="F38" s="3">
        <v>2</v>
      </c>
      <c r="G38" s="3"/>
      <c r="H38" s="3">
        <v>1066</v>
      </c>
      <c r="I38" s="3">
        <f t="shared" si="1"/>
        <v>1.0358088626768938</v>
      </c>
      <c r="J38" s="3">
        <f t="shared" si="2"/>
        <v>1.0307764064044151</v>
      </c>
    </row>
    <row r="39" spans="1:10" x14ac:dyDescent="0.3">
      <c r="A39" s="3">
        <v>1067</v>
      </c>
      <c r="B39" s="3" t="s">
        <v>10</v>
      </c>
      <c r="C39" s="3">
        <f t="shared" si="0"/>
        <v>0</v>
      </c>
      <c r="D39" s="3">
        <v>740</v>
      </c>
      <c r="E39" s="3">
        <v>3.62</v>
      </c>
      <c r="F39" s="3">
        <v>4</v>
      </c>
      <c r="G39" s="3"/>
      <c r="H39" s="3">
        <v>1067</v>
      </c>
      <c r="I39" s="3">
        <f t="shared" si="1"/>
        <v>1.0283968105745953</v>
      </c>
      <c r="J39" s="3">
        <f t="shared" si="2"/>
        <v>1.0384603988597736</v>
      </c>
    </row>
    <row r="40" spans="1:10" x14ac:dyDescent="0.3">
      <c r="A40" s="3">
        <v>1068</v>
      </c>
      <c r="B40" s="3" t="s">
        <v>10</v>
      </c>
      <c r="C40" s="3">
        <f t="shared" si="0"/>
        <v>0</v>
      </c>
      <c r="D40" s="3">
        <v>620</v>
      </c>
      <c r="E40" s="3">
        <v>3.3</v>
      </c>
      <c r="F40" s="3">
        <v>1</v>
      </c>
      <c r="G40" s="3"/>
      <c r="H40" s="3">
        <v>1068</v>
      </c>
      <c r="I40" s="3">
        <f t="shared" si="1"/>
        <v>2.0769207977195472</v>
      </c>
      <c r="J40" s="3">
        <f t="shared" si="2"/>
        <v>2.0003999600079978</v>
      </c>
    </row>
  </sheetData>
  <mergeCells count="4">
    <mergeCell ref="L2:P2"/>
    <mergeCell ref="L10:P10"/>
    <mergeCell ref="M8:N8"/>
    <mergeCell ref="M16:N16"/>
  </mergeCells>
  <pageMargins left="0.7" right="0.7" top="0.75" bottom="0.75" header="0.3" footer="0.3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Admission_v2_missing_small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DeRobertis</cp:lastModifiedBy>
  <cp:lastPrinted>2024-03-26T22:22:05Z</cp:lastPrinted>
  <dcterms:created xsi:type="dcterms:W3CDTF">2024-03-26T22:25:24Z</dcterms:created>
  <dcterms:modified xsi:type="dcterms:W3CDTF">2024-03-26T22:27:03Z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2024-03-26T22:27:03Z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7d17c7af-9d57-4185-b2bc-494e37c6fc71</vt:lpwstr>
  </property>
  <property fmtid="{D5CDD505-2E9C-101B-9397-08002B2CF9AE}" pid="8" name="MSIP_Label_a73fd474-4f3c-44ed-88fb-5cc4bd2471bf_ContentBits">
    <vt:lpwstr>0</vt:lpwstr>
  </property>
</Properties>
</file>