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ck\Desktop\temp for modeling\fin-model-course\fin_model_course\Examples\DCF\Cost of Equity\"/>
    </mc:Choice>
  </mc:AlternateContent>
  <xr:revisionPtr revIDLastSave="0" documentId="13_ncr:1_{03221904-F335-43D5-B342-9394287977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ices &amp; Returns" sheetId="1" r:id="rId1"/>
    <sheet name="CAPM Regression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B3" i="1"/>
  <c r="E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" i="1"/>
</calcChain>
</file>

<file path=xl/sharedStrings.xml><?xml version="1.0" encoding="utf-8"?>
<sst xmlns="http://schemas.openxmlformats.org/spreadsheetml/2006/main" count="35" uniqueCount="34">
  <si>
    <t>Market Portfolio</t>
  </si>
  <si>
    <t>Asset Price</t>
  </si>
  <si>
    <t>Market Ret</t>
  </si>
  <si>
    <t>Asset Ret</t>
  </si>
  <si>
    <t>Risk Free Rate</t>
  </si>
  <si>
    <t>MRP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</si>
  <si>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</si>
  <si>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</si>
  <si>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</si>
  <si>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</si>
  <si>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</si>
  <si>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</si>
  <si>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</si>
  <si>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</si>
  <si>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</si>
  <si>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</si>
  <si>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</si>
  <si>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</si>
  <si>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</si>
  <si>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</si>
  <si>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</si>
  <si>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</si>
  <si>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</si>
  <si>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</si>
  <si>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</si>
  <si>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</si>
  <si>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</si>
  <si>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</si>
  <si>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</si>
  <si>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</si>
  <si>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</si>
  <si>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</si>
  <si>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>Market Return</t>
  </si>
  <si>
    <t>Cost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</si>
</sst>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zoomScaleNormal="100" workbookViewId="0">
      <selection activeCell="F3" sqref="F3"/>
    </sheetView>
  </sheetViews>
  <sheetFormatPr defaultRowHeight="15" x14ac:dyDescent="0.25"/>
  <cols>
    <col min="1" max="1" width="15.7109375" bestFit="1" customWidth="1"/>
    <col min="4" max="4" width="13.28515625" bestFit="1" customWidth="1"/>
  </cols>
  <sheetData>
    <row r="1" spans="1:5" x14ac:dyDescent="0.25">
      <c r="A1" t="s">
        <v>4</v>
      </c>
      <c r="B1" s="1">
        <v>0.03</v>
      </c>
      <c r="D1" t="s">
        <v>33</v>
      </c>
      <c r="E1" s="7">
        <f>B1+B2*(B3-B1)</f>
        <v>8.3767069499231683E-2</v>
      </c>
    </row>
    <row r="2" spans="1:5" x14ac:dyDescent="0.25">
      <c r="A2" t="s">
        <v>31</v>
      </c>
      <c r="B2" s="6">
        <f>'CAPM Regression'!B18</f>
        <v>0.83378332183558035</v>
      </c>
    </row>
    <row r="3" spans="1:5" x14ac:dyDescent="0.25">
      <c r="A3" t="s">
        <v>32</v>
      </c>
      <c r="B3" s="7">
        <f>AVERAGE(C7:C106)</f>
        <v>9.448566203130937E-2</v>
      </c>
    </row>
    <row r="5" spans="1:5" x14ac:dyDescent="0.25">
      <c r="A5" t="s">
        <v>0</v>
      </c>
      <c r="B5" t="s">
        <v>1</v>
      </c>
      <c r="C5" t="s">
        <v>2</v>
      </c>
      <c r="D5" t="s">
        <v>3</v>
      </c>
      <c r="E5" t="s">
        <v>5</v>
      </c>
    </row>
    <row r="6" spans="1:5" x14ac:dyDescent="0.25">
      <c r="A6">
        <v>1000</v>
      </c>
      <c r="B6">
        <v>100</v>
      </c>
    </row>
    <row r="7" spans="1:5" x14ac:dyDescent="0.25">
      <c r="A7">
        <v>1178.8610015191459</v>
      </c>
      <c r="B7">
        <v>88.05695217636989</v>
      </c>
      <c r="C7">
        <f>(A7-A6)/A6</f>
        <v>0.17886100151914594</v>
      </c>
      <c r="D7">
        <f>(B7-B6)/B6</f>
        <v>-0.1194304782363011</v>
      </c>
      <c r="E7" s="1">
        <f>C7-$B$1</f>
        <v>0.14886100151914594</v>
      </c>
    </row>
    <row r="8" spans="1:5" x14ac:dyDescent="0.25">
      <c r="A8">
        <v>1400.5540227198453</v>
      </c>
      <c r="B8">
        <v>71.554168651485838</v>
      </c>
      <c r="C8">
        <f t="shared" ref="C8:C71" si="0">(A8-A7)/A7</f>
        <v>0.18805696423498056</v>
      </c>
      <c r="D8">
        <f t="shared" ref="D8:D71" si="1">(B8-B7)/B7</f>
        <v>-0.18741034202308648</v>
      </c>
      <c r="E8" s="1">
        <f t="shared" ref="E8:E71" si="2">C8-$B$1</f>
        <v>0.15805696423498056</v>
      </c>
    </row>
    <row r="9" spans="1:5" x14ac:dyDescent="0.25">
      <c r="A9">
        <v>1476.6693848587538</v>
      </c>
      <c r="B9">
        <v>57.621756723291789</v>
      </c>
      <c r="C9">
        <f t="shared" si="0"/>
        <v>5.4346609201902922E-2</v>
      </c>
      <c r="D9">
        <f t="shared" si="1"/>
        <v>-0.19471139404964269</v>
      </c>
      <c r="E9" s="1">
        <f t="shared" si="2"/>
        <v>2.4346609201902923E-2</v>
      </c>
    </row>
    <row r="10" spans="1:5" x14ac:dyDescent="0.25">
      <c r="A10">
        <v>1536.6139236454985</v>
      </c>
      <c r="B10">
        <v>47.839685215574768</v>
      </c>
      <c r="C10">
        <f t="shared" si="0"/>
        <v>4.0594421067704688E-2</v>
      </c>
      <c r="D10">
        <f t="shared" si="1"/>
        <v>-0.16976350711922888</v>
      </c>
      <c r="E10" s="1">
        <f t="shared" si="2"/>
        <v>1.0594421067704689E-2</v>
      </c>
    </row>
    <row r="11" spans="1:5" x14ac:dyDescent="0.25">
      <c r="A11">
        <v>1654.5615210291946</v>
      </c>
      <c r="B11">
        <v>58.711660131691865</v>
      </c>
      <c r="C11">
        <f t="shared" si="0"/>
        <v>7.67581209363732E-2</v>
      </c>
      <c r="D11">
        <f t="shared" si="1"/>
        <v>0.22725849610267917</v>
      </c>
      <c r="E11" s="1">
        <f t="shared" si="2"/>
        <v>4.6758120936373201E-2</v>
      </c>
    </row>
    <row r="12" spans="1:5" x14ac:dyDescent="0.25">
      <c r="A12">
        <v>2132.990007692581</v>
      </c>
      <c r="B12">
        <v>91.59038685872838</v>
      </c>
      <c r="C12">
        <f t="shared" si="0"/>
        <v>0.28915726649184204</v>
      </c>
      <c r="D12">
        <f t="shared" si="1"/>
        <v>0.56000335628882969</v>
      </c>
      <c r="E12" s="1">
        <f t="shared" si="2"/>
        <v>0.25915726649184201</v>
      </c>
    </row>
    <row r="13" spans="1:5" x14ac:dyDescent="0.25">
      <c r="A13">
        <v>1670.570615042828</v>
      </c>
      <c r="B13">
        <v>70.573363887096704</v>
      </c>
      <c r="C13">
        <f t="shared" si="0"/>
        <v>-0.21679397980395959</v>
      </c>
      <c r="D13">
        <f t="shared" si="1"/>
        <v>-0.22946756414566663</v>
      </c>
      <c r="E13" s="1">
        <f t="shared" si="2"/>
        <v>-0.24679397980395959</v>
      </c>
    </row>
    <row r="14" spans="1:5" x14ac:dyDescent="0.25">
      <c r="A14">
        <v>1875.2811028733292</v>
      </c>
      <c r="B14">
        <v>55.896587996142877</v>
      </c>
      <c r="C14">
        <f t="shared" si="0"/>
        <v>0.1225392605300035</v>
      </c>
      <c r="D14">
        <f t="shared" si="1"/>
        <v>-0.2079648054531415</v>
      </c>
      <c r="E14" s="1">
        <f t="shared" si="2"/>
        <v>9.2539260530003498E-2</v>
      </c>
    </row>
    <row r="15" spans="1:5" x14ac:dyDescent="0.25">
      <c r="A15">
        <v>2180.947877890515</v>
      </c>
      <c r="B15">
        <v>71.81845994917704</v>
      </c>
      <c r="C15">
        <f t="shared" si="0"/>
        <v>0.16299784312273999</v>
      </c>
      <c r="D15">
        <f t="shared" si="1"/>
        <v>0.28484514929843024</v>
      </c>
      <c r="E15" s="1">
        <f t="shared" si="2"/>
        <v>0.13299784312273999</v>
      </c>
    </row>
    <row r="16" spans="1:5" x14ac:dyDescent="0.25">
      <c r="A16">
        <v>2295.0211622960346</v>
      </c>
      <c r="B16">
        <v>67.078436609860731</v>
      </c>
      <c r="C16">
        <f t="shared" si="0"/>
        <v>5.2304452372266275E-2</v>
      </c>
      <c r="D16">
        <f t="shared" si="1"/>
        <v>-6.600006937868938E-2</v>
      </c>
      <c r="E16" s="1">
        <f t="shared" si="2"/>
        <v>2.2304452372266276E-2</v>
      </c>
    </row>
    <row r="17" spans="1:5" x14ac:dyDescent="0.25">
      <c r="A17">
        <v>2493.3250734687726</v>
      </c>
      <c r="B17">
        <v>53.649082333629458</v>
      </c>
      <c r="C17">
        <f t="shared" si="0"/>
        <v>8.64061362180846E-2</v>
      </c>
      <c r="D17">
        <f t="shared" si="1"/>
        <v>-0.20020374586752246</v>
      </c>
      <c r="E17" s="1">
        <f t="shared" si="2"/>
        <v>5.6406136218084602E-2</v>
      </c>
    </row>
    <row r="18" spans="1:5" x14ac:dyDescent="0.25">
      <c r="A18">
        <v>2806.715454625557</v>
      </c>
      <c r="B18">
        <v>60.082481452863782</v>
      </c>
      <c r="C18">
        <f t="shared" si="0"/>
        <v>0.12569174573004563</v>
      </c>
      <c r="D18">
        <f t="shared" si="1"/>
        <v>0.11991629380026886</v>
      </c>
      <c r="E18" s="1">
        <f t="shared" si="2"/>
        <v>9.569174573004563E-2</v>
      </c>
    </row>
    <row r="19" spans="1:5" x14ac:dyDescent="0.25">
      <c r="A19">
        <v>3535.7451748721924</v>
      </c>
      <c r="B19">
        <v>63.987103592822514</v>
      </c>
      <c r="C19">
        <f t="shared" si="0"/>
        <v>0.2597447913878021</v>
      </c>
      <c r="D19">
        <f t="shared" si="1"/>
        <v>6.4987697670609801E-2</v>
      </c>
      <c r="E19" s="1">
        <f t="shared" si="2"/>
        <v>0.2297447913878021</v>
      </c>
    </row>
    <row r="20" spans="1:5" x14ac:dyDescent="0.25">
      <c r="A20">
        <v>4600.9896991689666</v>
      </c>
      <c r="B20">
        <v>87.569272112713136</v>
      </c>
      <c r="C20">
        <f t="shared" si="0"/>
        <v>0.30127864753015748</v>
      </c>
      <c r="D20">
        <f t="shared" si="1"/>
        <v>0.36854564741598733</v>
      </c>
      <c r="E20" s="1">
        <f t="shared" si="2"/>
        <v>0.27127864753015751</v>
      </c>
    </row>
    <row r="21" spans="1:5" x14ac:dyDescent="0.25">
      <c r="A21">
        <v>5599.4783556658813</v>
      </c>
      <c r="B21">
        <v>128.36395415433711</v>
      </c>
      <c r="C21">
        <f t="shared" si="0"/>
        <v>0.21701605997450121</v>
      </c>
      <c r="D21">
        <f t="shared" si="1"/>
        <v>0.4658561280390211</v>
      </c>
      <c r="E21" s="1">
        <f t="shared" si="2"/>
        <v>0.18701605997450121</v>
      </c>
    </row>
    <row r="22" spans="1:5" x14ac:dyDescent="0.25">
      <c r="A22">
        <v>5913.6929561479383</v>
      </c>
      <c r="B22">
        <v>124.79664027228269</v>
      </c>
      <c r="C22">
        <f t="shared" si="0"/>
        <v>5.611497723964165E-2</v>
      </c>
      <c r="D22">
        <f t="shared" si="1"/>
        <v>-2.7790620081438882E-2</v>
      </c>
      <c r="E22" s="1">
        <f t="shared" si="2"/>
        <v>2.6114977239641651E-2</v>
      </c>
    </row>
    <row r="23" spans="1:5" x14ac:dyDescent="0.25">
      <c r="A23">
        <v>6863.421503407727</v>
      </c>
      <c r="B23">
        <v>147.78228543130137</v>
      </c>
      <c r="C23">
        <f t="shared" si="0"/>
        <v>0.16059821744252731</v>
      </c>
      <c r="D23">
        <f t="shared" si="1"/>
        <v>0.18418480745049187</v>
      </c>
      <c r="E23" s="1">
        <f t="shared" si="2"/>
        <v>0.13059821744252731</v>
      </c>
    </row>
    <row r="24" spans="1:5" x14ac:dyDescent="0.25">
      <c r="A24">
        <v>5513.4487541569206</v>
      </c>
      <c r="B24">
        <v>200.83525852703278</v>
      </c>
      <c r="C24">
        <f t="shared" si="0"/>
        <v>-0.19669092865424881</v>
      </c>
      <c r="D24">
        <f t="shared" si="1"/>
        <v>0.35899413073019371</v>
      </c>
      <c r="E24" s="1">
        <f t="shared" si="2"/>
        <v>-0.22669092865424881</v>
      </c>
    </row>
    <row r="25" spans="1:5" x14ac:dyDescent="0.25">
      <c r="A25">
        <v>6771.5339850097898</v>
      </c>
      <c r="B25">
        <v>222.99899934357123</v>
      </c>
      <c r="C25">
        <f t="shared" si="0"/>
        <v>0.22818480536421476</v>
      </c>
      <c r="D25">
        <f t="shared" si="1"/>
        <v>0.11035781754205859</v>
      </c>
      <c r="E25" s="1">
        <f t="shared" si="2"/>
        <v>0.19818480536421476</v>
      </c>
    </row>
    <row r="26" spans="1:5" x14ac:dyDescent="0.25">
      <c r="A26">
        <v>6499.4103703959863</v>
      </c>
      <c r="B26">
        <v>151.96022671111203</v>
      </c>
      <c r="C26">
        <f t="shared" si="0"/>
        <v>-4.018640609590178E-2</v>
      </c>
      <c r="D26">
        <f t="shared" si="1"/>
        <v>-0.31856094799336215</v>
      </c>
      <c r="E26" s="1">
        <f t="shared" si="2"/>
        <v>-7.0186406095901779E-2</v>
      </c>
    </row>
    <row r="27" spans="1:5" x14ac:dyDescent="0.25">
      <c r="A27">
        <v>6334.7850146690007</v>
      </c>
      <c r="B27">
        <v>203.87647446419049</v>
      </c>
      <c r="C27">
        <f t="shared" si="0"/>
        <v>-2.5329275479639483E-2</v>
      </c>
      <c r="D27">
        <f t="shared" si="1"/>
        <v>0.34164365819073966</v>
      </c>
      <c r="E27" s="1">
        <f t="shared" si="2"/>
        <v>-5.5329275479639478E-2</v>
      </c>
    </row>
    <row r="28" spans="1:5" x14ac:dyDescent="0.25">
      <c r="A28">
        <v>5848.4978739064663</v>
      </c>
      <c r="B28">
        <v>189.61208801598588</v>
      </c>
      <c r="C28">
        <f t="shared" si="0"/>
        <v>-7.6764584691741647E-2</v>
      </c>
      <c r="D28">
        <f t="shared" si="1"/>
        <v>-6.9965828503229591E-2</v>
      </c>
      <c r="E28" s="1">
        <f t="shared" si="2"/>
        <v>-0.10676458469174165</v>
      </c>
    </row>
    <row r="29" spans="1:5" x14ac:dyDescent="0.25">
      <c r="A29">
        <v>7031.6766620268299</v>
      </c>
      <c r="B29">
        <v>249.66363771724764</v>
      </c>
      <c r="C29">
        <f t="shared" si="0"/>
        <v>0.20230473082656128</v>
      </c>
      <c r="D29">
        <f t="shared" si="1"/>
        <v>0.31670739101928413</v>
      </c>
      <c r="E29" s="1">
        <f t="shared" si="2"/>
        <v>0.17230473082656128</v>
      </c>
    </row>
    <row r="30" spans="1:5" x14ac:dyDescent="0.25">
      <c r="A30">
        <v>9098.7473725324253</v>
      </c>
      <c r="B30">
        <v>384.04233007483856</v>
      </c>
      <c r="C30">
        <f t="shared" si="0"/>
        <v>0.29396555186736606</v>
      </c>
      <c r="D30">
        <f t="shared" si="1"/>
        <v>0.53823894254789018</v>
      </c>
      <c r="E30" s="1">
        <f t="shared" si="2"/>
        <v>0.26396555186736603</v>
      </c>
    </row>
    <row r="31" spans="1:5" x14ac:dyDescent="0.25">
      <c r="A31">
        <v>8581.4659530779591</v>
      </c>
      <c r="B31">
        <v>432.38029885503369</v>
      </c>
      <c r="C31">
        <f t="shared" si="0"/>
        <v>-5.6851937775088811E-2</v>
      </c>
      <c r="D31">
        <f t="shared" si="1"/>
        <v>0.12586625221958078</v>
      </c>
      <c r="E31" s="1">
        <f t="shared" si="2"/>
        <v>-8.6851937775088817E-2</v>
      </c>
    </row>
    <row r="32" spans="1:5" x14ac:dyDescent="0.25">
      <c r="A32">
        <v>8905.4029715669694</v>
      </c>
      <c r="B32">
        <v>433.20843637782718</v>
      </c>
      <c r="C32">
        <f t="shared" si="0"/>
        <v>3.7748447673188308E-2</v>
      </c>
      <c r="D32">
        <f t="shared" si="1"/>
        <v>1.9152989277875288E-3</v>
      </c>
      <c r="E32" s="1">
        <f t="shared" si="2"/>
        <v>7.7484476731883092E-3</v>
      </c>
    </row>
    <row r="33" spans="1:5" x14ac:dyDescent="0.25">
      <c r="A33">
        <v>10358.739304971454</v>
      </c>
      <c r="B33">
        <v>533.61359657207515</v>
      </c>
      <c r="C33">
        <f t="shared" si="0"/>
        <v>0.16319714425553494</v>
      </c>
      <c r="D33">
        <f t="shared" si="1"/>
        <v>0.23177101774324307</v>
      </c>
      <c r="E33" s="1">
        <f t="shared" si="2"/>
        <v>0.13319714425553494</v>
      </c>
    </row>
    <row r="34" spans="1:5" x14ac:dyDescent="0.25">
      <c r="A34">
        <v>9633.7702622534234</v>
      </c>
      <c r="B34">
        <v>329.74264564919514</v>
      </c>
      <c r="C34">
        <f t="shared" si="0"/>
        <v>-6.9986223359255417E-2</v>
      </c>
      <c r="D34">
        <f t="shared" si="1"/>
        <v>-0.38205726434360671</v>
      </c>
      <c r="E34" s="1">
        <f t="shared" si="2"/>
        <v>-9.9986223359255416E-2</v>
      </c>
    </row>
    <row r="35" spans="1:5" x14ac:dyDescent="0.25">
      <c r="A35">
        <v>10367.648748827905</v>
      </c>
      <c r="B35">
        <v>281.45783347744702</v>
      </c>
      <c r="C35">
        <f t="shared" si="0"/>
        <v>7.6177702664337904E-2</v>
      </c>
      <c r="D35">
        <f t="shared" si="1"/>
        <v>-0.14643180919679133</v>
      </c>
      <c r="E35" s="1">
        <f t="shared" si="2"/>
        <v>4.6177702664337905E-2</v>
      </c>
    </row>
    <row r="36" spans="1:5" x14ac:dyDescent="0.25">
      <c r="A36">
        <v>9700.6380056772869</v>
      </c>
      <c r="B36">
        <v>236.62576461924701</v>
      </c>
      <c r="C36">
        <f t="shared" si="0"/>
        <v>-6.4335777504617539E-2</v>
      </c>
      <c r="D36">
        <f t="shared" si="1"/>
        <v>-0.15928520554675688</v>
      </c>
      <c r="E36" s="1">
        <f t="shared" si="2"/>
        <v>-9.4335777504617538E-2</v>
      </c>
    </row>
    <row r="37" spans="1:5" x14ac:dyDescent="0.25">
      <c r="A37">
        <v>10409.211773650259</v>
      </c>
      <c r="B37">
        <v>166.73429812157761</v>
      </c>
      <c r="C37">
        <f t="shared" si="0"/>
        <v>7.3044037676519818E-2</v>
      </c>
      <c r="D37">
        <f t="shared" si="1"/>
        <v>-0.29536710260664684</v>
      </c>
      <c r="E37" s="1">
        <f t="shared" si="2"/>
        <v>4.304403767651982E-2</v>
      </c>
    </row>
    <row r="38" spans="1:5" x14ac:dyDescent="0.25">
      <c r="A38">
        <v>11509.761231434521</v>
      </c>
      <c r="B38">
        <v>176.72712734256763</v>
      </c>
      <c r="C38">
        <f t="shared" si="0"/>
        <v>0.10572841457315513</v>
      </c>
      <c r="D38">
        <f t="shared" si="1"/>
        <v>5.9932655329880291E-2</v>
      </c>
      <c r="E38" s="1">
        <f t="shared" si="2"/>
        <v>7.5728414573155128E-2</v>
      </c>
    </row>
    <row r="39" spans="1:5" x14ac:dyDescent="0.25">
      <c r="A39">
        <v>15625.077999219746</v>
      </c>
      <c r="B39">
        <v>205.20118558515924</v>
      </c>
      <c r="C39">
        <f t="shared" si="0"/>
        <v>0.35755014244307759</v>
      </c>
      <c r="D39">
        <f t="shared" si="1"/>
        <v>0.1611187748635643</v>
      </c>
      <c r="E39" s="1">
        <f t="shared" si="2"/>
        <v>0.32755014244307756</v>
      </c>
    </row>
    <row r="40" spans="1:5" x14ac:dyDescent="0.25">
      <c r="A40">
        <v>20918.604796334279</v>
      </c>
      <c r="B40">
        <v>271.42896722001024</v>
      </c>
      <c r="C40">
        <f t="shared" si="0"/>
        <v>0.3387840238224008</v>
      </c>
      <c r="D40">
        <f t="shared" si="1"/>
        <v>0.32274560912498351</v>
      </c>
      <c r="E40" s="1">
        <f t="shared" si="2"/>
        <v>0.30878402382240078</v>
      </c>
    </row>
    <row r="41" spans="1:5" x14ac:dyDescent="0.25">
      <c r="A41">
        <v>21205.889392763809</v>
      </c>
      <c r="B41">
        <v>309.8074216334029</v>
      </c>
      <c r="C41">
        <f t="shared" si="0"/>
        <v>1.3733449205937158E-2</v>
      </c>
      <c r="D41">
        <f t="shared" si="1"/>
        <v>0.14139409955564733</v>
      </c>
      <c r="E41" s="1">
        <f t="shared" si="2"/>
        <v>-1.6266550794062841E-2</v>
      </c>
    </row>
    <row r="42" spans="1:5" x14ac:dyDescent="0.25">
      <c r="A42">
        <v>16737.214847263684</v>
      </c>
      <c r="B42">
        <v>320.77072494953035</v>
      </c>
      <c r="C42">
        <f t="shared" si="0"/>
        <v>-0.21072799460252742</v>
      </c>
      <c r="D42">
        <f t="shared" si="1"/>
        <v>3.5387477996251485E-2</v>
      </c>
      <c r="E42" s="1">
        <f t="shared" si="2"/>
        <v>-0.24072799460252742</v>
      </c>
    </row>
    <row r="43" spans="1:5" x14ac:dyDescent="0.25">
      <c r="A43">
        <v>17131.657649370183</v>
      </c>
      <c r="B43">
        <v>414.60250493947228</v>
      </c>
      <c r="C43">
        <f t="shared" si="0"/>
        <v>2.3566812382227732E-2</v>
      </c>
      <c r="D43">
        <f t="shared" si="1"/>
        <v>0.29251977406823926</v>
      </c>
      <c r="E43" s="1">
        <f t="shared" si="2"/>
        <v>-6.4331876177722673E-3</v>
      </c>
    </row>
    <row r="44" spans="1:5" x14ac:dyDescent="0.25">
      <c r="A44">
        <v>18908.14364182562</v>
      </c>
      <c r="B44">
        <v>410.30130954414187</v>
      </c>
      <c r="C44">
        <f t="shared" si="0"/>
        <v>0.10369609461118004</v>
      </c>
      <c r="D44">
        <f t="shared" si="1"/>
        <v>-1.0374262924336023E-2</v>
      </c>
      <c r="E44" s="1">
        <f t="shared" si="2"/>
        <v>7.3696094611180041E-2</v>
      </c>
    </row>
    <row r="45" spans="1:5" x14ac:dyDescent="0.25">
      <c r="A45">
        <v>23030.395021453642</v>
      </c>
      <c r="B45">
        <v>416.36108138848419</v>
      </c>
      <c r="C45">
        <f t="shared" si="0"/>
        <v>0.21801460036031384</v>
      </c>
      <c r="D45">
        <f t="shared" si="1"/>
        <v>1.4769077512998743E-2</v>
      </c>
      <c r="E45" s="1">
        <f t="shared" si="2"/>
        <v>0.18801460036031384</v>
      </c>
    </row>
    <row r="46" spans="1:5" x14ac:dyDescent="0.25">
      <c r="A46">
        <v>21039.58191581643</v>
      </c>
      <c r="B46">
        <v>436.77966893986928</v>
      </c>
      <c r="C46">
        <f t="shared" si="0"/>
        <v>-8.6442855356267112E-2</v>
      </c>
      <c r="D46">
        <f t="shared" si="1"/>
        <v>4.9040576711187854E-2</v>
      </c>
      <c r="E46" s="1">
        <f t="shared" si="2"/>
        <v>-0.11644285535626711</v>
      </c>
    </row>
    <row r="47" spans="1:5" x14ac:dyDescent="0.25">
      <c r="A47">
        <v>20916.50383552918</v>
      </c>
      <c r="B47">
        <v>583.41029997636599</v>
      </c>
      <c r="C47">
        <f t="shared" si="0"/>
        <v>-5.8498348864397818E-3</v>
      </c>
      <c r="D47">
        <f t="shared" si="1"/>
        <v>0.33570846232928275</v>
      </c>
      <c r="E47" s="1">
        <f t="shared" si="2"/>
        <v>-3.584983488643978E-2</v>
      </c>
    </row>
    <row r="48" spans="1:5" x14ac:dyDescent="0.25">
      <c r="A48">
        <v>22485.297778372147</v>
      </c>
      <c r="B48">
        <v>691.48797609198516</v>
      </c>
      <c r="C48">
        <f t="shared" si="0"/>
        <v>7.5002684730618482E-2</v>
      </c>
      <c r="D48">
        <f t="shared" si="1"/>
        <v>0.18525157358380098</v>
      </c>
      <c r="E48" s="1">
        <f t="shared" si="2"/>
        <v>4.5002684730618484E-2</v>
      </c>
    </row>
    <row r="49" spans="1:5" x14ac:dyDescent="0.25">
      <c r="A49">
        <v>19210.628915605332</v>
      </c>
      <c r="B49">
        <v>389.22706196219553</v>
      </c>
      <c r="C49">
        <f t="shared" si="0"/>
        <v>-0.14563600157951254</v>
      </c>
      <c r="D49">
        <f t="shared" si="1"/>
        <v>-0.43711665940751132</v>
      </c>
      <c r="E49" s="1">
        <f t="shared" si="2"/>
        <v>-0.17563600157951254</v>
      </c>
    </row>
    <row r="50" spans="1:5" x14ac:dyDescent="0.25">
      <c r="A50">
        <v>18923.673252666715</v>
      </c>
      <c r="B50">
        <v>516.87058145046194</v>
      </c>
      <c r="C50">
        <f t="shared" si="0"/>
        <v>-1.4937338293256755E-2</v>
      </c>
      <c r="D50">
        <f t="shared" si="1"/>
        <v>0.3279410194265065</v>
      </c>
      <c r="E50" s="1">
        <f t="shared" si="2"/>
        <v>-4.4937338293256752E-2</v>
      </c>
    </row>
    <row r="51" spans="1:5" x14ac:dyDescent="0.25">
      <c r="A51">
        <v>23764.899555935299</v>
      </c>
      <c r="B51">
        <v>662.30343403142319</v>
      </c>
      <c r="C51">
        <f t="shared" si="0"/>
        <v>0.255829100335283</v>
      </c>
      <c r="D51">
        <f t="shared" si="1"/>
        <v>0.28137189037310273</v>
      </c>
      <c r="E51" s="1">
        <f t="shared" si="2"/>
        <v>0.225829100335283</v>
      </c>
    </row>
    <row r="52" spans="1:5" x14ac:dyDescent="0.25">
      <c r="A52">
        <v>28794.233185715562</v>
      </c>
      <c r="B52">
        <v>790.45577096198485</v>
      </c>
      <c r="C52">
        <f t="shared" si="0"/>
        <v>0.211628650815155</v>
      </c>
      <c r="D52">
        <f t="shared" si="1"/>
        <v>0.1934949002913994</v>
      </c>
      <c r="E52" s="1">
        <f t="shared" si="2"/>
        <v>0.181628650815155</v>
      </c>
    </row>
    <row r="53" spans="1:5" x14ac:dyDescent="0.25">
      <c r="A53">
        <v>29799.968193986369</v>
      </c>
      <c r="B53">
        <v>756.41298296365164</v>
      </c>
      <c r="C53">
        <f t="shared" si="0"/>
        <v>3.4928348387820204E-2</v>
      </c>
      <c r="D53">
        <f t="shared" si="1"/>
        <v>-4.3067290098854148E-2</v>
      </c>
      <c r="E53" s="1">
        <f t="shared" si="2"/>
        <v>4.9283483878202056E-3</v>
      </c>
    </row>
    <row r="54" spans="1:5" x14ac:dyDescent="0.25">
      <c r="A54">
        <v>31318.950095659435</v>
      </c>
      <c r="B54">
        <v>628.7301467390381</v>
      </c>
      <c r="C54">
        <f t="shared" si="0"/>
        <v>5.0972601439876558E-2</v>
      </c>
      <c r="D54">
        <f t="shared" si="1"/>
        <v>-0.16880042926332103</v>
      </c>
      <c r="E54" s="1">
        <f t="shared" si="2"/>
        <v>2.0972601439876559E-2</v>
      </c>
    </row>
    <row r="55" spans="1:5" x14ac:dyDescent="0.25">
      <c r="A55">
        <v>32632.860325084377</v>
      </c>
      <c r="B55">
        <v>746.55334788809114</v>
      </c>
      <c r="C55">
        <f t="shared" si="0"/>
        <v>4.1952563078001784E-2</v>
      </c>
      <c r="D55">
        <f t="shared" si="1"/>
        <v>0.18739868250338082</v>
      </c>
      <c r="E55" s="1">
        <f t="shared" si="2"/>
        <v>1.1952563078001785E-2</v>
      </c>
    </row>
    <row r="56" spans="1:5" x14ac:dyDescent="0.25">
      <c r="A56">
        <v>40543.837849162272</v>
      </c>
      <c r="B56">
        <v>686.85085912985141</v>
      </c>
      <c r="C56">
        <f t="shared" si="0"/>
        <v>0.24242366269060539</v>
      </c>
      <c r="D56">
        <f t="shared" si="1"/>
        <v>-7.9970827171468487E-2</v>
      </c>
      <c r="E56" s="1">
        <f t="shared" si="2"/>
        <v>0.21242366269060539</v>
      </c>
    </row>
    <row r="57" spans="1:5" x14ac:dyDescent="0.25">
      <c r="A57">
        <v>46975.805482539705</v>
      </c>
      <c r="B57">
        <v>981.78083139025057</v>
      </c>
      <c r="C57">
        <f t="shared" si="0"/>
        <v>0.15864229867203686</v>
      </c>
      <c r="D57">
        <f t="shared" si="1"/>
        <v>0.42939448694005589</v>
      </c>
      <c r="E57" s="1">
        <f t="shared" si="2"/>
        <v>0.12864229867203686</v>
      </c>
    </row>
    <row r="58" spans="1:5" x14ac:dyDescent="0.25">
      <c r="A58">
        <v>47802.110680944781</v>
      </c>
      <c r="B58">
        <v>935.22073106193136</v>
      </c>
      <c r="C58">
        <f t="shared" si="0"/>
        <v>1.7590016603594015E-2</v>
      </c>
      <c r="D58">
        <f t="shared" si="1"/>
        <v>-4.7424128522032545E-2</v>
      </c>
      <c r="E58" s="1">
        <f t="shared" si="2"/>
        <v>-1.2409983396405984E-2</v>
      </c>
    </row>
    <row r="59" spans="1:5" x14ac:dyDescent="0.25">
      <c r="A59">
        <v>47418.646402491853</v>
      </c>
      <c r="B59">
        <v>779.48846077613234</v>
      </c>
      <c r="C59">
        <f t="shared" si="0"/>
        <v>-8.0219110200459645E-3</v>
      </c>
      <c r="D59">
        <f t="shared" si="1"/>
        <v>-0.16651926664303837</v>
      </c>
      <c r="E59" s="1">
        <f t="shared" si="2"/>
        <v>-3.8021911020045963E-2</v>
      </c>
    </row>
    <row r="60" spans="1:5" x14ac:dyDescent="0.25">
      <c r="A60">
        <v>59379.015596659621</v>
      </c>
      <c r="B60">
        <v>903.9240337617548</v>
      </c>
      <c r="C60">
        <f t="shared" si="0"/>
        <v>0.25222924105946748</v>
      </c>
      <c r="D60">
        <f t="shared" si="1"/>
        <v>0.15963747925366675</v>
      </c>
      <c r="E60" s="1">
        <f t="shared" si="2"/>
        <v>0.22222924105946748</v>
      </c>
    </row>
    <row r="61" spans="1:5" x14ac:dyDescent="0.25">
      <c r="A61">
        <v>64039.866322461552</v>
      </c>
      <c r="B61">
        <v>1122.2225316150921</v>
      </c>
      <c r="C61">
        <f t="shared" si="0"/>
        <v>7.849322995620911E-2</v>
      </c>
      <c r="D61">
        <f t="shared" si="1"/>
        <v>0.24150093337475492</v>
      </c>
      <c r="E61" s="1">
        <f t="shared" si="2"/>
        <v>4.8493229956209111E-2</v>
      </c>
    </row>
    <row r="62" spans="1:5" x14ac:dyDescent="0.25">
      <c r="A62">
        <v>57515.531939428758</v>
      </c>
      <c r="B62">
        <v>1020.0783289039258</v>
      </c>
      <c r="C62">
        <f t="shared" si="0"/>
        <v>-0.10187926299190958</v>
      </c>
      <c r="D62">
        <f t="shared" si="1"/>
        <v>-9.1019561480521413E-2</v>
      </c>
      <c r="E62" s="1">
        <f t="shared" si="2"/>
        <v>-0.13187926299190958</v>
      </c>
    </row>
    <row r="63" spans="1:5" x14ac:dyDescent="0.25">
      <c r="A63">
        <v>51620.022255944015</v>
      </c>
      <c r="B63">
        <v>1217.8854850543119</v>
      </c>
      <c r="C63">
        <f t="shared" si="0"/>
        <v>-0.10250291503334215</v>
      </c>
      <c r="D63">
        <f t="shared" si="1"/>
        <v>0.19391369323856714</v>
      </c>
      <c r="E63" s="1">
        <f t="shared" si="2"/>
        <v>-0.13250291503334216</v>
      </c>
    </row>
    <row r="64" spans="1:5" x14ac:dyDescent="0.25">
      <c r="A64">
        <v>47187.880892417837</v>
      </c>
      <c r="B64">
        <v>1230.9161430514287</v>
      </c>
      <c r="C64">
        <f t="shared" si="0"/>
        <v>-8.5860896021132949E-2</v>
      </c>
      <c r="D64">
        <f t="shared" si="1"/>
        <v>1.0699411526803523E-2</v>
      </c>
      <c r="E64" s="1">
        <f t="shared" si="2"/>
        <v>-0.11586089602113295</v>
      </c>
    </row>
    <row r="65" spans="1:5" x14ac:dyDescent="0.25">
      <c r="A65">
        <v>45732.352269333955</v>
      </c>
      <c r="B65">
        <v>893.2250921008557</v>
      </c>
      <c r="C65">
        <f t="shared" si="0"/>
        <v>-3.0845390713821134E-2</v>
      </c>
      <c r="D65">
        <f t="shared" si="1"/>
        <v>-0.2743412318189607</v>
      </c>
      <c r="E65" s="1">
        <f t="shared" si="2"/>
        <v>-6.0845390713821133E-2</v>
      </c>
    </row>
    <row r="66" spans="1:5" x14ac:dyDescent="0.25">
      <c r="A66">
        <v>50578.308786775109</v>
      </c>
      <c r="B66">
        <v>1132.5371683153242</v>
      </c>
      <c r="C66">
        <f t="shared" si="0"/>
        <v>0.10596342145056539</v>
      </c>
      <c r="D66">
        <f t="shared" si="1"/>
        <v>0.26791911504815552</v>
      </c>
      <c r="E66" s="1">
        <f t="shared" si="2"/>
        <v>7.5963421450565394E-2</v>
      </c>
    </row>
    <row r="67" spans="1:5" x14ac:dyDescent="0.25">
      <c r="A67">
        <v>62846.057367429123</v>
      </c>
      <c r="B67">
        <v>1110.5568125371915</v>
      </c>
      <c r="C67">
        <f t="shared" si="0"/>
        <v>0.2425496003113039</v>
      </c>
      <c r="D67">
        <f t="shared" si="1"/>
        <v>-1.9408065706866786E-2</v>
      </c>
      <c r="E67" s="1">
        <f t="shared" si="2"/>
        <v>0.2125496003113039</v>
      </c>
    </row>
    <row r="68" spans="1:5" x14ac:dyDescent="0.25">
      <c r="A68">
        <v>53739.849058517451</v>
      </c>
      <c r="B68">
        <v>944.44027496311014</v>
      </c>
      <c r="C68">
        <f t="shared" si="0"/>
        <v>-0.14489704987653046</v>
      </c>
      <c r="D68">
        <f t="shared" si="1"/>
        <v>-0.14957950435202816</v>
      </c>
      <c r="E68" s="1">
        <f t="shared" si="2"/>
        <v>-0.17489704987653046</v>
      </c>
    </row>
    <row r="69" spans="1:5" x14ac:dyDescent="0.25">
      <c r="A69">
        <v>56626.144397250609</v>
      </c>
      <c r="B69">
        <v>1134.0434782641269</v>
      </c>
      <c r="C69">
        <f t="shared" si="0"/>
        <v>5.3708661064348434E-2</v>
      </c>
      <c r="D69">
        <f t="shared" si="1"/>
        <v>0.20075721919887696</v>
      </c>
      <c r="E69" s="1">
        <f t="shared" si="2"/>
        <v>2.3708661064348435E-2</v>
      </c>
    </row>
    <row r="70" spans="1:5" x14ac:dyDescent="0.25">
      <c r="A70">
        <v>66776.022223848719</v>
      </c>
      <c r="B70">
        <v>1263.0996794460723</v>
      </c>
      <c r="C70">
        <f t="shared" si="0"/>
        <v>0.17924366800242397</v>
      </c>
      <c r="D70">
        <f t="shared" si="1"/>
        <v>0.1138018106497036</v>
      </c>
      <c r="E70" s="1">
        <f t="shared" si="2"/>
        <v>0.14924366800242397</v>
      </c>
    </row>
    <row r="71" spans="1:5" x14ac:dyDescent="0.25">
      <c r="A71">
        <v>66234.755743425441</v>
      </c>
      <c r="B71">
        <v>1499.3898828421059</v>
      </c>
      <c r="C71">
        <f t="shared" si="0"/>
        <v>-8.1057011543578684E-3</v>
      </c>
      <c r="D71">
        <f t="shared" si="1"/>
        <v>0.18707169928160997</v>
      </c>
      <c r="E71" s="1">
        <f t="shared" si="2"/>
        <v>-3.8105701154357866E-2</v>
      </c>
    </row>
    <row r="72" spans="1:5" x14ac:dyDescent="0.25">
      <c r="A72">
        <v>73670.084868767124</v>
      </c>
      <c r="B72">
        <v>2066.5130539200154</v>
      </c>
      <c r="C72">
        <f t="shared" ref="C72:C106" si="3">(A72-A71)/A71</f>
        <v>0.1122572136318284</v>
      </c>
      <c r="D72">
        <f t="shared" ref="D72:D106" si="4">(B72-B71)/B71</f>
        <v>0.37823595955104278</v>
      </c>
      <c r="E72" s="1">
        <f t="shared" ref="E72:E106" si="5">C72-$B$1</f>
        <v>8.2257213631828405E-2</v>
      </c>
    </row>
    <row r="73" spans="1:5" x14ac:dyDescent="0.25">
      <c r="A73">
        <v>94682.48361403626</v>
      </c>
      <c r="B73">
        <v>2227.52460759224</v>
      </c>
      <c r="C73">
        <f t="shared" si="3"/>
        <v>0.28522294745146232</v>
      </c>
      <c r="D73">
        <f t="shared" si="4"/>
        <v>7.7914607588274454E-2</v>
      </c>
      <c r="E73" s="1">
        <f t="shared" si="5"/>
        <v>0.25522294745146235</v>
      </c>
    </row>
    <row r="74" spans="1:5" x14ac:dyDescent="0.25">
      <c r="A74">
        <v>103995.52104360725</v>
      </c>
      <c r="B74">
        <v>2878.2132058348875</v>
      </c>
      <c r="C74">
        <f t="shared" si="3"/>
        <v>9.8360721794483796E-2</v>
      </c>
      <c r="D74">
        <f t="shared" si="4"/>
        <v>0.29211286646390189</v>
      </c>
      <c r="E74" s="1">
        <f t="shared" si="5"/>
        <v>6.8360721794483797E-2</v>
      </c>
    </row>
    <row r="75" spans="1:5" x14ac:dyDescent="0.25">
      <c r="A75">
        <v>99136.765368628738</v>
      </c>
      <c r="B75">
        <v>2310.8289269096567</v>
      </c>
      <c r="C75">
        <f t="shared" si="3"/>
        <v>-4.6720816687298945E-2</v>
      </c>
      <c r="D75">
        <f t="shared" si="4"/>
        <v>-0.19713073297523448</v>
      </c>
      <c r="E75" s="1">
        <f t="shared" si="5"/>
        <v>-7.6720816687298937E-2</v>
      </c>
    </row>
    <row r="76" spans="1:5" x14ac:dyDescent="0.25">
      <c r="A76">
        <v>114989.13469245806</v>
      </c>
      <c r="B76">
        <v>2261.834565007322</v>
      </c>
      <c r="C76">
        <f t="shared" si="3"/>
        <v>0.15990404029104738</v>
      </c>
      <c r="D76">
        <f t="shared" si="4"/>
        <v>-2.1202072265841164E-2</v>
      </c>
      <c r="E76" s="1">
        <f t="shared" si="5"/>
        <v>0.12990404029104738</v>
      </c>
    </row>
    <row r="77" spans="1:5" x14ac:dyDescent="0.25">
      <c r="A77">
        <v>136382.52807594367</v>
      </c>
      <c r="B77">
        <v>2834.7493238588609</v>
      </c>
      <c r="C77">
        <f t="shared" si="3"/>
        <v>0.18604708558511113</v>
      </c>
      <c r="D77">
        <f t="shared" si="4"/>
        <v>0.2532964911382386</v>
      </c>
      <c r="E77" s="1">
        <f t="shared" si="5"/>
        <v>0.15604708558511113</v>
      </c>
    </row>
    <row r="78" spans="1:5" x14ac:dyDescent="0.25">
      <c r="A78">
        <v>163444.09565478255</v>
      </c>
      <c r="B78">
        <v>2280.1759738233891</v>
      </c>
      <c r="C78">
        <f t="shared" si="3"/>
        <v>0.19842400607040975</v>
      </c>
      <c r="D78">
        <f t="shared" si="4"/>
        <v>-0.19563400028632774</v>
      </c>
      <c r="E78" s="1">
        <f t="shared" si="5"/>
        <v>0.16842400607040975</v>
      </c>
    </row>
    <row r="79" spans="1:5" x14ac:dyDescent="0.25">
      <c r="A79">
        <v>194951.19404444072</v>
      </c>
      <c r="B79">
        <v>3176.1230145310437</v>
      </c>
      <c r="C79">
        <f t="shared" si="3"/>
        <v>0.19276987806403054</v>
      </c>
      <c r="D79">
        <f t="shared" si="4"/>
        <v>0.39292890153795218</v>
      </c>
      <c r="E79" s="1">
        <f t="shared" si="5"/>
        <v>0.16276987806403054</v>
      </c>
    </row>
    <row r="80" spans="1:5" x14ac:dyDescent="0.25">
      <c r="A80">
        <v>209086.16751994161</v>
      </c>
      <c r="B80">
        <v>3155.8309549495689</v>
      </c>
      <c r="C80">
        <f t="shared" si="3"/>
        <v>7.2505190567228331E-2</v>
      </c>
      <c r="D80">
        <f t="shared" si="4"/>
        <v>-6.3889400658088151E-3</v>
      </c>
      <c r="E80" s="1">
        <f t="shared" si="5"/>
        <v>4.2505190567228332E-2</v>
      </c>
    </row>
    <row r="81" spans="1:5" x14ac:dyDescent="0.25">
      <c r="A81">
        <v>232276.32754410253</v>
      </c>
      <c r="B81">
        <v>3126.7057330707344</v>
      </c>
      <c r="C81">
        <f t="shared" si="3"/>
        <v>0.11091197614471156</v>
      </c>
      <c r="D81">
        <f t="shared" si="4"/>
        <v>-9.2290183772850212E-3</v>
      </c>
      <c r="E81" s="1">
        <f t="shared" si="5"/>
        <v>8.0911976144711559E-2</v>
      </c>
    </row>
    <row r="82" spans="1:5" x14ac:dyDescent="0.25">
      <c r="A82">
        <v>212642.6231801172</v>
      </c>
      <c r="B82">
        <v>3168.2542827754542</v>
      </c>
      <c r="C82">
        <f t="shared" si="3"/>
        <v>-8.4527358304549854E-2</v>
      </c>
      <c r="D82">
        <f t="shared" si="4"/>
        <v>1.328828270126815E-2</v>
      </c>
      <c r="E82" s="1">
        <f t="shared" si="5"/>
        <v>-0.11452735830454985</v>
      </c>
    </row>
    <row r="83" spans="1:5" x14ac:dyDescent="0.25">
      <c r="A83">
        <v>243081.18451907561</v>
      </c>
      <c r="B83">
        <v>4237.9450967432349</v>
      </c>
      <c r="C83">
        <f t="shared" si="3"/>
        <v>0.14314421485092235</v>
      </c>
      <c r="D83">
        <f t="shared" si="4"/>
        <v>0.3376278286068346</v>
      </c>
      <c r="E83" s="1">
        <f t="shared" si="5"/>
        <v>0.11314421485092235</v>
      </c>
    </row>
    <row r="84" spans="1:5" x14ac:dyDescent="0.25">
      <c r="A84">
        <v>296524.58349424816</v>
      </c>
      <c r="B84">
        <v>4052.3465897391056</v>
      </c>
      <c r="C84">
        <f t="shared" si="3"/>
        <v>0.21985823000207824</v>
      </c>
      <c r="D84">
        <f t="shared" si="4"/>
        <v>-4.3794457636262801E-2</v>
      </c>
      <c r="E84" s="1">
        <f t="shared" si="5"/>
        <v>0.18985823000207824</v>
      </c>
    </row>
    <row r="85" spans="1:5" x14ac:dyDescent="0.25">
      <c r="A85">
        <v>335730.81865951279</v>
      </c>
      <c r="B85">
        <v>4145.221351125876</v>
      </c>
      <c r="C85">
        <f t="shared" si="3"/>
        <v>0.13221917287011428</v>
      </c>
      <c r="D85">
        <f t="shared" si="4"/>
        <v>2.2918760606986915E-2</v>
      </c>
      <c r="E85" s="1">
        <f t="shared" si="5"/>
        <v>0.10221917287011428</v>
      </c>
    </row>
    <row r="86" spans="1:5" x14ac:dyDescent="0.25">
      <c r="A86">
        <v>433018.09657052683</v>
      </c>
      <c r="B86">
        <v>7071.8619895659522</v>
      </c>
      <c r="C86">
        <f t="shared" si="3"/>
        <v>0.28977762095078802</v>
      </c>
      <c r="D86">
        <f t="shared" si="4"/>
        <v>0.70602758949052902</v>
      </c>
      <c r="E86" s="1">
        <f t="shared" si="5"/>
        <v>0.25977762095078805</v>
      </c>
    </row>
    <row r="87" spans="1:5" x14ac:dyDescent="0.25">
      <c r="A87">
        <v>485109.66384497925</v>
      </c>
      <c r="B87">
        <v>3946.8255105157714</v>
      </c>
      <c r="C87">
        <f t="shared" si="3"/>
        <v>0.12029882281367454</v>
      </c>
      <c r="D87">
        <f t="shared" si="4"/>
        <v>-0.44189726604689938</v>
      </c>
      <c r="E87" s="1">
        <f t="shared" si="5"/>
        <v>9.0298822813674545E-2</v>
      </c>
    </row>
    <row r="88" spans="1:5" x14ac:dyDescent="0.25">
      <c r="A88">
        <v>522143.53036910004</v>
      </c>
      <c r="B88">
        <v>2766.4115200169335</v>
      </c>
      <c r="C88">
        <f t="shared" si="3"/>
        <v>7.6341226086057243E-2</v>
      </c>
      <c r="D88">
        <f t="shared" si="4"/>
        <v>-0.29907934550280668</v>
      </c>
      <c r="E88" s="1">
        <f t="shared" si="5"/>
        <v>4.6341226086057244E-2</v>
      </c>
    </row>
    <row r="89" spans="1:5" x14ac:dyDescent="0.25">
      <c r="A89">
        <v>476037.07143805554</v>
      </c>
      <c r="B89">
        <v>2755.9368001174048</v>
      </c>
      <c r="C89">
        <f t="shared" si="3"/>
        <v>-8.8302269872906652E-2</v>
      </c>
      <c r="D89">
        <f t="shared" si="4"/>
        <v>-3.7863925246611968E-3</v>
      </c>
      <c r="E89" s="1">
        <f t="shared" si="5"/>
        <v>-0.11830226987290665</v>
      </c>
    </row>
    <row r="90" spans="1:5" x14ac:dyDescent="0.25">
      <c r="A90">
        <v>635292.02229498746</v>
      </c>
      <c r="B90">
        <v>3646.3335711502364</v>
      </c>
      <c r="C90">
        <f t="shared" si="3"/>
        <v>0.33454316987506932</v>
      </c>
      <c r="D90">
        <f t="shared" si="4"/>
        <v>0.32308316032316126</v>
      </c>
      <c r="E90" s="1">
        <f t="shared" si="5"/>
        <v>0.30454316987506935</v>
      </c>
    </row>
    <row r="91" spans="1:5" x14ac:dyDescent="0.25">
      <c r="A91">
        <v>723092.88641193288</v>
      </c>
      <c r="B91">
        <v>4399.0174468490359</v>
      </c>
      <c r="C91">
        <f t="shared" si="3"/>
        <v>0.13820551972267098</v>
      </c>
      <c r="D91">
        <f t="shared" si="4"/>
        <v>0.20642211169434102</v>
      </c>
      <c r="E91" s="1">
        <f t="shared" si="5"/>
        <v>0.10820551972267098</v>
      </c>
    </row>
    <row r="92" spans="1:5" x14ac:dyDescent="0.25">
      <c r="A92">
        <v>642949.91340497893</v>
      </c>
      <c r="B92">
        <v>3384.8834703360726</v>
      </c>
      <c r="C92">
        <f t="shared" si="3"/>
        <v>-0.11083357963128676</v>
      </c>
      <c r="D92">
        <f t="shared" si="4"/>
        <v>-0.23053647519388118</v>
      </c>
      <c r="E92" s="1">
        <f t="shared" si="5"/>
        <v>-0.14083357963128676</v>
      </c>
    </row>
    <row r="93" spans="1:5" x14ac:dyDescent="0.25">
      <c r="A93">
        <v>827673.00458524667</v>
      </c>
      <c r="B93">
        <v>3905.6834608657664</v>
      </c>
      <c r="C93">
        <f t="shared" si="3"/>
        <v>0.2873055697324825</v>
      </c>
      <c r="D93">
        <f t="shared" si="4"/>
        <v>0.15386053762080781</v>
      </c>
      <c r="E93" s="1">
        <f t="shared" si="5"/>
        <v>0.25730556973248253</v>
      </c>
    </row>
    <row r="94" spans="1:5" x14ac:dyDescent="0.25">
      <c r="A94">
        <v>880952.4721612616</v>
      </c>
      <c r="B94">
        <v>4026.8952325259243</v>
      </c>
      <c r="C94">
        <f t="shared" si="3"/>
        <v>6.437260522072201E-2</v>
      </c>
      <c r="D94">
        <f t="shared" si="4"/>
        <v>3.1034714634372611E-2</v>
      </c>
      <c r="E94" s="1">
        <f t="shared" si="5"/>
        <v>3.4372605220722011E-2</v>
      </c>
    </row>
    <row r="95" spans="1:5" x14ac:dyDescent="0.25">
      <c r="A95">
        <v>817411.02503489866</v>
      </c>
      <c r="B95">
        <v>4003.1305270785347</v>
      </c>
      <c r="C95">
        <f t="shared" si="3"/>
        <v>-7.2128121702723869E-2</v>
      </c>
      <c r="D95">
        <f t="shared" si="4"/>
        <v>-5.9014958361563469E-3</v>
      </c>
      <c r="E95" s="1">
        <f t="shared" si="5"/>
        <v>-0.10212812170272387</v>
      </c>
    </row>
    <row r="96" spans="1:5" x14ac:dyDescent="0.25">
      <c r="A96">
        <v>1101313.1793376193</v>
      </c>
      <c r="B96">
        <v>5955.5740223563535</v>
      </c>
      <c r="C96">
        <f t="shared" si="3"/>
        <v>0.34731872412731368</v>
      </c>
      <c r="D96">
        <f t="shared" si="4"/>
        <v>0.48772916148270157</v>
      </c>
      <c r="E96" s="1">
        <f t="shared" si="5"/>
        <v>0.31731872412731366</v>
      </c>
    </row>
    <row r="97" spans="1:5" x14ac:dyDescent="0.25">
      <c r="A97">
        <v>1171220.3325122998</v>
      </c>
      <c r="B97">
        <v>6347.8703129827609</v>
      </c>
      <c r="C97">
        <f t="shared" si="3"/>
        <v>6.3476179606536468E-2</v>
      </c>
      <c r="D97">
        <f t="shared" si="4"/>
        <v>6.5870441565126142E-2</v>
      </c>
      <c r="E97" s="1">
        <f t="shared" si="5"/>
        <v>3.3476179606536469E-2</v>
      </c>
    </row>
    <row r="98" spans="1:5" x14ac:dyDescent="0.25">
      <c r="A98">
        <v>1130418.3317997516</v>
      </c>
      <c r="B98">
        <v>5880.7786528315628</v>
      </c>
      <c r="C98">
        <f t="shared" si="3"/>
        <v>-3.4837169044894173E-2</v>
      </c>
      <c r="D98">
        <f t="shared" si="4"/>
        <v>-7.3582420106456034E-2</v>
      </c>
      <c r="E98" s="1">
        <f t="shared" si="5"/>
        <v>-6.4837169044894172E-2</v>
      </c>
    </row>
    <row r="99" spans="1:5" x14ac:dyDescent="0.25">
      <c r="A99">
        <v>1493584.542775197</v>
      </c>
      <c r="B99">
        <v>7952.2964520107253</v>
      </c>
      <c r="C99">
        <f t="shared" si="3"/>
        <v>0.32126709268527553</v>
      </c>
      <c r="D99">
        <f t="shared" si="4"/>
        <v>0.35225229879749648</v>
      </c>
      <c r="E99" s="1">
        <f t="shared" si="5"/>
        <v>0.29126709268527551</v>
      </c>
    </row>
    <row r="100" spans="1:5" x14ac:dyDescent="0.25">
      <c r="A100">
        <v>1926703.6061330142</v>
      </c>
      <c r="B100">
        <v>11241.839043209597</v>
      </c>
      <c r="C100">
        <f t="shared" si="3"/>
        <v>0.28998630539724796</v>
      </c>
      <c r="D100">
        <f t="shared" si="4"/>
        <v>0.41365945183886044</v>
      </c>
      <c r="E100" s="1">
        <f t="shared" si="5"/>
        <v>0.25998630539724799</v>
      </c>
    </row>
    <row r="101" spans="1:5" x14ac:dyDescent="0.25">
      <c r="A101">
        <v>2236462.0542536159</v>
      </c>
      <c r="B101">
        <v>16397.482481738167</v>
      </c>
      <c r="C101">
        <f t="shared" si="3"/>
        <v>0.16077119860812511</v>
      </c>
      <c r="D101">
        <f t="shared" si="4"/>
        <v>0.4586121024070996</v>
      </c>
      <c r="E101" s="1">
        <f t="shared" si="5"/>
        <v>0.13077119860812511</v>
      </c>
    </row>
    <row r="102" spans="1:5" x14ac:dyDescent="0.25">
      <c r="A102">
        <v>2454551.342320736</v>
      </c>
      <c r="B102">
        <v>23148.498853146946</v>
      </c>
      <c r="C102">
        <f t="shared" si="3"/>
        <v>9.751530890154271E-2</v>
      </c>
      <c r="D102">
        <f t="shared" si="4"/>
        <v>0.41171054025685766</v>
      </c>
      <c r="E102" s="1">
        <f t="shared" si="5"/>
        <v>6.7515308901542712E-2</v>
      </c>
    </row>
    <row r="103" spans="1:5" x14ac:dyDescent="0.25">
      <c r="A103">
        <v>2413149.3782799551</v>
      </c>
      <c r="B103">
        <v>19580.732898142651</v>
      </c>
      <c r="C103">
        <f t="shared" si="3"/>
        <v>-1.6867426371141237E-2</v>
      </c>
      <c r="D103">
        <f t="shared" si="4"/>
        <v>-0.15412515418982653</v>
      </c>
      <c r="E103" s="1">
        <f t="shared" si="5"/>
        <v>-4.6867426371141233E-2</v>
      </c>
    </row>
    <row r="104" spans="1:5" x14ac:dyDescent="0.25">
      <c r="A104">
        <v>2904957.9791665776</v>
      </c>
      <c r="B104">
        <v>26815.922013523446</v>
      </c>
      <c r="C104">
        <f t="shared" si="3"/>
        <v>0.20380362911357516</v>
      </c>
      <c r="D104">
        <f t="shared" si="4"/>
        <v>0.36950553143325376</v>
      </c>
      <c r="E104" s="1">
        <f t="shared" si="5"/>
        <v>0.17380362911357516</v>
      </c>
    </row>
    <row r="105" spans="1:5" x14ac:dyDescent="0.25">
      <c r="A105">
        <v>3560504.7729183375</v>
      </c>
      <c r="B105">
        <v>27573.115245295248</v>
      </c>
      <c r="C105">
        <f t="shared" si="3"/>
        <v>0.22566481114464659</v>
      </c>
      <c r="D105">
        <f t="shared" si="4"/>
        <v>2.8236703231384115E-2</v>
      </c>
      <c r="E105" s="1">
        <f t="shared" si="5"/>
        <v>0.19566481114464659</v>
      </c>
    </row>
    <row r="106" spans="1:5" x14ac:dyDescent="0.25">
      <c r="A106">
        <v>3752189.9842845965</v>
      </c>
      <c r="B106">
        <v>25190.508535452656</v>
      </c>
      <c r="C106">
        <f t="shared" si="3"/>
        <v>5.3836527007137217E-2</v>
      </c>
      <c r="D106">
        <f t="shared" si="4"/>
        <v>-8.6410501267140352E-2</v>
      </c>
      <c r="E106" s="1">
        <f t="shared" si="5"/>
        <v>2.3836527007137218E-2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4854-766C-4F98-968E-38B75DFA1134}">
  <dimension ref="A1:I18"/>
  <sheetViews>
    <sheetView zoomScale="145" zoomScaleNormal="145" workbookViewId="0">
      <selection activeCell="B18" sqref="B18"/>
    </sheetView>
  </sheetViews>
  <sheetFormatPr defaultRowHeight="15" x14ac:dyDescent="0.25"/>
  <cols>
    <col min="2" max="2" width="12.855468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0.47483657371279342</v>
      </c>
    </row>
    <row r="5" spans="1:9" x14ac:dyDescent="0.25">
      <c r="A5" s="2" t="s">
        <v>9</v>
      </c>
      <c r="B5" s="2">
        <v>0.22546977173530511</v>
      </c>
    </row>
    <row r="6" spans="1:9" x14ac:dyDescent="0.25">
      <c r="A6" s="2" t="s">
        <v>10</v>
      </c>
      <c r="B6" s="2">
        <v>0.21756640205913474</v>
      </c>
    </row>
    <row r="7" spans="1:9" x14ac:dyDescent="0.25">
      <c r="A7" s="2" t="s">
        <v>11</v>
      </c>
      <c r="B7" s="2">
        <v>0.21274342756690484</v>
      </c>
    </row>
    <row r="8" spans="1:9" ht="15.75" thickBot="1" x14ac:dyDescent="0.3">
      <c r="A8" s="3" t="s">
        <v>12</v>
      </c>
      <c r="B8" s="3">
        <v>100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1.2911845859209796</v>
      </c>
      <c r="D12" s="2">
        <v>1.2911845859209796</v>
      </c>
      <c r="E12" s="2">
        <v>28.5283089332294</v>
      </c>
      <c r="F12" s="2">
        <v>5.9940599391367058E-7</v>
      </c>
    </row>
    <row r="13" spans="1:9" x14ac:dyDescent="0.25">
      <c r="A13" s="2" t="s">
        <v>15</v>
      </c>
      <c r="B13" s="2">
        <v>98</v>
      </c>
      <c r="C13" s="2">
        <v>4.4354570653456582</v>
      </c>
      <c r="D13" s="2">
        <v>4.5259765972914881E-2</v>
      </c>
      <c r="E13" s="2"/>
      <c r="F13" s="2"/>
    </row>
    <row r="14" spans="1:9" ht="15.75" thickBot="1" x14ac:dyDescent="0.3">
      <c r="A14" s="3" t="s">
        <v>16</v>
      </c>
      <c r="B14" s="3">
        <v>99</v>
      </c>
      <c r="C14" s="3">
        <v>5.7266416512666378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3.0627534160081973E-2</v>
      </c>
      <c r="C17" s="2">
        <v>2.3535760322157845E-2</v>
      </c>
      <c r="D17" s="2">
        <v>1.301319088096234</v>
      </c>
      <c r="E17" s="2">
        <v>0.19620032968390072</v>
      </c>
      <c r="F17" s="2">
        <v>-1.6078416216352261E-2</v>
      </c>
      <c r="G17" s="2">
        <v>7.73334845365162E-2</v>
      </c>
      <c r="H17" s="2">
        <v>-1.6078416216352261E-2</v>
      </c>
      <c r="I17" s="2">
        <v>7.73334845365162E-2</v>
      </c>
    </row>
    <row r="18" spans="1:9" ht="15.75" thickBot="1" x14ac:dyDescent="0.3">
      <c r="A18" s="3" t="s">
        <v>30</v>
      </c>
      <c r="B18" s="3">
        <v>0.83378332183558035</v>
      </c>
      <c r="C18" s="3">
        <v>0.1561044161371922</v>
      </c>
      <c r="D18" s="3">
        <v>5.34118984246295</v>
      </c>
      <c r="E18" s="3">
        <v>5.9940599391367058E-7</v>
      </c>
      <c r="F18" s="3">
        <v>0.52399918850627425</v>
      </c>
      <c r="G18" s="3">
        <v>1.1435674551648864</v>
      </c>
      <c r="H18" s="3">
        <v>0.52399918850627425</v>
      </c>
      <c r="I18" s="3">
        <v>1.1435674551648864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 &amp; Returns</vt:lpstr>
      <vt:lpstr>CAPM Regression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DeRobertis,Nicholas A</dc:creator>
  <cp:lastModifiedBy>Nick DeRobertis</cp:lastModifiedBy>
  <dcterms:created xsi:type="dcterms:W3CDTF">2019-11-05T12:20:39Z</dcterms:created>
  <dcterms:modified xsi:type="dcterms:W3CDTF">2020-03-30T21:54:14Z</dcterms:modified>
</cp:coreProperties>
</file>