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k\Desktop\Class Folder\"/>
    </mc:Choice>
  </mc:AlternateContent>
  <xr:revisionPtr revIDLastSave="0" documentId="13_ncr:1_{B1200403-8951-4316-B4ED-3816EC3FE854}" xr6:coauthVersionLast="47" xr6:coauthVersionMax="47" xr10:uidLastSave="{00000000-0000-0000-0000-000000000000}"/>
  <bookViews>
    <workbookView xWindow="-120" yWindow="-120" windowWidth="29040" windowHeight="15840" tabRatio="670" activeTab="3" xr2:uid="{00000000-000D-0000-FFFF-FFFF00000000}"/>
  </bookViews>
  <sheets>
    <sheet name="Kickstarter" sheetId="1" r:id="rId1"/>
    <sheet name="Outcomes Based on Goals" sheetId="9" r:id="rId2"/>
    <sheet name="Outcomes Based on Launch Date" sheetId="7" r:id="rId3"/>
    <sheet name="Edinburgh Research" sheetId="8" r:id="rId4"/>
    <sheet name="Category Statistics" sheetId="5" r:id="rId5"/>
    <sheet name="Subcategory Statistics" sheetId="6" r:id="rId6"/>
  </sheets>
  <definedNames>
    <definedName name="_xlnm._FilterDatabase" localSheetId="0" hidden="1">Kickstarter!$R$1:$R$4115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9" l="1"/>
  <c r="F3" i="9"/>
  <c r="H3" i="9"/>
  <c r="H4" i="9"/>
  <c r="H5" i="9"/>
  <c r="H6" i="9"/>
  <c r="H7" i="9"/>
  <c r="H8" i="9"/>
  <c r="H9" i="9"/>
  <c r="H10" i="9"/>
  <c r="H11" i="9"/>
  <c r="H12" i="9"/>
  <c r="H13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F4" i="9"/>
  <c r="F5" i="9"/>
  <c r="F6" i="9"/>
  <c r="F7" i="9"/>
  <c r="F8" i="9"/>
  <c r="F9" i="9"/>
  <c r="F10" i="9"/>
  <c r="F11" i="9"/>
  <c r="F12" i="9"/>
  <c r="F13" i="9"/>
  <c r="E3" i="9"/>
  <c r="E4" i="9"/>
  <c r="E5" i="9"/>
  <c r="E6" i="9"/>
  <c r="E7" i="9"/>
  <c r="E8" i="9"/>
  <c r="E9" i="9"/>
  <c r="E10" i="9"/>
  <c r="E11" i="9"/>
  <c r="E12" i="9"/>
  <c r="E13" i="9"/>
  <c r="E2" i="9"/>
  <c r="D13" i="9"/>
  <c r="D12" i="9"/>
  <c r="D11" i="9"/>
  <c r="D10" i="9"/>
  <c r="D8" i="9"/>
  <c r="D7" i="9"/>
  <c r="D9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3" i="9"/>
  <c r="B12" i="9"/>
  <c r="B11" i="9"/>
  <c r="B10" i="9"/>
  <c r="B9" i="9"/>
  <c r="B8" i="9"/>
  <c r="B7" i="9"/>
  <c r="B6" i="9"/>
  <c r="B5" i="9"/>
  <c r="B4" i="9"/>
  <c r="B3" i="9"/>
  <c r="B2" i="9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</calcChain>
</file>

<file path=xl/sharedStrings.xml><?xml version="1.0" encoding="utf-8"?>
<sst xmlns="http://schemas.openxmlformats.org/spreadsheetml/2006/main" count="33009" uniqueCount="8404">
  <si>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</si>
  <si>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</si>
  <si>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</si>
  <si>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</si>
  <si>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</si>
  <si>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</si>
  <si>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</si>
  <si>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</si>
  <si>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</si>
  <si>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</si>
  <si>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</si>
  <si>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</si>
  <si>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</si>
  <si>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</si>
  <si>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</si>
  <si>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</si>
  <si>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</si>
  <si>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</si>
  <si>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</si>
  <si>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</si>
  <si>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</si>
  <si>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</si>
  <si>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</si>
  <si>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</si>
  <si>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</si>
  <si>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</si>
  <si>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</si>
  <si>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</si>
  <si>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</si>
  <si>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</si>
  <si>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</si>
  <si>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</si>
  <si>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</si>
  <si>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</si>
  <si>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</si>
  <si>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</si>
  <si>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</si>
  <si>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</si>
  <si>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</si>
  <si>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</si>
  <si>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</si>
  <si>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</si>
  <si>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</si>
  <si>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</si>
  <si>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</si>
  <si>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</si>
  <si>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</si>
  <si>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</si>
  <si>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</si>
  <si>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</si>
  <si>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</si>
  <si>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</si>
  <si>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</si>
  <si>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</si>
  <si>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</si>
  <si>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</si>
  <si>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</si>
  <si>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</si>
  <si>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</si>
  <si>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</si>
  <si>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</si>
  <si>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</si>
  <si>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</si>
  <si>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</si>
  <si>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</si>
  <si>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</si>
  <si>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</si>
  <si>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</si>
  <si>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</si>
  <si>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</si>
  <si>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</si>
  <si>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</si>
  <si>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</si>
  <si>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</si>
  <si>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</si>
  <si>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</si>
  <si>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</si>
  <si>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</si>
  <si>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</si>
  <si>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</si>
  <si>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</si>
  <si>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</si>
  <si>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</si>
  <si>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</si>
  <si>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</si>
  <si>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</si>
  <si>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</si>
  <si>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</si>
  <si>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</si>
  <si>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</si>
  <si>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</si>
  <si>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</si>
  <si>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</si>
  <si>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</si>
  <si>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</si>
  <si>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</si>
  <si>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</si>
  <si>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</si>
  <si>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</si>
  <si>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</si>
  <si>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</si>
  <si>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</si>
  <si>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</si>
  <si>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</si>
  <si>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</si>
  <si>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</si>
  <si>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</si>
  <si>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</si>
  <si>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</si>
  <si>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</si>
  <si>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</si>
  <si>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</si>
  <si>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</si>
  <si>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</si>
  <si>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</si>
  <si>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</si>
  <si>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</si>
  <si>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</si>
  <si>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</si>
  <si>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</si>
  <si>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</si>
  <si>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</si>
  <si>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</si>
  <si>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</si>
  <si>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</si>
  <si>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</si>
  <si>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</si>
  <si>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</si>
  <si>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</si>
  <si>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</si>
  <si>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</si>
  <si>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</si>
  <si>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</si>
  <si>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</si>
  <si>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</si>
  <si>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</si>
  <si>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</si>
  <si>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</si>
  <si>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</si>
  <si>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</si>
  <si>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</si>
  <si>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</si>
  <si>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</si>
  <si>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</si>
  <si>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</si>
  <si>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</si>
  <si>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</si>
  <si>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</si>
  <si>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</si>
  <si>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</si>
  <si>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</si>
  <si>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</si>
  <si>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</si>
  <si>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</si>
  <si>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</si>
  <si>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</si>
  <si>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</si>
  <si>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</si>
  <si>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</si>
  <si>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</si>
  <si>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</si>
  <si>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</si>
  <si>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</si>
  <si>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</si>
  <si>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</si>
  <si>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</si>
  <si>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</si>
  <si>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</si>
  <si>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</si>
  <si>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</si>
  <si>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</si>
  <si>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</si>
  <si>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</si>
  <si>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</si>
  <si>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</si>
  <si>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</si>
  <si>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</si>
  <si>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</si>
  <si>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</si>
  <si>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</si>
  <si>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</si>
  <si>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</si>
  <si>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</si>
  <si>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</si>
  <si>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</si>
  <si>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</si>
  <si>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</si>
  <si>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</si>
  <si>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</si>
  <si>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</si>
  <si>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</si>
  <si>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</si>
  <si>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</si>
  <si>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</si>
  <si>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</si>
  <si>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</si>
  <si>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</si>
  <si>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</si>
  <si>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</si>
  <si>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</si>
  <si>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</si>
  <si>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</si>
  <si>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</si>
  <si>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</si>
  <si>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</si>
  <si>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</si>
  <si>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</si>
  <si>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</si>
  <si>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</si>
  <si>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</si>
  <si>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</si>
  <si>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</si>
  <si>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</si>
  <si>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</si>
  <si>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</si>
  <si>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</si>
  <si>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</si>
  <si>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</si>
  <si>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</si>
  <si>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</si>
  <si>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</si>
  <si>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</si>
  <si>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</si>
  <si>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</si>
  <si>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</si>
  <si>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</si>
  <si>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</si>
  <si>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</si>
  <si>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</si>
  <si>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</si>
  <si>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</si>
  <si>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</si>
  <si>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</si>
  <si>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</si>
  <si>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</si>
  <si>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</si>
  <si>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</si>
  <si>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</si>
  <si>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</si>
  <si>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</si>
  <si>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</si>
  <si>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</si>
  <si>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</si>
  <si>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</si>
  <si>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</si>
  <si>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</si>
  <si>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</si>
  <si>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</si>
  <si>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</si>
  <si>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</si>
  <si>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</si>
  <si>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</si>
  <si>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</si>
  <si>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</si>
  <si>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</si>
  <si>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</si>
  <si>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</si>
  <si>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</si>
  <si>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</si>
  <si>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</si>
  <si>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</si>
  <si>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</si>
  <si>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</si>
  <si>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</si>
  <si>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</si>
  <si>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</si>
  <si>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</si>
  <si>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</si>
  <si>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</si>
  <si>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</si>
  <si>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</si>
  <si>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</si>
  <si>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</si>
  <si>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</si>
  <si>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</si>
  <si>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</si>
  <si>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</si>
  <si>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</si>
  <si>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</si>
  <si>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</si>
  <si>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</si>
  <si>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</si>
  <si>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</si>
  <si>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</si>
  <si>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</si>
  <si>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</si>
  <si>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</si>
  <si>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</si>
  <si>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</si>
  <si>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</si>
  <si>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</si>
  <si>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</si>
  <si>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</si>
  <si>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</si>
  <si>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</si>
  <si>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</si>
  <si>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</si>
  <si>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</si>
  <si>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</si>
  <si>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</si>
  <si>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</si>
  <si>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</si>
  <si>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</si>
  <si>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</si>
  <si>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</si>
  <si>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</si>
  <si>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</si>
  <si>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</si>
  <si>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</si>
  <si>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</si>
  <si>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</si>
  <si>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</si>
  <si>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</si>
  <si>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</si>
  <si>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</si>
  <si>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</si>
  <si>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</si>
  <si>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</si>
  <si>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</si>
  <si>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</si>
  <si>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</si>
  <si>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</si>
  <si>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</si>
  <si>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</si>
  <si>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</si>
  <si>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</si>
  <si>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</si>
  <si>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</si>
  <si>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</si>
  <si>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</si>
  <si>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</si>
  <si>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</si>
  <si>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</si>
  <si>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</si>
  <si>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</si>
  <si>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</si>
  <si>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</si>
  <si>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</si>
  <si>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</si>
  <si>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</si>
  <si>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</si>
  <si>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</si>
  <si>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</si>
  <si>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</si>
  <si>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</si>
  <si>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</si>
  <si>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</si>
  <si>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</si>
  <si>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</si>
  <si>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</si>
  <si>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</si>
  <si>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</si>
  <si>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</si>
  <si>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</si>
  <si>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</si>
  <si>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</si>
  <si>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</si>
  <si>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</si>
  <si>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</si>
  <si>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</si>
  <si>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</si>
  <si>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</si>
  <si>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</si>
  <si>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</si>
  <si>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</si>
  <si>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</si>
  <si>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</si>
  <si>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</si>
  <si>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</si>
  <si>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</si>
  <si>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</si>
  <si>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</si>
  <si>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</si>
  <si>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</si>
  <si>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</si>
  <si>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</si>
  <si>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</si>
  <si>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</si>
  <si>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</si>
  <si>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</si>
  <si>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</si>
  <si>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</si>
  <si>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</si>
  <si>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</si>
  <si>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</si>
  <si>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</si>
  <si>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</si>
  <si>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</si>
  <si>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</si>
  <si>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</si>
  <si>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</si>
  <si>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</si>
  <si>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</si>
  <si>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</si>
  <si>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</si>
  <si>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</si>
  <si>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</si>
  <si>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</si>
  <si>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</si>
  <si>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</si>
  <si>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</si>
  <si>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</si>
  <si>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</si>
  <si>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</si>
  <si>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</si>
  <si>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</si>
  <si>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</si>
  <si>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</si>
  <si>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</si>
  <si>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</si>
  <si>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</si>
  <si>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</si>
  <si>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</si>
  <si>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</si>
  <si>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</si>
  <si>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</si>
  <si>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</si>
  <si>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</si>
  <si>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</si>
  <si>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</si>
  <si>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</si>
  <si>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</si>
  <si>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</si>
  <si>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</si>
  <si>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</si>
  <si>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</si>
  <si>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</si>
  <si>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</si>
  <si>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</si>
  <si>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</si>
  <si>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</si>
  <si>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</si>
  <si>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</si>
  <si>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</si>
  <si>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</si>
  <si>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</si>
  <si>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</si>
  <si>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</si>
  <si>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</si>
  <si>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</si>
  <si>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</si>
  <si>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</si>
  <si>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</si>
  <si>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</si>
  <si>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</si>
  <si>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</si>
  <si>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</si>
  <si>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</si>
  <si>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</si>
  <si>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</si>
  <si>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</si>
  <si>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</si>
  <si>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</si>
  <si>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</si>
  <si>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</si>
  <si>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</si>
  <si>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</si>
  <si>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</si>
  <si>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</si>
  <si>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</si>
  <si>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</si>
  <si>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</si>
  <si>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</si>
  <si>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</si>
  <si>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</si>
  <si>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</si>
  <si>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</si>
  <si>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</si>
  <si>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</si>
  <si>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</si>
  <si>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</si>
  <si>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</si>
  <si>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</si>
  <si>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</si>
  <si>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</si>
  <si>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</si>
  <si>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</si>
  <si>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</si>
  <si>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</si>
  <si>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</si>
  <si>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</si>
  <si>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</si>
  <si>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</si>
  <si>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</si>
  <si>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</si>
  <si>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</si>
  <si>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</si>
  <si>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</si>
  <si>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</si>
  <si>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</si>
  <si>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</si>
  <si>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</si>
  <si>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</si>
  <si>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</si>
  <si>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</si>
  <si>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</si>
  <si>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</si>
  <si>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</si>
  <si>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</si>
  <si>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</si>
  <si>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</si>
  <si>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</si>
  <si>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</si>
  <si>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</si>
  <si>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</si>
  <si>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</si>
  <si>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</si>
  <si>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</si>
  <si>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</si>
  <si>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</si>
  <si>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</si>
  <si>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</si>
  <si>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</si>
  <si>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</si>
  <si>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</si>
  <si>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</si>
  <si>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</si>
  <si>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</si>
  <si>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</si>
  <si>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</si>
  <si>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</si>
  <si>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</si>
  <si>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</si>
  <si>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</si>
  <si>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</si>
  <si>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</si>
  <si>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</si>
  <si>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</si>
  <si>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</si>
  <si>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</si>
  <si>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</si>
  <si>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</si>
  <si>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</si>
  <si>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</si>
  <si>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</si>
  <si>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</si>
  <si>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</si>
  <si>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</si>
  <si>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</si>
  <si>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</si>
  <si>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</si>
  <si>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</si>
  <si>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</si>
  <si>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</si>
  <si>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</si>
  <si>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</si>
  <si>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</si>
  <si>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</si>
  <si>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</si>
  <si>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</si>
  <si>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</si>
  <si>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</si>
  <si>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</si>
  <si>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</si>
  <si>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</si>
  <si>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</si>
  <si>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</si>
  <si>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</si>
  <si>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</si>
  <si>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</si>
  <si>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</si>
  <si>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</si>
  <si>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</si>
  <si>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</si>
  <si>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</si>
  <si>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</si>
  <si>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</si>
  <si>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</si>
  <si>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</si>
  <si>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</si>
  <si>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</si>
  <si>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</si>
  <si>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</si>
  <si>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</si>
  <si>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</si>
  <si>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</si>
  <si>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</si>
  <si>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</si>
  <si>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</si>
  <si>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</si>
  <si>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</si>
  <si>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</si>
  <si>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</si>
  <si>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</si>
  <si>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</si>
  <si>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</si>
  <si>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</si>
  <si>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</si>
  <si>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</si>
  <si>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</si>
  <si>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</si>
  <si>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</si>
  <si>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</si>
  <si>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</si>
  <si>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</si>
  <si>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</si>
  <si>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</si>
  <si>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</si>
  <si>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</si>
  <si>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</si>
  <si>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</si>
  <si>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</si>
  <si>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</si>
  <si>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</si>
  <si>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</si>
  <si>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</si>
  <si>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</si>
  <si>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</si>
  <si>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</si>
  <si>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</si>
  <si>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</si>
  <si>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</si>
  <si>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</si>
  <si>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</si>
  <si>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</si>
  <si>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</si>
  <si>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</si>
  <si>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</si>
  <si>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</si>
  <si>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</si>
  <si>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</si>
  <si>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</si>
  <si>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</si>
  <si>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</si>
  <si>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</si>
  <si>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</si>
  <si>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</si>
  <si>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</si>
  <si>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</si>
  <si>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</si>
  <si>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</si>
  <si>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</si>
  <si>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</si>
  <si>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</si>
  <si>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</si>
  <si>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</si>
  <si>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</si>
  <si>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</si>
  <si>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</si>
  <si>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</si>
  <si>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</si>
  <si>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</si>
  <si>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</si>
  <si>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</si>
  <si>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</si>
  <si>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</si>
  <si>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</si>
  <si>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</si>
  <si>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</si>
  <si>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</si>
  <si>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</si>
  <si>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</si>
  <si>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</si>
  <si>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</si>
  <si>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</si>
  <si>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</si>
  <si>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</si>
  <si>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</si>
  <si>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</si>
  <si>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</si>
  <si>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</si>
  <si>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</si>
  <si>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</si>
  <si>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</si>
  <si>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</si>
  <si>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</si>
  <si>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</si>
  <si>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</si>
  <si>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</si>
  <si>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</si>
  <si>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</si>
  <si>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</si>
  <si>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</si>
  <si>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</si>
  <si>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</si>
  <si>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</si>
  <si>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</si>
  <si>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</si>
  <si>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</si>
  <si>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</si>
  <si>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</si>
  <si>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</si>
  <si>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</si>
  <si>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</si>
  <si>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</si>
  <si>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</si>
  <si>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</si>
  <si>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</si>
  <si>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</si>
  <si>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</si>
  <si>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</si>
  <si>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</si>
  <si>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</si>
  <si>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</si>
  <si>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</si>
  <si>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</si>
  <si>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</si>
  <si>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</si>
  <si>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</si>
  <si>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</si>
  <si>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</si>
  <si>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</si>
  <si>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</si>
  <si>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</si>
  <si>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</si>
  <si>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</si>
  <si>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</si>
  <si>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</si>
  <si>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</si>
  <si>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</si>
  <si>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</si>
  <si>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</si>
  <si>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</si>
  <si>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</si>
  <si>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</si>
  <si>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</si>
  <si>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</si>
  <si>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</si>
  <si>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</si>
  <si>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</si>
  <si>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</si>
  <si>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</si>
  <si>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</si>
  <si>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</si>
  <si>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</si>
  <si>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</si>
  <si>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</si>
  <si>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</si>
  <si>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</si>
  <si>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</si>
  <si>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</si>
  <si>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</si>
  <si>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</si>
  <si>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</si>
  <si>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</si>
  <si>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</si>
  <si>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</si>
  <si>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</si>
  <si>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</si>
  <si>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</si>
  <si>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</si>
  <si>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</si>
  <si>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</si>
  <si>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</si>
  <si>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</si>
  <si>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</si>
  <si>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</si>
  <si>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</si>
  <si>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</si>
  <si>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</si>
  <si>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</si>
  <si>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</si>
  <si>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</si>
  <si>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</si>
  <si>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</si>
  <si>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</si>
  <si>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</si>
  <si>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</si>
  <si>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</si>
  <si>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</si>
  <si>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</si>
  <si>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</si>
  <si>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</si>
  <si>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</si>
  <si>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</si>
  <si>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</si>
  <si>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</si>
  <si>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</si>
  <si>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</si>
  <si>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</si>
  <si>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</si>
  <si>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</si>
  <si>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</si>
  <si>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</si>
  <si>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</si>
  <si>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</si>
  <si>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</si>
  <si>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</si>
  <si>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</si>
  <si>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</si>
  <si>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</si>
  <si>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</si>
  <si>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</si>
  <si>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</si>
  <si>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</si>
  <si>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</si>
  <si>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</si>
  <si>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</si>
  <si>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</si>
  <si>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</si>
  <si>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</si>
  <si>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</si>
  <si>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</si>
  <si>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</si>
  <si>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</si>
  <si>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</si>
  <si>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</si>
  <si>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</si>
  <si>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</si>
  <si>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</si>
  <si>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</si>
  <si>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</si>
  <si>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</si>
  <si>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</si>
  <si>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</si>
  <si>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</si>
  <si>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</si>
  <si>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</si>
  <si>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</si>
  <si>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</si>
  <si>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</si>
  <si>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</si>
  <si>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</si>
  <si>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</si>
  <si>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</si>
  <si>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</si>
  <si>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</si>
  <si>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</si>
  <si>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</si>
  <si>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</si>
  <si>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</si>
  <si>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</si>
  <si>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</si>
  <si>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</si>
  <si>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</si>
  <si>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</si>
  <si>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</si>
  <si>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</si>
  <si>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</si>
  <si>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</si>
  <si>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</si>
  <si>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</si>
  <si>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</si>
  <si>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</si>
  <si>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</si>
  <si>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</si>
  <si>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</si>
  <si>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</si>
  <si>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</si>
  <si>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</si>
  <si>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</si>
  <si>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</si>
  <si>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</si>
  <si>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</si>
  <si>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</si>
  <si>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</si>
  <si>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</si>
  <si>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</si>
  <si>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</si>
  <si>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</si>
  <si>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</si>
  <si>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</si>
  <si>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</si>
  <si>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</si>
  <si>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</si>
  <si>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</si>
  <si>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</si>
  <si>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</si>
  <si>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</si>
  <si>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</si>
  <si>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</si>
  <si>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</si>
  <si>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</si>
  <si>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</si>
  <si>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</si>
  <si>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</si>
  <si>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</si>
  <si>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</si>
  <si>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</si>
  <si>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</si>
  <si>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</si>
  <si>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</si>
  <si>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</si>
  <si>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</si>
  <si>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</si>
  <si>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</si>
  <si>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</si>
  <si>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</si>
  <si>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</si>
  <si>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</si>
  <si>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</si>
  <si>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</si>
  <si>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</si>
  <si>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</si>
  <si>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</si>
  <si>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</si>
  <si>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</si>
  <si>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</si>
  <si>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</si>
  <si>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</si>
  <si>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</si>
  <si>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</si>
  <si>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</si>
  <si>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</si>
  <si>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</si>
  <si>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</si>
  <si>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</si>
  <si>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</si>
  <si>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</si>
  <si>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</si>
  <si>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</si>
  <si>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</si>
  <si>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</si>
  <si>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</si>
  <si>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</si>
  <si>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</si>
  <si>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</si>
  <si>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</si>
  <si>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</si>
  <si>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</si>
  <si>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</si>
  <si>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</si>
  <si>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</si>
  <si>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</si>
  <si>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</si>
  <si>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</si>
  <si>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</si>
  <si>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</si>
  <si>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</si>
  <si>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</si>
  <si>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</si>
  <si>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</si>
  <si>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</si>
  <si>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</si>
  <si>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</si>
  <si>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</si>
  <si>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</si>
  <si>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</si>
  <si>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</si>
  <si>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</si>
  <si>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</si>
  <si>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</si>
  <si>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</si>
  <si>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</si>
  <si>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</si>
  <si>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</si>
  <si>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</si>
  <si>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</si>
  <si>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</si>
  <si>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</si>
  <si>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</si>
  <si>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</si>
  <si>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</si>
  <si>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</si>
  <si>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</si>
  <si>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</si>
  <si>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</si>
  <si>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</si>
  <si>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</si>
  <si>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</si>
  <si>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</si>
  <si>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</si>
  <si>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</si>
  <si>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</si>
  <si>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</si>
  <si>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</si>
  <si>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</si>
  <si>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</si>
  <si>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</si>
  <si>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</si>
  <si>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</si>
  <si>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</si>
  <si>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</si>
  <si>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</si>
  <si>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</si>
  <si>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</si>
  <si>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</si>
  <si>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</si>
  <si>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</si>
  <si>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</si>
  <si>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</si>
  <si>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</si>
  <si>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</si>
  <si>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</si>
  <si>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</si>
  <si>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</si>
  <si>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</si>
  <si>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</si>
  <si>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</si>
  <si>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</si>
  <si>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</si>
  <si>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</si>
  <si>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</si>
  <si>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</si>
  <si>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</si>
  <si>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</si>
  <si>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</si>
  <si>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</si>
  <si>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</si>
  <si>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</si>
  <si>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</si>
  <si>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</si>
  <si>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</si>
  <si>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</si>
  <si>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</si>
  <si>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</si>
  <si>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</si>
  <si>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</si>
  <si>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</si>
  <si>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</si>
  <si>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</si>
  <si>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</si>
  <si>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</si>
  <si>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</si>
  <si>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</si>
  <si>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</si>
  <si>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</si>
  <si>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</si>
  <si>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</si>
  <si>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</si>
  <si>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</si>
  <si>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</si>
  <si>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</si>
  <si>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</si>
  <si>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</si>
  <si>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</si>
  <si>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</si>
  <si>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</si>
  <si>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</si>
  <si>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</si>
  <si>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</si>
  <si>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</si>
  <si>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</si>
  <si>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</si>
  <si>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</si>
  <si>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</si>
  <si>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</si>
  <si>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</si>
  <si>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</si>
  <si>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</si>
  <si>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</si>
  <si>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</si>
  <si>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</si>
  <si>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</si>
  <si>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</si>
  <si>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</si>
  <si>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</si>
  <si>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</si>
  <si>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</si>
  <si>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</si>
  <si>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</si>
  <si>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</si>
  <si>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</si>
  <si>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</si>
  <si>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</si>
  <si>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</si>
  <si>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</si>
  <si>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</si>
  <si>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</si>
  <si>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</si>
  <si>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</si>
  <si>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</si>
  <si>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</si>
  <si>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</si>
  <si>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</si>
  <si>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</si>
  <si>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</si>
  <si>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</si>
  <si>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</si>
  <si>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</si>
  <si>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</si>
  <si>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</si>
  <si>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</si>
  <si>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</si>
  <si>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</si>
  <si>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</si>
  <si>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</si>
  <si>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</si>
  <si>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</si>
  <si>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</si>
  <si>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</si>
  <si>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</si>
  <si>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</si>
  <si>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</si>
  <si>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</si>
  <si>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</si>
  <si>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</si>
  <si>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</si>
  <si>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</si>
  <si>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</si>
  <si>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</si>
  <si>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</si>
  <si>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</si>
  <si>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</si>
  <si>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</si>
  <si>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</si>
  <si>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</si>
  <si>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</si>
  <si>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</si>
  <si>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</si>
  <si>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</si>
  <si>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</si>
  <si>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</si>
  <si>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</si>
  <si>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</si>
  <si>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</si>
  <si>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</si>
  <si>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</si>
  <si>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</si>
  <si>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</si>
  <si>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</si>
  <si>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</si>
  <si>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</si>
  <si>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</si>
  <si>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</si>
  <si>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</si>
  <si>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</si>
  <si>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</si>
  <si>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</si>
  <si>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</si>
  <si>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</si>
  <si>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</si>
  <si>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</si>
  <si>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</si>
  <si>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</si>
  <si>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</si>
  <si>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</si>
  <si>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</si>
  <si>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</si>
  <si>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</si>
  <si>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</si>
  <si>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</si>
  <si>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</si>
  <si>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</si>
  <si>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</si>
  <si>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</si>
  <si>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</si>
  <si>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</si>
  <si>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</si>
  <si>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</si>
  <si>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</si>
  <si>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</si>
  <si>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</si>
  <si>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</si>
  <si>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</si>
  <si>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</si>
  <si>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</si>
  <si>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</si>
  <si>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</si>
  <si>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</si>
  <si>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</si>
  <si>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</si>
  <si>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</si>
  <si>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</si>
  <si>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</si>
  <si>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</si>
  <si>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</si>
  <si>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</si>
  <si>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</si>
  <si>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</si>
  <si>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</si>
  <si>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</si>
  <si>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</si>
  <si>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</si>
  <si>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</si>
  <si>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</si>
  <si>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</si>
  <si>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</si>
  <si>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</si>
  <si>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</si>
  <si>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</si>
  <si>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</si>
  <si>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</si>
  <si>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</si>
  <si>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</si>
  <si>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</si>
  <si>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</si>
  <si>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</si>
  <si>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</si>
  <si>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</si>
  <si>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</si>
  <si>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</si>
  <si>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</si>
  <si>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</si>
  <si>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</si>
  <si>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</si>
  <si>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</si>
  <si>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</si>
  <si>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</si>
  <si>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</si>
  <si>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</si>
  <si>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</si>
  <si>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</si>
  <si>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</si>
  <si>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</si>
  <si>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</si>
  <si>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</si>
  <si>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</si>
  <si>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</si>
  <si>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</si>
  <si>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</si>
  <si>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</si>
  <si>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</si>
  <si>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</si>
  <si>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</si>
  <si>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</si>
  <si>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</si>
  <si>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</si>
  <si>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</si>
  <si>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</si>
  <si>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</si>
  <si>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</si>
  <si>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</si>
  <si>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</si>
  <si>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</si>
  <si>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</si>
  <si>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</si>
  <si>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</si>
  <si>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</si>
  <si>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</si>
  <si>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</si>
  <si>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</si>
  <si>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</si>
  <si>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</si>
  <si>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</si>
  <si>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</si>
  <si>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</si>
  <si>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</si>
  <si>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</si>
  <si>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</si>
  <si>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</si>
  <si>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</si>
  <si>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</si>
  <si>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</si>
  <si>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</si>
  <si>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</si>
  <si>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</si>
  <si>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</si>
  <si>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</si>
  <si>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</si>
  <si>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</si>
  <si>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</si>
  <si>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</si>
  <si>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</si>
  <si>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</si>
  <si>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</si>
  <si>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</si>
  <si>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</si>
  <si>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</si>
  <si>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</si>
  <si>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</si>
  <si>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</si>
  <si>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</si>
  <si>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</si>
  <si>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</si>
  <si>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</si>
  <si>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</si>
  <si>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</si>
  <si>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</si>
  <si>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</si>
  <si>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</si>
  <si>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</si>
  <si>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</si>
  <si>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</si>
  <si>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</si>
  <si>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</si>
  <si>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</si>
  <si>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</si>
  <si>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</si>
  <si>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</si>
  <si>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</si>
  <si>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</si>
  <si>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</si>
  <si>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</si>
  <si>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</si>
  <si>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</si>
  <si>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</si>
  <si>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</si>
  <si>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</si>
  <si>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</si>
  <si>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</si>
  <si>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</si>
  <si>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</si>
  <si>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</si>
  <si>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</si>
  <si>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</si>
  <si>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</si>
  <si>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</si>
  <si>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</si>
  <si>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</si>
  <si>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</si>
  <si>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</si>
  <si>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</si>
  <si>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</si>
  <si>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</si>
  <si>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</si>
  <si>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</si>
  <si>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</si>
  <si>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</si>
  <si>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</si>
  <si>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</si>
  <si>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</si>
  <si>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</si>
  <si>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</si>
  <si>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</si>
  <si>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</si>
  <si>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</si>
  <si>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</si>
  <si>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</si>
  <si>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</si>
  <si>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</si>
  <si>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</si>
  <si>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</si>
  <si>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</si>
  <si>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</si>
  <si>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</si>
  <si>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</si>
  <si>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</si>
  <si>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</si>
  <si>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</si>
  <si>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</si>
  <si>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</si>
  <si>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</si>
  <si>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</si>
  <si>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</si>
  <si>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</si>
  <si>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</si>
  <si>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</si>
  <si>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</si>
  <si>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</si>
  <si>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</si>
  <si>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</si>
  <si>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</si>
  <si>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</si>
  <si>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</si>
  <si>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</si>
  <si>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</si>
  <si>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</si>
  <si>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</si>
  <si>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</si>
  <si>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</si>
  <si>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</si>
  <si>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</si>
  <si>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</si>
  <si>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</si>
  <si>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</si>
  <si>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</si>
  <si>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</si>
  <si>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</si>
  <si>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</si>
  <si>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</si>
  <si>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</si>
  <si>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</si>
  <si>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</si>
  <si>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</si>
  <si>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</si>
  <si>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</si>
  <si>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</si>
  <si>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</si>
  <si>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</si>
  <si>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</si>
  <si>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</si>
  <si>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</si>
  <si>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</si>
  <si>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</si>
  <si>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</si>
  <si>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</si>
  <si>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</si>
  <si>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</si>
  <si>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</si>
  <si>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</si>
  <si>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</si>
  <si>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</si>
  <si>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</si>
  <si>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</si>
  <si>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</si>
  <si>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</si>
  <si>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</si>
  <si>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</si>
  <si>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</si>
  <si>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</si>
  <si>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</si>
  <si>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</si>
  <si>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</si>
  <si>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</si>
  <si>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</si>
  <si>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</si>
  <si>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</si>
  <si>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</si>
  <si>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</si>
  <si>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</si>
  <si>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</si>
  <si>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</si>
  <si>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</si>
  <si>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</si>
  <si>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</si>
  <si>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</si>
  <si>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</si>
  <si>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</si>
  <si>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</si>
  <si>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</si>
  <si>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</si>
  <si>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</si>
  <si>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</si>
  <si>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</si>
  <si>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</si>
  <si>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</si>
  <si>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</si>
  <si>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</si>
  <si>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</si>
  <si>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</si>
  <si>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</si>
  <si>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</si>
  <si>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</si>
  <si>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</si>
  <si>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</si>
  <si>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</si>
  <si>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</si>
  <si>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</si>
  <si>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</si>
  <si>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</si>
  <si>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</si>
  <si>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</si>
  <si>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</si>
  <si>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</si>
  <si>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</si>
  <si>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</si>
  <si>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</si>
  <si>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</si>
  <si>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</si>
  <si>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</si>
  <si>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</si>
  <si>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</si>
  <si>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</si>
  <si>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</si>
  <si>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</si>
  <si>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</si>
  <si>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</si>
  <si>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</si>
  <si>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</si>
  <si>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</si>
  <si>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</si>
  <si>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</si>
  <si>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</si>
  <si>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</si>
  <si>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</si>
  <si>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</si>
  <si>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</si>
  <si>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</si>
  <si>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</si>
  <si>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</si>
  <si>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</si>
  <si>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</si>
  <si>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</si>
  <si>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</si>
  <si>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</si>
  <si>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</si>
  <si>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</si>
  <si>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</si>
  <si>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</si>
  <si>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</si>
  <si>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</si>
  <si>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</si>
  <si>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</si>
  <si>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</si>
  <si>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</si>
  <si>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</si>
  <si>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</si>
  <si>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</si>
  <si>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</si>
  <si>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</si>
  <si>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</si>
  <si>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</si>
  <si>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</si>
  <si>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</si>
  <si>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</si>
  <si>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</si>
  <si>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</si>
  <si>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</si>
  <si>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</si>
  <si>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</si>
  <si>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</si>
  <si>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</si>
  <si>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</si>
  <si>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</si>
  <si>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</si>
  <si>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</si>
  <si>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</si>
  <si>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</si>
  <si>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</si>
  <si>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</si>
  <si>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</si>
  <si>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</si>
  <si>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</si>
  <si>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</si>
  <si>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</si>
  <si>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</si>
  <si>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</si>
  <si>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</si>
  <si>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</si>
  <si>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</si>
  <si>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</si>
  <si>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</si>
  <si>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</si>
  <si>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</si>
  <si>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</si>
  <si>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</si>
  <si>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</si>
  <si>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</si>
  <si>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</si>
  <si>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</si>
  <si>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</si>
  <si>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</si>
  <si>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</si>
  <si>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</si>
  <si>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</si>
  <si>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</si>
  <si>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</si>
  <si>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</si>
  <si>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</si>
  <si>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</si>
  <si>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</si>
  <si>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</si>
  <si>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</si>
  <si>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</si>
  <si>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</si>
  <si>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</si>
  <si>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</si>
  <si>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</si>
  <si>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</si>
  <si>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</si>
  <si>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</si>
  <si>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</si>
  <si>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</si>
  <si>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</si>
  <si>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</si>
  <si>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</si>
  <si>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</si>
  <si>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</si>
  <si>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</si>
  <si>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</si>
  <si>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</si>
  <si>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</si>
  <si>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</si>
  <si>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</si>
  <si>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</si>
  <si>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</si>
  <si>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</si>
  <si>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</si>
  <si>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</si>
  <si>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</si>
  <si>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</si>
  <si>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</si>
  <si>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</si>
  <si>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</si>
  <si>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</si>
  <si>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</si>
  <si>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</si>
  <si>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</si>
  <si>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</si>
  <si>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</si>
  <si>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</si>
  <si>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</si>
  <si>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</si>
  <si>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</si>
  <si>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</si>
  <si>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</si>
  <si>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</si>
  <si>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</si>
  <si>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</si>
  <si>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</si>
  <si>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</si>
  <si>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</si>
  <si>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</si>
  <si>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</si>
  <si>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</si>
  <si>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</si>
  <si>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</si>
  <si>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</si>
  <si>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</si>
  <si>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</si>
  <si>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</si>
  <si>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</si>
  <si>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</si>
  <si>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</si>
  <si>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</si>
  <si>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</si>
  <si>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</si>
  <si>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</si>
  <si>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</si>
  <si>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</si>
  <si>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</si>
  <si>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</si>
  <si>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</si>
  <si>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</si>
  <si>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</si>
  <si>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</si>
  <si>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</si>
  <si>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</si>
  <si>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</si>
  <si>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</si>
  <si>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</si>
  <si>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</si>
  <si>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</si>
  <si>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</si>
  <si>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</si>
  <si>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</si>
  <si>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</si>
  <si>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</si>
  <si>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</si>
  <si>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</si>
  <si>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</si>
  <si>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</si>
  <si>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</si>
  <si>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</si>
  <si>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</si>
  <si>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</si>
  <si>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</si>
  <si>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</si>
  <si>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</si>
  <si>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</si>
  <si>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</si>
  <si>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</si>
  <si>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</si>
  <si>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</si>
  <si>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</si>
  <si>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</si>
  <si>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</si>
  <si>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</si>
  <si>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</si>
  <si>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</si>
  <si>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</si>
  <si>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</si>
  <si>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</si>
  <si>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</si>
  <si>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</si>
  <si>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</si>
  <si>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</si>
  <si>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</si>
  <si>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</si>
  <si>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</si>
  <si>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</si>
  <si>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</si>
  <si>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</si>
  <si>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</si>
  <si>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</si>
  <si>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</si>
  <si>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</si>
  <si>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</si>
  <si>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</si>
  <si>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</si>
  <si>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</si>
  <si>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</si>
  <si>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</si>
  <si>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</si>
  <si>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</si>
  <si>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</si>
  <si>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</si>
  <si>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</si>
  <si>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</si>
  <si>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</si>
  <si>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</si>
  <si>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</si>
  <si>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</si>
  <si>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</si>
  <si>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</si>
  <si>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</si>
  <si>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</si>
  <si>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</si>
  <si>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</si>
  <si>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</si>
  <si>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</si>
  <si>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</si>
  <si>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</si>
  <si>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</si>
  <si>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</si>
  <si>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</si>
  <si>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</si>
  <si>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</si>
  <si>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</si>
  <si>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</si>
  <si>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</si>
  <si>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</si>
  <si>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</si>
  <si>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</si>
  <si>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</si>
  <si>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</si>
  <si>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</si>
  <si>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</si>
  <si>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</si>
  <si>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</si>
  <si>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</si>
  <si>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</si>
  <si>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</si>
  <si>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</si>
  <si>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</si>
  <si>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</si>
  <si>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</si>
  <si>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</si>
  <si>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</si>
  <si>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</si>
  <si>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</si>
  <si>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</si>
  <si>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</si>
  <si>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</si>
  <si>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</si>
  <si>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</si>
  <si>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</si>
  <si>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</si>
  <si>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</si>
  <si>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</si>
  <si>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</si>
  <si>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</si>
  <si>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</si>
  <si>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</si>
  <si>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</si>
  <si>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</si>
  <si>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</si>
  <si>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</si>
  <si>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</si>
  <si>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</si>
  <si>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</si>
  <si>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</si>
  <si>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</si>
  <si>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</si>
  <si>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</si>
  <si>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</si>
  <si>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</si>
  <si>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</si>
  <si>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</si>
  <si>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</si>
  <si>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</si>
  <si>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</si>
  <si>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</si>
  <si>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</si>
  <si>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</si>
  <si>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</si>
  <si>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</si>
  <si>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</si>
  <si>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</si>
  <si>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</si>
  <si>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</si>
  <si>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</si>
  <si>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</si>
  <si>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</si>
  <si>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</si>
  <si>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</si>
  <si>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</si>
  <si>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</si>
  <si>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</si>
  <si>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</si>
  <si>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</si>
  <si>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</si>
  <si>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</si>
  <si>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</si>
  <si>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</si>
  <si>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</si>
  <si>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</si>
  <si>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</si>
  <si>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</si>
  <si>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</si>
  <si>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</si>
  <si>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</si>
  <si>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</si>
  <si>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</si>
  <si>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</si>
  <si>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</si>
  <si>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</si>
  <si>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</si>
  <si>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</si>
  <si>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</si>
  <si>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</si>
  <si>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</si>
  <si>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</si>
  <si>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</si>
  <si>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</si>
  <si>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</si>
  <si>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</si>
  <si>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</si>
  <si>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</si>
  <si>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</si>
  <si>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</si>
  <si>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</si>
  <si>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</si>
  <si>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</si>
  <si>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</si>
  <si>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</si>
  <si>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</si>
  <si>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</si>
  <si>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</si>
  <si>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</si>
  <si>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</si>
  <si>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</si>
  <si>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</si>
  <si>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</si>
  <si>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</si>
  <si>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</si>
  <si>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</si>
  <si>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</si>
  <si>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</si>
  <si>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</si>
  <si>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</si>
  <si>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</si>
  <si>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</si>
  <si>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</si>
  <si>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</si>
  <si>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</si>
  <si>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</si>
  <si>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</si>
  <si>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</si>
  <si>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</si>
  <si>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</si>
  <si>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</si>
  <si>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</si>
  <si>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</si>
  <si>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</si>
  <si>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</si>
  <si>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</si>
  <si>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</si>
  <si>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</si>
  <si>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</si>
  <si>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</si>
  <si>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</si>
  <si>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</si>
  <si>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</si>
  <si>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</si>
  <si>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</si>
  <si>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</si>
  <si>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</si>
  <si>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</si>
  <si>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</si>
  <si>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</si>
  <si>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</si>
  <si>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</si>
  <si>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</si>
  <si>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</si>
  <si>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</si>
  <si>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</si>
  <si>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</si>
  <si>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</si>
  <si>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</si>
  <si>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</si>
  <si>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</si>
  <si>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</si>
  <si>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</si>
  <si>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</si>
  <si>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</si>
  <si>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</si>
  <si>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</si>
  <si>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</si>
  <si>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</si>
  <si>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</si>
  <si>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</si>
  <si>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</si>
  <si>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</si>
  <si>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</si>
  <si>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</si>
  <si>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</si>
  <si>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</si>
  <si>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</si>
  <si>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</si>
  <si>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</si>
  <si>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</si>
  <si>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</si>
  <si>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</si>
  <si>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</si>
  <si>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</si>
  <si>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</si>
  <si>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</si>
  <si>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</si>
  <si>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</si>
  <si>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</si>
  <si>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</si>
  <si>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</si>
  <si>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</si>
  <si>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</si>
  <si>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</si>
  <si>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</si>
  <si>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</si>
  <si>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</si>
  <si>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</si>
  <si>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</si>
  <si>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</si>
  <si>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</si>
  <si>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</si>
  <si>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</si>
  <si>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</si>
  <si>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</si>
  <si>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</si>
  <si>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</si>
  <si>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</si>
  <si>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</si>
  <si>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</si>
  <si>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</si>
  <si>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</si>
  <si>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</si>
  <si>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</si>
  <si>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</si>
  <si>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</si>
  <si>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</si>
  <si>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</si>
  <si>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</si>
  <si>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</si>
  <si>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</si>
  <si>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</si>
  <si>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</si>
  <si>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</si>
  <si>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</si>
  <si>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</si>
  <si>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</si>
  <si>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</si>
  <si>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</si>
  <si>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</si>
  <si>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</si>
  <si>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</si>
  <si>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</si>
  <si>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</si>
  <si>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</si>
  <si>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</si>
  <si>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</si>
  <si>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</si>
  <si>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</si>
  <si>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</si>
  <si>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</si>
  <si>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</si>
  <si>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</si>
  <si>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</si>
  <si>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</si>
  <si>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</si>
  <si>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</si>
  <si>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</si>
  <si>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</si>
  <si>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</si>
  <si>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</si>
  <si>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</si>
  <si>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</si>
  <si>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</si>
  <si>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</si>
  <si>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</si>
  <si>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</si>
  <si>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</si>
  <si>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</si>
  <si>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</si>
  <si>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</si>
  <si>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</si>
  <si>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</si>
  <si>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</si>
  <si>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</si>
  <si>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</si>
  <si>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</si>
  <si>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</si>
  <si>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</si>
  <si>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</si>
  <si>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</si>
  <si>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</si>
  <si>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</si>
  <si>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</si>
  <si>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</si>
  <si>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</si>
  <si>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</si>
  <si>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</si>
  <si>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</si>
  <si>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</si>
  <si>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</si>
  <si>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</si>
  <si>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</si>
  <si>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</si>
  <si>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</si>
  <si>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</si>
  <si>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</si>
  <si>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</si>
  <si>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</si>
  <si>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</si>
  <si>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</si>
  <si>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</si>
  <si>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</si>
  <si>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</si>
  <si>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</si>
  <si>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</si>
  <si>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</si>
  <si>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</si>
  <si>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</si>
  <si>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</si>
  <si>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</si>
  <si>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</si>
  <si>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</si>
  <si>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</si>
  <si>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</si>
  <si>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</si>
  <si>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</si>
  <si>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</si>
  <si>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</si>
  <si>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</si>
  <si>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</si>
  <si>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</si>
  <si>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</si>
  <si>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</si>
  <si>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</si>
  <si>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</si>
  <si>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</si>
  <si>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</si>
  <si>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</si>
  <si>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</si>
  <si>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</si>
  <si>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</si>
  <si>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</si>
  <si>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</si>
  <si>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</si>
  <si>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</si>
  <si>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</si>
  <si>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</si>
  <si>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</si>
  <si>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</si>
  <si>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</si>
  <si>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</si>
  <si>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</si>
  <si>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</si>
  <si>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</si>
  <si>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</si>
  <si>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</si>
  <si>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</si>
  <si>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</si>
  <si>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</si>
  <si>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</si>
  <si>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</si>
  <si>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</si>
  <si>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</si>
  <si>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</si>
  <si>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</si>
  <si>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</si>
  <si>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</si>
  <si>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</si>
  <si>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</si>
  <si>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</si>
  <si>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</si>
  <si>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</si>
  <si>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</si>
  <si>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</si>
  <si>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</si>
  <si>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</si>
  <si>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</si>
  <si>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</si>
  <si>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</si>
  <si>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</si>
  <si>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</si>
  <si>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</si>
  <si>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</si>
  <si>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</si>
  <si>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</si>
  <si>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</si>
  <si>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</si>
  <si>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</si>
  <si>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</si>
  <si>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</si>
  <si>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</si>
  <si>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</si>
  <si>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</si>
  <si>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</si>
  <si>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</si>
  <si>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</si>
  <si>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</si>
  <si>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</si>
  <si>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</si>
  <si>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</si>
  <si>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</si>
  <si>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</si>
  <si>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</si>
  <si>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</si>
  <si>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</si>
  <si>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</si>
  <si>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</si>
  <si>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</si>
  <si>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</si>
  <si>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</si>
  <si>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</si>
  <si>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</si>
  <si>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</si>
  <si>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</si>
  <si>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</si>
  <si>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</si>
  <si>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</si>
  <si>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</si>
  <si>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</si>
  <si>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</si>
  <si>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</si>
  <si>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</si>
  <si>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</si>
  <si>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</si>
  <si>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</si>
  <si>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</si>
  <si>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</si>
  <si>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</si>
  <si>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</si>
  <si>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</si>
  <si>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</si>
  <si>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</si>
  <si>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</si>
  <si>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</si>
  <si>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</si>
  <si>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</si>
  <si>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</si>
  <si>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</si>
  <si>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</si>
  <si>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</si>
  <si>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</si>
  <si>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</si>
  <si>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</si>
  <si>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</si>
  <si>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</si>
  <si>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</si>
  <si>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</si>
  <si>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</si>
  <si>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</si>
  <si>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</si>
  <si>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</si>
  <si>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</si>
  <si>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</si>
  <si>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</si>
  <si>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</si>
  <si>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</si>
  <si>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</si>
  <si>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</si>
  <si>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</si>
  <si>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</si>
  <si>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</si>
  <si>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</si>
  <si>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</si>
  <si>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</si>
  <si>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</si>
  <si>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</si>
  <si>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</si>
  <si>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</si>
  <si>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</si>
  <si>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</si>
  <si>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</si>
  <si>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</si>
  <si>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</si>
  <si>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</si>
  <si>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</si>
  <si>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</si>
  <si>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</si>
  <si>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</si>
  <si>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</si>
  <si>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</si>
  <si>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</si>
  <si>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</si>
  <si>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</si>
  <si>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</si>
  <si>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</si>
  <si>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</si>
  <si>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</si>
  <si>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</si>
  <si>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</si>
  <si>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</si>
  <si>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</si>
  <si>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</si>
  <si>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</si>
  <si>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</si>
  <si>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</si>
  <si>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</si>
  <si>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</si>
  <si>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</si>
  <si>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</si>
  <si>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</si>
  <si>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</si>
  <si>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</si>
  <si>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</si>
  <si>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</si>
  <si>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</si>
  <si>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</si>
  <si>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</si>
  <si>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</si>
  <si>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</si>
  <si>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</si>
  <si>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</si>
  <si>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</si>
  <si>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</si>
  <si>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</si>
  <si>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</si>
  <si>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</si>
  <si>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</si>
  <si>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</si>
  <si>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</si>
  <si>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</si>
  <si>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</si>
  <si>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</si>
  <si>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</si>
  <si>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</si>
  <si>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</si>
  <si>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</si>
  <si>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</si>
  <si>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</si>
  <si>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</si>
  <si>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</si>
  <si>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</si>
  <si>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</si>
  <si>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</si>
  <si>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</si>
  <si>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</si>
  <si>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</si>
  <si>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</si>
  <si>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</si>
  <si>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</si>
  <si>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</si>
  <si>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</si>
  <si>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</si>
  <si>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</si>
  <si>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</si>
  <si>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</si>
  <si>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</si>
  <si>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</si>
  <si>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</si>
  <si>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</si>
  <si>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</si>
  <si>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</si>
  <si>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</si>
  <si>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</si>
  <si>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</si>
  <si>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</si>
  <si>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</si>
  <si>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</si>
  <si>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</si>
  <si>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</si>
  <si>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</si>
  <si>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</si>
  <si>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</si>
  <si>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</si>
  <si>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</si>
  <si>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</si>
  <si>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</si>
  <si>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</si>
  <si>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</si>
  <si>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</si>
  <si>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</si>
  <si>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</si>
  <si>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</si>
  <si>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</si>
  <si>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</si>
  <si>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</si>
  <si>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</si>
  <si>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</si>
  <si>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</si>
  <si>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</si>
  <si>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</si>
  <si>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</si>
  <si>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</si>
  <si>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</si>
  <si>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</si>
  <si>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</si>
  <si>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</si>
  <si>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</si>
  <si>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</si>
  <si>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</si>
  <si>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</si>
  <si>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</si>
  <si>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</si>
  <si>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</si>
  <si>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</si>
  <si>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</si>
  <si>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</si>
  <si>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</si>
  <si>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</si>
  <si>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</si>
  <si>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</si>
  <si>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</si>
  <si>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</si>
  <si>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</si>
  <si>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</si>
  <si>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</si>
  <si>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</si>
  <si>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</si>
  <si>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</si>
  <si>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</si>
  <si>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</si>
  <si>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</si>
  <si>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</si>
  <si>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</si>
  <si>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</si>
  <si>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</si>
  <si>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</si>
  <si>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</si>
  <si>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</si>
  <si>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</si>
  <si>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</si>
  <si>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</si>
  <si>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</si>
  <si>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</si>
  <si>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</si>
  <si>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</si>
  <si>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</si>
  <si>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</si>
  <si>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</si>
  <si>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</si>
  <si>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</si>
  <si>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</si>
  <si>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</si>
  <si>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</si>
  <si>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</si>
  <si>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</si>
  <si>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</si>
  <si>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</si>
  <si>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</si>
  <si>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</si>
  <si>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</si>
  <si>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</si>
  <si>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</si>
  <si>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</si>
  <si>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</si>
  <si>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</si>
  <si>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</si>
  <si>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</si>
  <si>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</si>
  <si>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</si>
  <si>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</si>
  <si>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</si>
  <si>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</si>
  <si>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</si>
  <si>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</si>
  <si>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</si>
  <si>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</si>
  <si>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</si>
  <si>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</si>
  <si>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</si>
  <si>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</si>
  <si>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</si>
  <si>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</si>
  <si>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</si>
  <si>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</si>
  <si>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</si>
  <si>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</si>
  <si>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</si>
  <si>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</si>
  <si>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</si>
  <si>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</si>
  <si>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</si>
  <si>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</si>
  <si>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</si>
  <si>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</si>
  <si>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</si>
  <si>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</si>
  <si>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</si>
  <si>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</si>
  <si>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</si>
  <si>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</si>
  <si>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</si>
  <si>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</si>
  <si>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</si>
  <si>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</si>
  <si>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</si>
  <si>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</si>
  <si>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</si>
  <si>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</si>
  <si>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</si>
  <si>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</si>
  <si>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</si>
  <si>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</si>
  <si>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</si>
  <si>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</si>
  <si>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</si>
  <si>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</si>
  <si>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</si>
  <si>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</si>
  <si>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</si>
  <si>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</si>
  <si>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</si>
  <si>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</si>
  <si>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</si>
  <si>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</si>
  <si>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</si>
  <si>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</si>
  <si>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</si>
  <si>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</si>
  <si>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</si>
  <si>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</si>
  <si>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</si>
  <si>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</si>
  <si>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</si>
  <si>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</si>
  <si>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</si>
  <si>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</si>
  <si>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</si>
  <si>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</si>
  <si>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</si>
  <si>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</si>
  <si>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</si>
  <si>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</si>
  <si>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</si>
  <si>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</si>
  <si>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</si>
  <si>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</si>
  <si>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</si>
  <si>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</si>
  <si>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</si>
  <si>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</si>
  <si>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</si>
  <si>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</si>
  <si>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</si>
  <si>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</si>
  <si>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</si>
  <si>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</si>
  <si>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</si>
  <si>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</si>
  <si>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</si>
  <si>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</si>
  <si>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</si>
  <si>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</si>
  <si>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</si>
  <si>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</si>
  <si>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</si>
  <si>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</si>
  <si>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</si>
  <si>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</si>
  <si>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</si>
  <si>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</si>
  <si>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</si>
  <si>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</si>
  <si>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</si>
  <si>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</si>
  <si>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</si>
  <si>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</si>
  <si>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</si>
  <si>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</si>
  <si>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</si>
  <si>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</si>
  <si>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</si>
  <si>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</si>
  <si>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</si>
  <si>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</si>
  <si>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</si>
  <si>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</si>
  <si>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</si>
  <si>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</si>
  <si>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</si>
  <si>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</si>
  <si>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</si>
  <si>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</si>
  <si>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</si>
  <si>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</si>
  <si>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</si>
  <si>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</si>
  <si>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</si>
  <si>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</si>
  <si>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</si>
  <si>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</si>
  <si>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</si>
  <si>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</si>
  <si>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</si>
  <si>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</si>
  <si>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</si>
  <si>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</si>
  <si>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</si>
  <si>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</si>
  <si>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</si>
  <si>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</si>
  <si>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</si>
  <si>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</si>
  <si>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</si>
  <si>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</si>
  <si>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</si>
  <si>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</si>
  <si>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</si>
  <si>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</si>
  <si>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</si>
  <si>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</si>
  <si>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</si>
  <si>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</si>
  <si>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</si>
  <si>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</si>
  <si>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</si>
  <si>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</si>
  <si>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</si>
  <si>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</si>
  <si>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</si>
  <si>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</si>
  <si>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</si>
  <si>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</si>
  <si>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</si>
  <si>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</si>
  <si>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</si>
  <si>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</si>
  <si>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</si>
  <si>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</si>
  <si>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</si>
  <si>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</si>
  <si>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</si>
  <si>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</si>
  <si>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</si>
  <si>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</si>
  <si>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</si>
  <si>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</si>
  <si>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</si>
  <si>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</si>
  <si>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</si>
  <si>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</si>
  <si>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</si>
  <si>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</si>
  <si>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</si>
  <si>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</si>
  <si>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</si>
  <si>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</si>
  <si>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</si>
  <si>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</si>
  <si>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</si>
  <si>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</si>
  <si>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</si>
  <si>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</si>
  <si>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</si>
  <si>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</si>
  <si>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</si>
  <si>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</si>
  <si>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</si>
  <si>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</si>
  <si>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</si>
  <si>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</si>
  <si>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</si>
  <si>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</si>
  <si>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</si>
  <si>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</si>
  <si>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</si>
  <si>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</si>
  <si>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</si>
  <si>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</si>
  <si>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</si>
  <si>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</si>
  <si>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</si>
  <si>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</si>
  <si>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</si>
  <si>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</si>
  <si>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</si>
  <si>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</si>
  <si>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</si>
  <si>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</si>
  <si>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</si>
  <si>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</si>
  <si>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</si>
  <si>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</si>
  <si>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</si>
  <si>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</si>
  <si>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</si>
  <si>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</si>
  <si>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</si>
  <si>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</si>
  <si>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</si>
  <si>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</si>
  <si>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</si>
  <si>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</si>
  <si>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</si>
  <si>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</si>
  <si>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</si>
  <si>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</si>
  <si>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</si>
  <si>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</si>
  <si>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</si>
  <si>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</si>
  <si>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</si>
  <si>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</si>
  <si>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</si>
  <si>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</si>
  <si>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</si>
  <si>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</si>
  <si>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</si>
  <si>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</si>
  <si>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</si>
  <si>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</si>
  <si>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</si>
  <si>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</si>
  <si>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</si>
  <si>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</si>
  <si>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</si>
  <si>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</si>
  <si>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</si>
  <si>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</si>
  <si>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</si>
  <si>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</si>
  <si>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</si>
  <si>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</si>
  <si>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</si>
  <si>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</si>
  <si>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</si>
  <si>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</si>
  <si>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</si>
  <si>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</si>
  <si>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</si>
  <si>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</si>
  <si>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</si>
  <si>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</si>
  <si>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</si>
  <si>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</si>
  <si>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</si>
  <si>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</si>
  <si>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</si>
  <si>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</si>
  <si>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</si>
  <si>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</si>
  <si>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</si>
  <si>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</si>
  <si>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</si>
  <si>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</si>
  <si>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</si>
  <si>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</si>
  <si>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</si>
  <si>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</si>
  <si>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</si>
  <si>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</si>
  <si>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</si>
  <si>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</si>
  <si>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</si>
  <si>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</si>
  <si>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</si>
  <si>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</si>
  <si>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</si>
  <si>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</si>
  <si>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</si>
  <si>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</si>
  <si>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</si>
  <si>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</si>
  <si>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</si>
  <si>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</si>
  <si>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</si>
  <si>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</si>
  <si>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</si>
  <si>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</si>
  <si>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</si>
  <si>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</si>
  <si>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</si>
  <si>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</si>
  <si>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</si>
  <si>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</si>
  <si>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</si>
  <si>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</si>
  <si>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</si>
  <si>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</si>
  <si>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</si>
  <si>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</si>
  <si>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</si>
  <si>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</si>
  <si>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</si>
  <si>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</si>
  <si>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</si>
  <si>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</si>
  <si>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</si>
  <si>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</si>
  <si>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</si>
  <si>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</si>
  <si>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</si>
  <si>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</si>
  <si>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</si>
  <si>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</si>
  <si>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</si>
  <si>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</si>
  <si>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</si>
  <si>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</si>
  <si>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</si>
  <si>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</si>
  <si>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</si>
  <si>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</si>
  <si>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</si>
  <si>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</si>
  <si>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</si>
  <si>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</si>
  <si>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</si>
  <si>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</si>
  <si>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</si>
  <si>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</si>
  <si>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</si>
  <si>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</si>
  <si>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</si>
  <si>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</si>
  <si>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</si>
  <si>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</si>
  <si>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</si>
  <si>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</si>
  <si>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</si>
  <si>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</si>
  <si>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</si>
  <si>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</si>
  <si>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</si>
  <si>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</si>
  <si>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</si>
  <si>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</si>
  <si>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</si>
  <si>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</si>
  <si>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</si>
  <si>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</si>
  <si>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</si>
  <si>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</si>
  <si>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</si>
  <si>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</si>
  <si>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</si>
  <si>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</si>
  <si>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</si>
  <si>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</si>
  <si>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</si>
  <si>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</si>
  <si>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</si>
  <si>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</si>
  <si>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</si>
  <si>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</si>
  <si>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</si>
  <si>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</si>
  <si>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</si>
  <si>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</si>
  <si>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</si>
  <si>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</si>
  <si>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</si>
  <si>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</si>
  <si>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</si>
  <si>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</si>
  <si>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</si>
  <si>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</si>
  <si>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</si>
  <si>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</si>
  <si>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</si>
  <si>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</si>
  <si>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</si>
  <si>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</si>
  <si>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</si>
  <si>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</si>
  <si>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</si>
  <si>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</si>
  <si>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</si>
  <si>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</si>
  <si>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</si>
  <si>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</si>
  <si>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</si>
  <si>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</si>
  <si>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</si>
  <si>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</si>
  <si>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</si>
  <si>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</si>
  <si>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</si>
  <si>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</si>
  <si>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</si>
  <si>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</si>
  <si>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</si>
  <si>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</si>
  <si>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</si>
  <si>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</si>
  <si>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</si>
  <si>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</si>
  <si>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</si>
  <si>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</si>
  <si>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</si>
  <si>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</si>
  <si>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</si>
  <si>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</si>
  <si>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</si>
  <si>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</si>
  <si>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</si>
  <si>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</si>
  <si>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</si>
  <si>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</si>
  <si>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</si>
  <si>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</si>
  <si>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</si>
  <si>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</si>
  <si>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</si>
  <si>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</si>
  <si>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</si>
  <si>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</si>
  <si>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</si>
  <si>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</si>
  <si>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</si>
  <si>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</si>
  <si>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</si>
  <si>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</si>
  <si>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</si>
  <si>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</si>
  <si>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</si>
  <si>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</si>
  <si>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</si>
  <si>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</si>
  <si>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</si>
  <si>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</si>
  <si>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</si>
  <si>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</si>
  <si>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</si>
  <si>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</si>
  <si>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</si>
  <si>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</si>
  <si>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</si>
  <si>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</si>
  <si>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</si>
  <si>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</si>
  <si>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</si>
  <si>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</si>
  <si>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</si>
  <si>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</si>
  <si>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</si>
  <si>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</si>
  <si>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</si>
  <si>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</si>
  <si>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</si>
  <si>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</si>
  <si>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</si>
  <si>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</si>
  <si>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</si>
  <si>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</si>
  <si>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</si>
  <si>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</si>
  <si>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</si>
  <si>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</si>
  <si>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</si>
  <si>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</si>
  <si>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</si>
  <si>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</si>
  <si>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</si>
  <si>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</si>
  <si>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</si>
  <si>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</si>
  <si>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</si>
  <si>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</si>
  <si>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</si>
  <si>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</si>
  <si>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</si>
  <si>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</si>
  <si>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</si>
  <si>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</si>
  <si>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</si>
  <si>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</si>
  <si>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</si>
  <si>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</si>
  <si>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</si>
  <si>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</si>
  <si>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</si>
  <si>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</si>
  <si>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</si>
  <si>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</si>
  <si>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</si>
  <si>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</si>
  <si>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</si>
  <si>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</si>
  <si>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</si>
  <si>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</si>
  <si>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</si>
  <si>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</si>
  <si>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</si>
  <si>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</si>
  <si>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</si>
  <si>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</si>
  <si>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</si>
  <si>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</si>
  <si>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</si>
  <si>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</si>
  <si>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</si>
  <si>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</si>
  <si>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</si>
  <si>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</si>
  <si>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</si>
  <si>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</si>
  <si>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</si>
  <si>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</si>
  <si>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</si>
  <si>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</si>
  <si>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</si>
  <si>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</si>
  <si>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</si>
  <si>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</si>
  <si>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</si>
  <si>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</si>
  <si>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</si>
  <si>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</si>
  <si>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</si>
  <si>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</si>
  <si>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</si>
  <si>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</si>
  <si>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</si>
  <si>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</si>
  <si>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</si>
  <si>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</si>
  <si>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</si>
  <si>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</si>
  <si>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</si>
  <si>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</si>
  <si>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</si>
  <si>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</si>
  <si>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</si>
  <si>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</si>
  <si>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</si>
  <si>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</si>
  <si>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</si>
  <si>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</si>
  <si>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</si>
  <si>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</si>
  <si>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</si>
  <si>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</si>
  <si>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</si>
  <si>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</si>
  <si>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</si>
  <si>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</si>
  <si>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</si>
  <si>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</si>
  <si>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</si>
  <si>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</si>
  <si>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</si>
  <si>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</si>
  <si>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</si>
  <si>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</si>
  <si>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</si>
  <si>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</si>
  <si>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</si>
  <si>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</si>
  <si>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</si>
  <si>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</si>
  <si>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</si>
  <si>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</si>
  <si>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</si>
  <si>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</si>
  <si>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</si>
  <si>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</si>
  <si>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</si>
  <si>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</si>
  <si>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</si>
  <si>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</si>
  <si>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</si>
  <si>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</si>
  <si>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</si>
  <si>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</si>
  <si>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</si>
  <si>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</si>
  <si>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</si>
  <si>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</si>
  <si>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</si>
  <si>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</si>
  <si>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</si>
  <si>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</si>
  <si>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</si>
  <si>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</si>
  <si>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</si>
  <si>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</si>
  <si>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</si>
  <si>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</si>
  <si>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</si>
  <si>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</si>
  <si>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</si>
  <si>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</si>
  <si>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</si>
  <si>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</si>
  <si>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</si>
  <si>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</si>
  <si>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</si>
  <si>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</si>
  <si>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</si>
  <si>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</si>
  <si>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</si>
  <si>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</si>
  <si>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</si>
  <si>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</si>
  <si>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</si>
  <si>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</si>
  <si>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</si>
  <si>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</si>
  <si>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</si>
  <si>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</si>
  <si>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</si>
  <si>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</si>
  <si>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</si>
  <si>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</si>
  <si>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</si>
  <si>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</si>
  <si>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</si>
  <si>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</si>
  <si>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</si>
  <si>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</si>
  <si>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</si>
  <si>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</si>
  <si>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</si>
  <si>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</si>
  <si>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</si>
  <si>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</si>
  <si>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</si>
  <si>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</si>
  <si>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</si>
  <si>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</si>
  <si>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</si>
  <si>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</si>
  <si>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</si>
  <si>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</si>
  <si>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</si>
  <si>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</si>
  <si>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</si>
  <si>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</si>
  <si>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</si>
  <si>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</si>
  <si>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</si>
  <si>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</si>
  <si>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</si>
  <si>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</si>
  <si>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</si>
  <si>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</si>
  <si>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</si>
  <si>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</si>
  <si>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</si>
  <si>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</si>
  <si>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</si>
  <si>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</si>
  <si>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</si>
  <si>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</si>
  <si>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</si>
  <si>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</si>
  <si>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</si>
  <si>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</si>
  <si>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</si>
  <si>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</si>
  <si>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</si>
  <si>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</si>
  <si>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</si>
  <si>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</si>
  <si>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</si>
  <si>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</si>
  <si>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</si>
  <si>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</si>
  <si>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</si>
  <si>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</si>
  <si>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</si>
  <si>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</si>
  <si>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</si>
  <si>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</si>
  <si>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</si>
  <si>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</si>
  <si>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</si>
  <si>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</si>
  <si>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</si>
  <si>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</si>
  <si>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</si>
  <si>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</si>
  <si>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</si>
  <si>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</si>
  <si>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</si>
  <si>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</si>
  <si>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</si>
  <si>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</si>
  <si>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</si>
  <si>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</si>
  <si>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</si>
  <si>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</si>
  <si>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</si>
  <si>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</si>
  <si>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</si>
  <si>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</si>
  <si>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</si>
  <si>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</si>
  <si>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</si>
  <si>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</si>
  <si>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</si>
  <si>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</si>
  <si>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</si>
  <si>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</si>
  <si>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</si>
  <si>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</si>
  <si>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</si>
  <si>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</si>
  <si>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</si>
  <si>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</si>
  <si>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</si>
  <si>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</si>
  <si>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</si>
  <si>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</si>
  <si>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</si>
  <si>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</si>
  <si>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</si>
  <si>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</si>
  <si>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</si>
  <si>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</si>
  <si>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</si>
  <si>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</si>
  <si>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</si>
  <si>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</si>
  <si>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</si>
  <si>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</si>
  <si>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</si>
  <si>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</si>
  <si>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</si>
  <si>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</si>
  <si>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</si>
  <si>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</si>
  <si>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</si>
  <si>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</si>
  <si>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</si>
  <si>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</si>
  <si>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</si>
  <si>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</si>
  <si>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</si>
  <si>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</si>
  <si>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</si>
  <si>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</si>
  <si>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</si>
  <si>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</si>
  <si>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</si>
  <si>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</si>
  <si>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</si>
  <si>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</si>
  <si>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</si>
  <si>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</si>
  <si>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</si>
  <si>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</si>
  <si>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</si>
  <si>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</si>
  <si>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</si>
  <si>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</si>
  <si>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</si>
  <si>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</si>
  <si>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</si>
  <si>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</si>
  <si>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</si>
  <si>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</si>
  <si>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</si>
  <si>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</si>
  <si>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</si>
  <si>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</si>
  <si>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</si>
  <si>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</si>
  <si>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</si>
  <si>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</si>
  <si>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</si>
  <si>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</si>
  <si>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</si>
  <si>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</si>
  <si>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</si>
  <si>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</si>
  <si>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</si>
  <si>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</si>
  <si>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</si>
  <si>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</si>
  <si>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</si>
  <si>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</si>
  <si>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</si>
  <si>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</si>
  <si>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</si>
  <si>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</si>
  <si>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</si>
  <si>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</si>
  <si>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</si>
  <si>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</si>
  <si>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</si>
  <si>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</si>
  <si>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</si>
  <si>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</si>
  <si>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</si>
  <si>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</si>
  <si>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</si>
  <si>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</si>
  <si>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</si>
  <si>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</si>
  <si>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</si>
  <si>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</si>
  <si>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</si>
  <si>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</si>
  <si>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</si>
  <si>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</si>
  <si>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</si>
  <si>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</si>
  <si>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</si>
  <si>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</si>
  <si>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</si>
  <si>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</si>
  <si>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</si>
  <si>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</si>
  <si>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</si>
  <si>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</si>
  <si>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</si>
  <si>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</si>
  <si>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</si>
  <si>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</si>
  <si>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</si>
  <si>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</si>
  <si>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</si>
  <si>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</si>
  <si>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</si>
  <si>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</si>
  <si>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</si>
  <si>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</si>
  <si>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</si>
  <si>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</si>
  <si>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</si>
  <si>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</si>
  <si>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</si>
  <si>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</si>
  <si>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</si>
  <si>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</si>
  <si>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</si>
  <si>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</si>
  <si>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</si>
  <si>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</si>
  <si>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</si>
  <si>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</si>
  <si>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</si>
  <si>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</si>
  <si>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</si>
  <si>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</si>
  <si>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</si>
  <si>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</si>
  <si>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</si>
  <si>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</si>
  <si>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</si>
  <si>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</si>
  <si>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</si>
  <si>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</si>
  <si>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</si>
  <si>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</si>
  <si>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</si>
  <si>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</si>
  <si>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</si>
  <si>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</si>
  <si>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</si>
  <si>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</si>
  <si>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</si>
  <si>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</si>
  <si>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</si>
  <si>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</si>
  <si>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</si>
  <si>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</si>
  <si>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</si>
  <si>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</si>
  <si>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</si>
  <si>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</si>
  <si>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</si>
  <si>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</si>
  <si>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</si>
  <si>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</si>
  <si>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</si>
  <si>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</si>
  <si>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</si>
  <si>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</si>
  <si>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</si>
  <si>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</si>
  <si>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</si>
  <si>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</si>
  <si>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</si>
  <si>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</si>
  <si>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</si>
  <si>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</si>
  <si>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</si>
  <si>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</si>
  <si>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</si>
  <si>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</si>
  <si>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</si>
  <si>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</si>
  <si>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</si>
  <si>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</si>
  <si>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</si>
  <si>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</si>
  <si>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</si>
  <si>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</si>
  <si>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</si>
  <si>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</si>
  <si>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</si>
  <si>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</si>
  <si>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</si>
  <si>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</si>
  <si>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</si>
  <si>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</si>
  <si>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</si>
  <si>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</si>
  <si>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</si>
  <si>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</si>
  <si>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</si>
  <si>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</si>
  <si>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</si>
  <si>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</si>
  <si>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</si>
  <si>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</si>
  <si>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</si>
  <si>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</si>
  <si>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</si>
  <si>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</si>
  <si>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</si>
  <si>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</si>
  <si>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</si>
  <si>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</si>
  <si>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</si>
  <si>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</si>
  <si>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</si>
  <si>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</si>
  <si>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</si>
  <si>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</si>
  <si>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</si>
  <si>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</si>
  <si>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</si>
  <si>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</si>
  <si>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</si>
  <si>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</si>
  <si>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</si>
  <si>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</si>
  <si>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</si>
  <si>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</si>
  <si>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</si>
  <si>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</si>
  <si>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</si>
  <si>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</si>
  <si>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</si>
  <si>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</si>
  <si>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</si>
  <si>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</si>
  <si>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</si>
  <si>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</si>
  <si>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</si>
  <si>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</si>
  <si>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</si>
  <si>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</si>
  <si>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</si>
  <si>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</si>
  <si>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</si>
  <si>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</si>
  <si>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</si>
  <si>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</si>
  <si>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</si>
  <si>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</si>
  <si>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</si>
  <si>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</si>
  <si>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</si>
  <si>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</si>
  <si>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</si>
  <si>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</si>
  <si>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</si>
  <si>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</si>
  <si>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</si>
  <si>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</si>
  <si>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</si>
  <si>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</si>
  <si>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</si>
  <si>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</si>
  <si>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</si>
  <si>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</si>
  <si>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</si>
  <si>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</si>
  <si>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</si>
  <si>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</si>
  <si>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</si>
  <si>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</si>
  <si>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</si>
  <si>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</si>
  <si>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</si>
  <si>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</si>
  <si>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</si>
  <si>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</si>
  <si>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</si>
  <si>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</si>
  <si>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</si>
  <si>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</si>
  <si>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</si>
  <si>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</si>
  <si>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</si>
  <si>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</si>
  <si>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</si>
  <si>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</si>
  <si>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</si>
  <si>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</si>
  <si>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</si>
  <si>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</si>
  <si>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</si>
  <si>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</si>
  <si>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</si>
  <si>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</si>
  <si>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</si>
  <si>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</si>
  <si>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</si>
  <si>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</si>
  <si>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</si>
  <si>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</si>
  <si>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</si>
  <si>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</si>
  <si>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</si>
  <si>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</si>
  <si>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</si>
  <si>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</si>
  <si>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</si>
  <si>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</si>
  <si>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</si>
  <si>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</si>
  <si>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</si>
  <si>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</si>
  <si>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</si>
  <si>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</si>
  <si>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</si>
  <si>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</si>
  <si>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</si>
  <si>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</si>
  <si>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</si>
  <si>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</si>
  <si>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</si>
  <si>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</si>
  <si>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</si>
  <si>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</si>
  <si>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</si>
  <si>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</si>
  <si>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</si>
  <si>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</si>
  <si>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</si>
  <si>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</si>
  <si>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</si>
  <si>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</si>
  <si>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</si>
  <si>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</si>
  <si>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</si>
  <si>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</si>
  <si>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</si>
  <si>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</si>
  <si>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</si>
  <si>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</si>
  <si>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</si>
  <si>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</si>
  <si>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</si>
  <si>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</si>
  <si>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</si>
  <si>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</si>
  <si>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</si>
  <si>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</si>
  <si>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</si>
  <si>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</si>
  <si>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</si>
  <si>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</si>
  <si>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</si>
  <si>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</si>
  <si>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</si>
  <si>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</si>
  <si>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</si>
  <si>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</si>
  <si>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</si>
  <si>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</si>
  <si>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</si>
  <si>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</si>
  <si>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</si>
  <si>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</si>
  <si>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</si>
  <si>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</si>
  <si>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</si>
  <si>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</si>
  <si>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</si>
  <si>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</si>
  <si>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</si>
  <si>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</si>
  <si>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</si>
  <si>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</si>
  <si>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</si>
  <si>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</si>
  <si>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</si>
  <si>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</si>
  <si>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</si>
  <si>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</si>
  <si>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</si>
  <si>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</si>
  <si>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</si>
  <si>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</si>
  <si>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</si>
  <si>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</si>
  <si>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</si>
  <si>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</si>
  <si>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</si>
  <si>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</si>
  <si>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</si>
  <si>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</si>
  <si>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</si>
  <si>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</si>
  <si>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</si>
  <si>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</si>
  <si>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</si>
  <si>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</si>
  <si>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</si>
  <si>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</si>
  <si>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</si>
  <si>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</si>
  <si>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</si>
  <si>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</si>
  <si>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</si>
  <si>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</si>
  <si>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</si>
  <si>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</si>
  <si>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</si>
  <si>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</si>
  <si>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</si>
  <si>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</si>
  <si>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</si>
  <si>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</si>
  <si>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</si>
  <si>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</si>
  <si>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</si>
  <si>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</si>
  <si>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</si>
  <si>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</si>
  <si>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</si>
  <si>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</si>
  <si>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</si>
  <si>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</si>
  <si>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</si>
  <si>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</si>
  <si>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</si>
  <si>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</si>
  <si>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</si>
  <si>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</si>
  <si>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</si>
  <si>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</si>
  <si>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</si>
  <si>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</si>
  <si>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</si>
  <si>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</si>
  <si>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</si>
  <si>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</si>
  <si>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</si>
  <si>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</si>
  <si>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</si>
  <si>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</si>
  <si>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</si>
  <si>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</si>
  <si>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</si>
  <si>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</si>
  <si>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</si>
  <si>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</si>
  <si>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</si>
  <si>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</si>
  <si>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</si>
  <si>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</si>
  <si>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</si>
  <si>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</si>
  <si>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</si>
  <si>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</si>
  <si>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</si>
  <si>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</si>
  <si>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</si>
  <si>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</si>
  <si>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</si>
  <si>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</si>
  <si>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</si>
  <si>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</si>
  <si>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</si>
  <si>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</si>
  <si>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</si>
  <si>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</si>
  <si>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</si>
  <si>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</si>
  <si>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</si>
  <si>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</si>
  <si>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</si>
  <si>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</si>
  <si>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</si>
  <si>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</si>
  <si>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</si>
  <si>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</si>
  <si>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</si>
  <si>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</si>
  <si>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</si>
  <si>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</si>
  <si>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</si>
  <si>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</si>
  <si>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</si>
  <si>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</si>
  <si>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</si>
  <si>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</si>
  <si>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</si>
  <si>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</si>
  <si>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</si>
  <si>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</si>
  <si>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</si>
  <si>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</si>
  <si>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</si>
  <si>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</si>
  <si>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</si>
  <si>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</si>
  <si>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</si>
  <si>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</si>
  <si>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</si>
  <si>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</si>
  <si>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</si>
  <si>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</si>
  <si>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</si>
  <si>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</si>
  <si>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</si>
  <si>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</si>
  <si>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</si>
  <si>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</si>
  <si>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</si>
  <si>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</si>
  <si>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</si>
  <si>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</si>
  <si>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</si>
  <si>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</si>
  <si>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</si>
  <si>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</si>
  <si>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</si>
  <si>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</si>
  <si>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</si>
  <si>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</si>
  <si>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</si>
  <si>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</si>
  <si>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</si>
  <si>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</si>
  <si>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</si>
  <si>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</si>
  <si>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</si>
  <si>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</si>
  <si>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</si>
  <si>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</si>
  <si>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</si>
  <si>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</si>
  <si>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</si>
  <si>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</si>
  <si>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</si>
  <si>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</si>
  <si>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</si>
  <si>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</si>
  <si>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</si>
  <si>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</si>
  <si>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</si>
  <si>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</si>
  <si>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</si>
  <si>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</si>
  <si>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</si>
  <si>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</si>
  <si>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</si>
  <si>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</si>
  <si>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</si>
  <si>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</si>
  <si>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</si>
  <si>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</si>
  <si>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</si>
  <si>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</si>
  <si>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</si>
  <si>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</si>
  <si>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</si>
  <si>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</si>
  <si>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</si>
  <si>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</si>
  <si>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</si>
  <si>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</si>
  <si>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</si>
  <si>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</si>
  <si>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</si>
  <si>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</si>
  <si>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</si>
  <si>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</si>
  <si>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</si>
  <si>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</si>
  <si>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</si>
  <si>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</si>
  <si>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</si>
  <si>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</si>
  <si>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</si>
  <si>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</si>
  <si>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</si>
  <si>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</si>
  <si>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</si>
  <si>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</si>
  <si>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</si>
  <si>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</si>
  <si>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</si>
  <si>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</si>
  <si>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</si>
  <si>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</si>
  <si>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</si>
  <si>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</si>
  <si>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</si>
  <si>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</si>
  <si>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</si>
  <si>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</si>
  <si>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</si>
  <si>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</si>
  <si>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</si>
  <si>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</si>
  <si>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</si>
  <si>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</si>
  <si>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</si>
  <si>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</si>
  <si>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</si>
  <si>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</si>
  <si>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</si>
  <si>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</si>
  <si>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</si>
  <si>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</si>
  <si>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</si>
  <si>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</si>
  <si>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</si>
  <si>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</si>
  <si>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</si>
  <si>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</si>
  <si>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</si>
  <si>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</si>
  <si>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</si>
  <si>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</si>
  <si>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</si>
  <si>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</si>
  <si>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</si>
  <si>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</si>
  <si>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</si>
  <si>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</si>
  <si>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</si>
  <si>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</si>
  <si>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</si>
  <si>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</si>
  <si>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</si>
  <si>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</si>
  <si>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</si>
  <si>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</si>
  <si>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</si>
  <si>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</si>
  <si>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</si>
  <si>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</si>
  <si>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</si>
  <si>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</si>
  <si>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</si>
  <si>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</si>
  <si>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</si>
  <si>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</si>
  <si>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</si>
  <si>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</si>
  <si>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</si>
  <si>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</si>
  <si>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</si>
  <si>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</si>
  <si>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</si>
  <si>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</si>
  <si>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</si>
  <si>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</si>
  <si>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</si>
  <si>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</si>
  <si>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</si>
  <si>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</si>
  <si>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</si>
  <si>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</si>
  <si>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</si>
  <si>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</si>
  <si>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</si>
  <si>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</si>
  <si>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</si>
  <si>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</si>
  <si>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</si>
  <si>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</si>
  <si>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</si>
  <si>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</si>
  <si>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</si>
  <si>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</si>
  <si>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</si>
  <si>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</si>
  <si>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</si>
  <si>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</si>
  <si>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</si>
  <si>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</si>
  <si>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</si>
  <si>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</si>
  <si>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</si>
  <si>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</si>
  <si>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</si>
  <si>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</si>
  <si>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</si>
  <si>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</si>
  <si>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</si>
  <si>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</si>
  <si>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</si>
  <si>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</si>
  <si>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</si>
  <si>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</si>
  <si>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</si>
  <si>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</si>
  <si>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</si>
  <si>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</si>
  <si>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</si>
  <si>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</si>
  <si>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</si>
  <si>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</si>
  <si>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</si>
  <si>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</si>
  <si>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</si>
  <si>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</si>
  <si>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</si>
  <si>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</si>
  <si>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</si>
  <si>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</si>
  <si>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</si>
  <si>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</si>
  <si>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</si>
  <si>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</si>
  <si>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</si>
  <si>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</si>
  <si>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</si>
  <si>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</si>
  <si>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</si>
  <si>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</si>
  <si>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</si>
  <si>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</si>
  <si>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</si>
  <si>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</si>
  <si>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</si>
  <si>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</si>
  <si>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</si>
  <si>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</si>
  <si>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</si>
  <si>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</si>
  <si>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</si>
  <si>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</si>
  <si>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</si>
  <si>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</si>
  <si>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</si>
  <si>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</si>
  <si>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</si>
  <si>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</si>
  <si>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</si>
  <si>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</si>
  <si>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</si>
  <si>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</si>
  <si>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</si>
  <si>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</si>
  <si>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</si>
  <si>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</si>
  <si>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</si>
  <si>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</si>
  <si>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</si>
  <si>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</si>
  <si>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</si>
  <si>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</si>
  <si>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</si>
  <si>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</si>
  <si>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</si>
  <si>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</si>
  <si>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</si>
  <si>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</si>
  <si>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</si>
  <si>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</si>
  <si>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</si>
  <si>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</si>
  <si>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</si>
  <si>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</si>
  <si>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</si>
  <si>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</si>
  <si>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</si>
  <si>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</si>
  <si>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</si>
  <si>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</si>
  <si>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</si>
  <si>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</si>
  <si>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</si>
  <si>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</si>
  <si>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</si>
  <si>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</si>
  <si>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</si>
  <si>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</si>
  <si>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</si>
  <si>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</si>
  <si>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</si>
  <si>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</si>
  <si>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</si>
  <si>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</si>
  <si>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</si>
  <si>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</si>
  <si>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</si>
  <si>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</si>
  <si>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</si>
  <si>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</si>
  <si>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</si>
  <si>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</si>
  <si>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</si>
  <si>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</si>
  <si>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</si>
  <si>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</si>
  <si>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</si>
  <si>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</si>
  <si>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</si>
  <si>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</si>
  <si>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</si>
  <si>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</si>
  <si>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</si>
  <si>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</si>
  <si>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</si>
  <si>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</si>
  <si>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</si>
  <si>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</si>
  <si>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</si>
  <si>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</si>
  <si>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</si>
  <si>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</si>
  <si>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</si>
  <si>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</si>
  <si>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</si>
  <si>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</si>
  <si>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</si>
  <si>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</si>
  <si>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</si>
  <si>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</si>
  <si>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</si>
  <si>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</si>
  <si>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</si>
  <si>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</si>
  <si>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</si>
  <si>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</si>
  <si>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</si>
  <si>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</si>
  <si>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</si>
  <si>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</si>
  <si>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</si>
  <si>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</si>
  <si>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</si>
  <si>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</si>
  <si>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</si>
  <si>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</si>
  <si>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</si>
  <si>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</si>
  <si>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</si>
  <si>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</si>
  <si>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</si>
  <si>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</si>
  <si>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</si>
  <si>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</si>
  <si>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</si>
  <si>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</si>
  <si>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</si>
  <si>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</si>
  <si>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</si>
  <si>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</si>
  <si>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</si>
  <si>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</si>
  <si>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</si>
  <si>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</si>
  <si>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</si>
  <si>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</si>
  <si>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</si>
  <si>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</si>
  <si>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</si>
  <si>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</si>
  <si>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</si>
  <si>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</si>
  <si>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</si>
  <si>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</si>
  <si>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</si>
  <si>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</si>
  <si>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</si>
  <si>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</si>
  <si>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</si>
  <si>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</si>
  <si>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</si>
  <si>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</si>
  <si>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</si>
  <si>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</si>
  <si>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</si>
  <si>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</si>
  <si>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</si>
  <si>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</si>
  <si>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</si>
  <si>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</si>
  <si>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</si>
  <si>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</si>
  <si>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</si>
  <si>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</si>
  <si>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</si>
  <si>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</si>
  <si>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</si>
  <si>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</si>
  <si>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</si>
  <si>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</si>
  <si>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</si>
  <si>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</si>
  <si>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</si>
  <si>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</si>
  <si>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</si>
  <si>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</si>
  <si>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</si>
  <si>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</si>
  <si>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</si>
  <si>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</si>
  <si>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</si>
  <si>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</si>
  <si>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</si>
  <si>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</si>
  <si>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</si>
  <si>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</si>
  <si>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</si>
  <si>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</si>
  <si>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</si>
  <si>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</si>
  <si>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</si>
  <si>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</si>
  <si>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</si>
  <si>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</si>
  <si>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</si>
  <si>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</si>
  <si>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</si>
  <si>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</si>
  <si>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</si>
  <si>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</si>
  <si>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</si>
  <si>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</si>
  <si>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</si>
  <si>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</si>
  <si>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</si>
  <si>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</si>
  <si>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</si>
  <si>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</si>
  <si>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</si>
  <si>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</si>
  <si>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</si>
  <si>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</si>
  <si>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</si>
  <si>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</si>
  <si>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</si>
  <si>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</si>
  <si>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</si>
  <si>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</si>
  <si>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</si>
  <si>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</si>
  <si>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</si>
  <si>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</si>
  <si>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</si>
  <si>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</si>
  <si>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</si>
  <si>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</si>
  <si>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</si>
  <si>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</si>
  <si>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</si>
  <si>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</si>
  <si>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</si>
  <si>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</si>
  <si>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</si>
  <si>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</si>
  <si>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</si>
  <si>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</si>
  <si>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</si>
  <si>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</si>
  <si>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</si>
  <si>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</si>
  <si>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</si>
  <si>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</si>
  <si>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</si>
  <si>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</si>
  <si>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</si>
  <si>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</si>
  <si>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</si>
  <si>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</si>
  <si>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</si>
  <si>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</si>
  <si>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</si>
  <si>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</si>
  <si>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</si>
  <si>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</si>
  <si>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</si>
  <si>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</si>
  <si>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</si>
  <si>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</si>
  <si>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</si>
  <si>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</si>
  <si>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</si>
  <si>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</si>
  <si>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</si>
  <si>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</si>
  <si>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</si>
  <si>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</si>
  <si>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</si>
  <si>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</si>
  <si>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</si>
  <si>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</si>
  <si>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</si>
  <si>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</si>
  <si>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</si>
  <si>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</si>
  <si>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</si>
  <si>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</si>
  <si>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</si>
  <si>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</si>
  <si>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</si>
  <si>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</si>
  <si>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</si>
  <si>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</si>
  <si>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</si>
  <si>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</si>
  <si>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</si>
  <si>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</si>
  <si>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</si>
  <si>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</si>
  <si>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</si>
  <si>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</si>
  <si>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</si>
  <si>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</si>
  <si>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</si>
  <si>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</si>
  <si>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</si>
  <si>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</si>
  <si>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</si>
  <si>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</si>
  <si>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</si>
  <si>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</si>
  <si>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</si>
  <si>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</si>
  <si>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</si>
  <si>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</si>
  <si>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</si>
  <si>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</si>
  <si>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</si>
  <si>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</si>
  <si>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</si>
  <si>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</si>
  <si>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</si>
  <si>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</si>
  <si>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</si>
  <si>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</si>
  <si>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</si>
  <si>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</si>
  <si>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</si>
  <si>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</si>
  <si>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</si>
  <si>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</si>
  <si>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</si>
  <si>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</si>
  <si>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</si>
  <si>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</si>
  <si>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</si>
  <si>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</si>
  <si>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</si>
  <si>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</si>
  <si>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</si>
  <si>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</si>
  <si>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</si>
  <si>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</si>
  <si>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</si>
  <si>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</si>
  <si>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</si>
  <si>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</si>
  <si>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</si>
  <si>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</si>
  <si>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</si>
  <si>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</si>
  <si>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</si>
  <si>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</si>
  <si>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</si>
  <si>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</si>
  <si>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</si>
  <si>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</si>
  <si>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</si>
  <si>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</si>
  <si>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</si>
  <si>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</si>
  <si>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</si>
  <si>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</si>
  <si>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</si>
  <si>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</si>
  <si>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</si>
  <si>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</si>
  <si>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</si>
  <si>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</si>
  <si>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</si>
  <si>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</si>
  <si>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</si>
  <si>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</si>
  <si>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</si>
  <si>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</si>
  <si>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</si>
  <si>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</si>
  <si>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</si>
  <si>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</si>
  <si>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</si>
  <si>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</si>
  <si>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</si>
  <si>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</si>
  <si>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</si>
  <si>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</si>
  <si>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</si>
  <si>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</si>
  <si>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</si>
  <si>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</si>
  <si>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</si>
  <si>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</si>
  <si>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</si>
  <si>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</si>
  <si>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</si>
  <si>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</si>
  <si>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</si>
  <si>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</si>
  <si>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</si>
  <si>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</si>
  <si>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</si>
  <si>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</si>
  <si>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</si>
  <si>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</si>
  <si>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</si>
  <si>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</si>
  <si>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</si>
  <si>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</si>
  <si>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</si>
  <si>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</si>
  <si>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</si>
  <si>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</si>
  <si>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</si>
  <si>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</si>
  <si>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</si>
  <si>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</si>
  <si>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</si>
  <si>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</si>
  <si>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</si>
  <si>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</si>
  <si>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</si>
  <si>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</si>
  <si>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</si>
  <si>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</si>
  <si>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</si>
  <si>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</si>
  <si>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</si>
  <si>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</si>
  <si>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</si>
  <si>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</si>
  <si>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</si>
  <si>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</si>
  <si>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</si>
  <si>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</si>
  <si>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</si>
  <si>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</si>
  <si>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</si>
  <si>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</si>
  <si>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</si>
  <si>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</si>
  <si>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</si>
  <si>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</si>
  <si>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</si>
  <si>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</si>
  <si>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</si>
  <si>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</si>
  <si>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</si>
  <si>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</si>
  <si>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</si>
  <si>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</si>
  <si>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</si>
  <si>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</si>
  <si>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</si>
  <si>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</si>
  <si>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</si>
  <si>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</si>
  <si>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</si>
  <si>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</si>
  <si>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</si>
  <si>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</si>
  <si>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</si>
  <si>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</si>
  <si>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</si>
  <si>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</si>
  <si>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</si>
  <si>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</si>
  <si>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</si>
  <si>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</si>
  <si>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</si>
  <si>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</si>
  <si>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</si>
  <si>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</si>
  <si>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</si>
  <si>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</si>
  <si>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</si>
  <si>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</si>
  <si>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</si>
  <si>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</si>
  <si>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</si>
  <si>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</si>
  <si>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</si>
  <si>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</si>
  <si>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</si>
  <si>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</si>
  <si>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</si>
  <si>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</si>
  <si>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</si>
  <si>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</si>
  <si>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</si>
  <si>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</si>
  <si>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</si>
  <si>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</si>
  <si>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</si>
  <si>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</si>
  <si>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</si>
  <si>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</si>
  <si>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</si>
  <si>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</si>
  <si>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</si>
  <si>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</si>
  <si>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</si>
  <si>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</si>
  <si>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</si>
  <si>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</si>
  <si>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</si>
  <si>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</si>
  <si>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</si>
  <si>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</si>
  <si>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</si>
  <si>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</si>
  <si>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</si>
  <si>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</si>
  <si>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</si>
  <si>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</si>
  <si>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</si>
  <si>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</si>
  <si>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</si>
  <si>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</si>
  <si>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</si>
  <si>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</si>
  <si>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</si>
  <si>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</si>
  <si>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</si>
  <si>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</si>
  <si>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</si>
  <si>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</si>
  <si>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</si>
  <si>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</si>
  <si>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</si>
  <si>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</si>
  <si>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</si>
  <si>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</si>
  <si>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</si>
  <si>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</si>
  <si>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</si>
  <si>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</si>
  <si>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</si>
  <si>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</si>
  <si>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</si>
  <si>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</si>
  <si>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</si>
  <si>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</si>
  <si>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</si>
  <si>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</si>
  <si>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</si>
  <si>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</si>
  <si>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</si>
  <si>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</si>
  <si>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</si>
  <si>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</si>
  <si>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</si>
  <si>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</si>
  <si>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</si>
  <si>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</si>
  <si>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</si>
  <si>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</si>
  <si>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</si>
  <si>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</si>
  <si>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</si>
  <si>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</si>
  <si>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</si>
  <si>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</si>
  <si>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</si>
  <si>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</si>
  <si>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</si>
  <si>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</si>
  <si>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</si>
  <si>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</si>
  <si>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</si>
  <si>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</si>
  <si>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</si>
  <si>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</si>
  <si>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</si>
  <si>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</si>
  <si>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</si>
  <si>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</si>
  <si>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</si>
  <si>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</si>
  <si>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</si>
  <si>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</si>
  <si>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</si>
  <si>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</si>
  <si>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</si>
  <si>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</si>
  <si>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</si>
  <si>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</si>
  <si>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</si>
  <si>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</si>
  <si>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</si>
  <si>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</si>
  <si>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</si>
  <si>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</si>
  <si>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</si>
  <si>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</si>
  <si>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</si>
  <si>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</si>
  <si>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</si>
  <si>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</si>
  <si>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</si>
  <si>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</si>
  <si>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</si>
  <si>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</si>
  <si>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</si>
  <si>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</si>
  <si>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</si>
  <si>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</si>
  <si>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</si>
  <si>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</si>
  <si>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</si>
  <si>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</si>
  <si>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</si>
  <si>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</si>
  <si>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</si>
  <si>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</si>
  <si>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</si>
  <si>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</si>
  <si>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</si>
  <si>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</si>
  <si>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</si>
  <si>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</si>
  <si>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</si>
  <si>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</si>
  <si>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</si>
  <si>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</si>
  <si>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</si>
  <si>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</si>
  <si>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</si>
  <si>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</si>
  <si>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</si>
  <si>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</si>
  <si>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</si>
  <si>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</si>
  <si>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</si>
  <si>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</si>
  <si>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</si>
  <si>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</si>
  <si>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</si>
  <si>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</si>
  <si>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</si>
  <si>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</si>
  <si>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</si>
  <si>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</si>
  <si>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</si>
  <si>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</si>
  <si>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</si>
  <si>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</si>
  <si>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</si>
  <si>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</si>
  <si>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</si>
  <si>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</si>
  <si>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</si>
  <si>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</si>
  <si>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</si>
  <si>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</si>
  <si>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</si>
  <si>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</si>
  <si>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</si>
  <si>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</si>
  <si>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</si>
  <si>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</si>
  <si>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</si>
  <si>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</si>
  <si>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</si>
  <si>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</si>
  <si>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</si>
  <si>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</si>
  <si>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</si>
  <si>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</si>
  <si>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</si>
  <si>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</si>
  <si>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</si>
  <si>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</si>
  <si>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</si>
  <si>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</si>
  <si>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</si>
  <si>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</si>
  <si>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</si>
  <si>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</si>
  <si>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</si>
  <si>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</si>
  <si>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</si>
  <si>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</si>
  <si>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</si>
  <si>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</si>
  <si>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</si>
  <si>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</si>
  <si>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</si>
  <si>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</si>
  <si>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</si>
  <si>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</si>
  <si>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</si>
  <si>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</si>
  <si>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</si>
  <si>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</si>
  <si>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</si>
  <si>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</si>
  <si>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</si>
  <si>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</si>
  <si>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</si>
  <si>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</si>
  <si>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</si>
  <si>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</si>
  <si>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</si>
  <si>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</si>
  <si>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</si>
  <si>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</si>
  <si>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</si>
  <si>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</si>
  <si>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</si>
  <si>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</si>
  <si>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</si>
  <si>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</si>
  <si>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</si>
  <si>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</si>
  <si>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</si>
  <si>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</si>
  <si>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</si>
  <si>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</si>
  <si>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</si>
  <si>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</si>
  <si>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</si>
  <si>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</si>
  <si>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</si>
  <si>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</si>
  <si>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</si>
  <si>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</si>
  <si>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</si>
  <si>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</si>
  <si>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</si>
  <si>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</si>
  <si>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</si>
  <si>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</si>
  <si>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</si>
  <si>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</si>
  <si>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</si>
  <si>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</si>
  <si>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</si>
  <si>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</si>
  <si>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</si>
  <si>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</si>
  <si>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</si>
  <si>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</si>
  <si>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</si>
  <si>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</si>
  <si>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</si>
  <si>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</si>
  <si>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</si>
  <si>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</si>
  <si>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</si>
  <si>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</si>
  <si>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</si>
  <si>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</si>
  <si>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</si>
  <si>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</si>
  <si>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</si>
  <si>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</si>
  <si>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</si>
  <si>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</si>
  <si>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</si>
  <si>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</si>
  <si>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</si>
  <si>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</si>
  <si>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</si>
  <si>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</si>
  <si>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</si>
  <si>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</si>
  <si>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</si>
  <si>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</si>
  <si>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</si>
  <si>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</si>
  <si>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</si>
  <si>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</si>
  <si>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</si>
  <si>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</si>
  <si>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</si>
  <si>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</si>
  <si>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</si>
  <si>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</si>
  <si>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</si>
  <si>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</si>
  <si>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</si>
  <si>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</si>
  <si>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</si>
  <si>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</si>
  <si>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</si>
  <si>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</si>
  <si>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</si>
  <si>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</si>
  <si>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</si>
  <si>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</si>
  <si>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</si>
  <si>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</si>
  <si>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</si>
  <si>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</si>
  <si>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</si>
  <si>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</si>
  <si>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</si>
  <si>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</si>
  <si>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</si>
  <si>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</si>
  <si>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</si>
  <si>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</si>
  <si>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</si>
  <si>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</si>
  <si>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</si>
  <si>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</si>
  <si>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</si>
  <si>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</si>
  <si>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</si>
  <si>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</si>
  <si>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</si>
  <si>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</si>
  <si>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</si>
  <si>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</si>
  <si>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</si>
  <si>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</si>
  <si>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</si>
  <si>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</si>
  <si>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</si>
  <si>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</si>
  <si>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</si>
  <si>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</si>
  <si>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</si>
  <si>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</si>
  <si>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</si>
  <si>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</si>
  <si>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</si>
  <si>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</si>
  <si>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</si>
  <si>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</si>
  <si>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</si>
  <si>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</si>
  <si>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</si>
  <si>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</si>
  <si>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</si>
  <si>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</si>
  <si>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</si>
  <si>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</si>
  <si>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</si>
  <si>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</si>
  <si>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</si>
  <si>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</si>
  <si>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</si>
  <si>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</si>
  <si>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</si>
  <si>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</si>
  <si>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</si>
  <si>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</si>
  <si>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</si>
  <si>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</si>
  <si>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</si>
  <si>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</si>
  <si>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</si>
  <si>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</si>
  <si>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</si>
  <si>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</si>
  <si>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</si>
  <si>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</si>
  <si>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</si>
  <si>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</si>
  <si>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</si>
  <si>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</si>
  <si>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</si>
  <si>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</si>
  <si>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</si>
  <si>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</si>
  <si>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</si>
  <si>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</si>
  <si>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</si>
  <si>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</si>
  <si>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</si>
  <si>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</si>
  <si>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</si>
  <si>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</si>
  <si>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</si>
  <si>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</si>
  <si>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</si>
  <si>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</si>
  <si>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</si>
  <si>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</si>
  <si>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</si>
  <si>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</si>
  <si>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</si>
  <si>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</si>
  <si>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</si>
  <si>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</si>
  <si>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</si>
  <si>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</si>
  <si>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</si>
  <si>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</si>
  <si>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</si>
  <si>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</si>
  <si>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</si>
  <si>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</si>
  <si>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</si>
  <si>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</si>
  <si>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</si>
  <si>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</si>
  <si>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</si>
  <si>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</si>
  <si>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</si>
  <si>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</si>
  <si>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</si>
  <si>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</si>
  <si>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</si>
  <si>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</si>
  <si>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</si>
  <si>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</si>
  <si>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</si>
  <si>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</si>
  <si>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</si>
  <si>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</si>
  <si>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</si>
  <si>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</si>
  <si>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</si>
  <si>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</si>
  <si>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</si>
  <si>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</si>
  <si>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</si>
  <si>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</si>
  <si>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</si>
  <si>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</si>
  <si>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</si>
  <si>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</si>
  <si>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</si>
  <si>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</si>
  <si>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</si>
  <si>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</si>
  <si>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</si>
  <si>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</si>
  <si>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</si>
  <si>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</si>
  <si>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</si>
  <si>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</si>
  <si>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</si>
  <si>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</si>
  <si>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</si>
  <si>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</si>
  <si>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</si>
  <si>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</si>
  <si>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</si>
  <si>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</si>
  <si>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</si>
  <si>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</si>
  <si>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</si>
  <si>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</si>
  <si>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</si>
  <si>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</si>
  <si>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</si>
  <si>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</si>
  <si>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</si>
  <si>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</si>
  <si>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</si>
  <si>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</si>
  <si>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</si>
  <si>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</si>
  <si>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</si>
  <si>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</si>
  <si>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</si>
  <si>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</si>
  <si>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</si>
  <si>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</si>
  <si>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</si>
  <si>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</si>
  <si>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</si>
  <si>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</si>
  <si>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</si>
  <si>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</si>
  <si>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</si>
  <si>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</si>
  <si>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</si>
  <si>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</si>
  <si>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</si>
  <si>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</si>
  <si>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</si>
  <si>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</si>
  <si>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</si>
  <si>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</si>
  <si>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</si>
  <si>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</si>
  <si>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</si>
  <si>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</si>
  <si>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</si>
  <si>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</si>
  <si>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</si>
  <si>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</si>
  <si>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</si>
  <si>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</si>
  <si>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</si>
  <si>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</si>
  <si>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</si>
  <si>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</si>
  <si>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</si>
  <si>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</si>
  <si>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</si>
  <si>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</si>
  <si>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</si>
  <si>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</si>
  <si>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</si>
  <si>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</si>
  <si>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</si>
  <si>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</si>
  <si>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</si>
  <si>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</si>
  <si>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</si>
  <si>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</si>
  <si>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</si>
  <si>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</si>
  <si>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</si>
  <si>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</si>
  <si>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</si>
  <si>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</si>
  <si>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</si>
  <si>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</si>
  <si>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</si>
  <si>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</si>
  <si>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</si>
  <si>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</si>
  <si>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</si>
  <si>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</si>
  <si>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</si>
  <si>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</si>
  <si>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</si>
  <si>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</si>
  <si>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</si>
  <si>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</si>
  <si>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</si>
  <si>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</si>
  <si>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</si>
  <si>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</si>
  <si>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</si>
  <si>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</si>
  <si>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</si>
  <si>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</si>
  <si>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</si>
  <si>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</si>
  <si>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</si>
  <si>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</si>
  <si>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</si>
  <si>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</si>
  <si>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</si>
  <si>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</si>
  <si>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</si>
  <si>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</si>
  <si>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</si>
  <si>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</si>
  <si>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</si>
  <si>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</si>
  <si>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</si>
  <si>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</si>
  <si>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</si>
  <si>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</si>
  <si>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</si>
  <si>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</si>
  <si>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</si>
  <si>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</si>
  <si>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</si>
  <si>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</si>
  <si>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</si>
  <si>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</si>
  <si>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</si>
  <si>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</si>
  <si>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</si>
  <si>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</si>
  <si>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</si>
  <si>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</si>
  <si>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</si>
  <si>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</si>
  <si>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</si>
  <si>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</si>
  <si>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</si>
  <si>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</si>
  <si>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</si>
  <si>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</si>
  <si>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</si>
  <si>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</si>
  <si>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</si>
  <si>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</si>
  <si>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</si>
  <si>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</si>
  <si>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</si>
  <si>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</si>
  <si>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</si>
  <si>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</si>
  <si>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</si>
  <si>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</si>
  <si>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</si>
  <si>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</si>
  <si>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</si>
  <si>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</si>
  <si>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</si>
  <si>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</si>
  <si>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</si>
  <si>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</si>
  <si>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</si>
  <si>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</si>
  <si>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</si>
  <si>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</si>
  <si>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</si>
  <si>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</si>
  <si>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</si>
  <si>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</si>
  <si>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</si>
  <si>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</si>
  <si>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</si>
  <si>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</si>
  <si>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</si>
  <si>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</si>
  <si>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</si>
  <si>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</si>
  <si>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</si>
  <si>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</si>
  <si>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</si>
  <si>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</si>
  <si>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</si>
  <si>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</si>
  <si>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</si>
  <si>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</si>
  <si>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</si>
  <si>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</si>
  <si>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</si>
  <si>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</si>
  <si>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</si>
  <si>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</si>
  <si>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</si>
  <si>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</si>
  <si>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</si>
  <si>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</si>
  <si>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</si>
  <si>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</si>
  <si>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</si>
  <si>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</si>
  <si>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</si>
  <si>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</si>
  <si>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</si>
  <si>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</si>
  <si>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</si>
  <si>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</si>
  <si>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</si>
  <si>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</si>
  <si>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</si>
  <si>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</si>
  <si>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</si>
  <si>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</si>
  <si>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</si>
  <si>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</si>
  <si>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</si>
  <si>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</si>
  <si>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</si>
  <si>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</si>
  <si>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</si>
  <si>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</si>
  <si>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</si>
  <si>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</si>
  <si>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</si>
  <si>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</si>
  <si>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</si>
  <si>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</si>
  <si>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</si>
  <si>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</si>
  <si>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</si>
  <si>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</si>
  <si>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</si>
  <si>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</si>
  <si>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</si>
  <si>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</si>
  <si>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</si>
  <si>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</si>
  <si>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</si>
  <si>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</si>
  <si>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</si>
  <si>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</si>
  <si>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</si>
  <si>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</si>
  <si>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</si>
  <si>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</si>
  <si>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</si>
  <si>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</si>
  <si>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</si>
  <si>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</si>
  <si>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</si>
  <si>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</si>
  <si>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</si>
  <si>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</si>
  <si>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</si>
  <si>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</si>
  <si>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</si>
  <si>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</si>
  <si>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</si>
  <si>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</si>
  <si>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</si>
  <si>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</si>
  <si>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</si>
  <si>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</si>
  <si>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</si>
  <si>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</si>
  <si>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</si>
  <si>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</si>
  <si>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</si>
  <si>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</si>
  <si>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</si>
  <si>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</si>
  <si>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</si>
  <si>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</si>
  <si>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</si>
  <si>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</si>
  <si>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</si>
  <si>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</si>
  <si>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</si>
  <si>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</si>
  <si>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</si>
  <si>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</si>
  <si>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</si>
  <si>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</si>
  <si>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</si>
  <si>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</si>
  <si>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</si>
  <si>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</si>
  <si>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</si>
  <si>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</si>
  <si>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</si>
  <si>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</si>
  <si>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</si>
  <si>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</si>
  <si>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</si>
  <si>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</si>
  <si>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</si>
  <si>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</si>
  <si>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</si>
  <si>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</si>
  <si>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</si>
  <si>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</si>
  <si>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</si>
  <si>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</si>
  <si>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</si>
  <si>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</si>
  <si>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</si>
  <si>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</si>
  <si>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</si>
  <si>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</si>
  <si>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</si>
  <si>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</si>
  <si>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</si>
  <si>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</si>
  <si>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</si>
  <si>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</si>
  <si>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</si>
  <si>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</si>
  <si>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</si>
  <si>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</si>
  <si>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</si>
  <si>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</si>
  <si>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</si>
  <si>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</si>
  <si>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</si>
  <si>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</si>
  <si>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</si>
  <si>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</si>
  <si>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</si>
  <si>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</si>
  <si>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</si>
  <si>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</si>
  <si>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</si>
  <si>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</si>
  <si>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</si>
  <si>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</si>
  <si>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</si>
  <si>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</si>
  <si>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</si>
  <si>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</si>
  <si>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</si>
  <si>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</si>
  <si>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</si>
  <si>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</si>
  <si>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</si>
  <si>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</si>
  <si>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</si>
  <si>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</si>
  <si>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</si>
  <si>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</si>
  <si>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</si>
  <si>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</si>
  <si>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</si>
  <si>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</si>
  <si>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</si>
  <si>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</si>
  <si>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</si>
  <si>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</si>
  <si>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</si>
  <si>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</si>
  <si>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</si>
  <si>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</si>
  <si>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</si>
  <si>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</si>
  <si>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</si>
  <si>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</si>
  <si>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</si>
  <si>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</si>
  <si>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</si>
  <si>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</si>
  <si>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</si>
  <si>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</si>
  <si>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</si>
  <si>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</si>
  <si>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</si>
  <si>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</si>
  <si>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</si>
  <si>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</si>
  <si>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</si>
  <si>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</si>
  <si>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</si>
  <si>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</si>
  <si>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</si>
  <si>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</si>
  <si>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</si>
  <si>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</si>
  <si>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</si>
  <si>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</si>
  <si>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</si>
  <si>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</si>
  <si>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</si>
  <si>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</si>
  <si>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</si>
  <si>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</si>
  <si>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</si>
  <si>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</si>
  <si>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</si>
  <si>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</si>
  <si>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</si>
  <si>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</si>
  <si>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</si>
  <si>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</si>
  <si>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</si>
  <si>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</si>
  <si>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</si>
  <si>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</si>
  <si>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</si>
  <si>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</si>
  <si>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</si>
  <si>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</si>
  <si>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</si>
  <si>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</si>
  <si>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</si>
  <si>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</si>
  <si>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</si>
  <si>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</si>
  <si>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</si>
  <si>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</si>
  <si>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</si>
  <si>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</si>
  <si>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</si>
  <si>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</si>
  <si>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</si>
  <si>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</si>
  <si>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</si>
  <si>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</si>
  <si>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</si>
  <si>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</si>
  <si>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</si>
  <si>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</si>
  <si>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</si>
  <si>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</si>
  <si>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</si>
  <si>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</si>
  <si>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</si>
  <si>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</si>
  <si>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</si>
  <si>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</si>
  <si>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</si>
  <si>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</si>
  <si>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</si>
  <si>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</si>
  <si>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</si>
  <si>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</si>
  <si>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</si>
  <si>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</si>
  <si>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</si>
  <si>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</si>
  <si>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</si>
  <si>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</si>
  <si>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</si>
  <si>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</si>
  <si>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</si>
  <si>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</si>
  <si>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</si>
  <si>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</si>
  <si>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</si>
  <si>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</si>
  <si>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</si>
  <si>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</si>
  <si>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</si>
  <si>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</si>
  <si>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</si>
  <si>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</si>
  <si>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</si>
  <si>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</si>
  <si>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</si>
  <si>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</si>
  <si>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</si>
  <si>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</si>
  <si>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</si>
  <si>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</si>
  <si>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</si>
  <si>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</si>
  <si>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</si>
  <si>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</si>
  <si>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</si>
  <si>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</si>
  <si>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</si>
  <si>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</si>
  <si>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</si>
  <si>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</si>
  <si>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</si>
  <si>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</si>
  <si>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</si>
  <si>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</si>
  <si>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</si>
  <si>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</si>
  <si>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</si>
  <si>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</si>
  <si>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</si>
  <si>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</si>
  <si>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</si>
  <si>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</si>
  <si>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</si>
  <si>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</si>
  <si>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</si>
  <si>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</si>
  <si>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</si>
  <si>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</si>
  <si>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</si>
  <si>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</si>
  <si>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</si>
  <si>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</si>
  <si>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</si>
  <si>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</si>
  <si>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</si>
  <si>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</si>
  <si>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</si>
  <si>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</si>
  <si>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</si>
  <si>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</si>
  <si>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</si>
  <si>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</si>
  <si>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</si>
  <si>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</si>
  <si>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</si>
  <si>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</si>
  <si>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</si>
  <si>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</si>
  <si>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</si>
  <si>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</si>
  <si>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</si>
  <si>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</si>
  <si>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</si>
  <si>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</si>
  <si>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</si>
  <si>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</si>
  <si>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</si>
  <si>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</si>
  <si>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</si>
  <si>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</si>
  <si>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</si>
  <si>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</si>
  <si>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</si>
  <si>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</si>
  <si>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</si>
  <si>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</si>
  <si>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</si>
  <si>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</si>
  <si>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</si>
  <si>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</si>
  <si>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</si>
  <si>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</si>
  <si>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</si>
  <si>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</si>
  <si>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</si>
  <si>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</si>
  <si>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</si>
  <si>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</si>
  <si>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</si>
  <si>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</si>
  <si>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</si>
  <si>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</si>
  <si>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</si>
  <si>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</si>
  <si>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</si>
  <si>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</si>
  <si>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</si>
  <si>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</si>
  <si>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</si>
  <si>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</si>
  <si>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</si>
  <si>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</si>
  <si>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</si>
  <si>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</si>
  <si>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</si>
  <si>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</si>
  <si>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</si>
  <si>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</si>
  <si>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</si>
  <si>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</si>
  <si>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</si>
  <si>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</si>
  <si>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</si>
  <si>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</si>
  <si>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</si>
  <si>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</si>
  <si>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</si>
  <si>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</si>
  <si>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</si>
  <si>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</si>
  <si>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</si>
  <si>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</si>
  <si>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</si>
  <si>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</si>
  <si>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</si>
  <si>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</si>
  <si>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</si>
  <si>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</si>
  <si>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</si>
  <si>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</si>
  <si>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</si>
  <si>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</si>
  <si>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</si>
  <si>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</si>
  <si>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</si>
  <si>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</si>
  <si>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</si>
  <si>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</si>
  <si>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</si>
  <si>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</si>
  <si>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</si>
  <si>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</si>
  <si>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</si>
  <si>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</si>
  <si>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</si>
  <si>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</si>
  <si>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</si>
  <si>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</si>
  <si>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</si>
  <si>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</si>
  <si>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</si>
  <si>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</si>
  <si>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</si>
  <si>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</si>
  <si>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</si>
  <si>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</si>
  <si>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</si>
  <si>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</si>
  <si>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</si>
  <si>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</si>
  <si>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</si>
  <si>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</si>
  <si>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</si>
  <si>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</si>
  <si>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</si>
  <si>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</si>
  <si>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</si>
  <si>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</si>
  <si>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</si>
  <si>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</si>
  <si>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</si>
  <si>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</si>
  <si>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</si>
  <si>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</si>
  <si>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</si>
  <si>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</si>
  <si>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</si>
  <si>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</si>
  <si>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</si>
  <si>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</si>
  <si>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</si>
  <si>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</si>
  <si>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</si>
  <si>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</si>
  <si>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</si>
  <si>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</si>
  <si>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</si>
  <si>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</si>
  <si>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</si>
  <si>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</si>
  <si>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</si>
  <si>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</si>
  <si>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</si>
  <si>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</si>
  <si>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</si>
  <si>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</si>
  <si>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</si>
  <si>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</si>
  <si>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</si>
  <si>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</si>
  <si>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</si>
  <si>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</si>
  <si>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</si>
  <si>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</si>
  <si>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</si>
  <si>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</si>
  <si>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</si>
  <si>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</si>
  <si>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</si>
  <si>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</si>
  <si>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</si>
  <si>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</si>
  <si>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</si>
  <si>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</si>
  <si>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</si>
  <si>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</si>
  <si>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</si>
  <si>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</si>
  <si>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</si>
  <si>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</si>
  <si>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</si>
  <si>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</si>
  <si>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</si>
  <si>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</si>
  <si>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</si>
  <si>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</si>
  <si>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</si>
  <si>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</si>
  <si>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</si>
  <si>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</si>
  <si>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</si>
  <si>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</si>
  <si>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</si>
  <si>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</si>
  <si>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</si>
  <si>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</si>
  <si>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</si>
  <si>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</si>
  <si>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</si>
  <si>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</si>
  <si>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</si>
  <si>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</si>
  <si>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</si>
  <si>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</si>
  <si>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</si>
  <si>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</si>
  <si>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</si>
  <si>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</si>
  <si>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</si>
  <si>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</si>
  <si>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</si>
  <si>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</si>
  <si>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</si>
  <si>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</si>
  <si>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</si>
  <si>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</si>
  <si>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</si>
  <si>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</si>
  <si>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</si>
  <si>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</si>
  <si>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</si>
  <si>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</si>
  <si>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</si>
  <si>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</si>
  <si>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</si>
  <si>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</si>
  <si>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</si>
  <si>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</si>
  <si>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</si>
  <si>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</si>
  <si>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</si>
  <si>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</si>
  <si>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</si>
  <si>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</si>
  <si>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</si>
  <si>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</si>
  <si>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</si>
  <si>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</si>
  <si>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</si>
  <si>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</si>
  <si>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</si>
  <si>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</si>
  <si>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</si>
  <si>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</si>
  <si>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</si>
  <si>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</si>
  <si>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</si>
  <si>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</si>
  <si>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</si>
  <si>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</si>
  <si>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</si>
  <si>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</si>
  <si>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</si>
  <si>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</si>
  <si>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</si>
  <si>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</si>
  <si>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</si>
  <si>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</si>
  <si>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</si>
  <si>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</si>
  <si>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</si>
  <si>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</si>
  <si>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</si>
  <si>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</si>
  <si>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</si>
  <si>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</si>
  <si>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</si>
  <si>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</si>
  <si>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</si>
  <si>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</si>
  <si>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</si>
  <si>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</si>
  <si>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</si>
  <si>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</si>
  <si>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</si>
  <si>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</si>
  <si>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</si>
  <si>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</si>
  <si>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</si>
  <si>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</si>
  <si>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</si>
  <si>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</si>
  <si>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</si>
  <si>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</si>
  <si>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</si>
  <si>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</si>
  <si>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</si>
  <si>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</si>
  <si>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</si>
  <si>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</si>
  <si>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</si>
  <si>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</si>
  <si>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</si>
  <si>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</si>
  <si>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</si>
  <si>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</si>
  <si>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</si>
  <si>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</si>
  <si>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</si>
  <si>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</si>
  <si>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</si>
  <si>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</si>
  <si>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</si>
  <si>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</si>
  <si>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</si>
  <si>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</si>
  <si>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</si>
  <si>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</si>
  <si>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</si>
  <si>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</si>
  <si>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</si>
  <si>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</si>
  <si>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</si>
  <si>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</si>
  <si>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</si>
  <si>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</si>
  <si>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</si>
  <si>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</si>
  <si>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</si>
  <si>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</si>
  <si>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</si>
  <si>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</si>
  <si>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</si>
  <si>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</si>
  <si>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</si>
  <si>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</si>
  <si>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</si>
  <si>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</si>
  <si>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</si>
  <si>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</si>
  <si>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</si>
  <si>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</si>
  <si>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</si>
  <si>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</si>
  <si>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</si>
  <si>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</si>
  <si>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</si>
  <si>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</si>
  <si>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</si>
  <si>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</si>
  <si>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</si>
  <si>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</si>
  <si>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</si>
  <si>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</si>
  <si>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</si>
  <si>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</si>
  <si>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</si>
  <si>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</si>
  <si>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</si>
  <si>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</si>
  <si>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</si>
  <si>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</si>
  <si>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</si>
  <si>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</si>
  <si>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</si>
  <si>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</si>
  <si>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</si>
  <si>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</si>
  <si>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</si>
  <si>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</si>
  <si>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</si>
  <si>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</si>
  <si>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</si>
  <si>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</si>
  <si>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</si>
  <si>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</si>
  <si>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</si>
  <si>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</si>
  <si>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</si>
  <si>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</si>
  <si>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</si>
  <si>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</si>
  <si>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</si>
  <si>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</si>
  <si>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</si>
  <si>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</si>
  <si>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</si>
  <si>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</si>
  <si>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</si>
  <si>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</si>
  <si>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</si>
  <si>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</si>
  <si>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</si>
  <si>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</si>
  <si>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</si>
  <si>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</si>
  <si>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</si>
  <si>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</si>
  <si>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</si>
  <si>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</si>
  <si>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</si>
  <si>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</si>
  <si>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</si>
  <si>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</si>
  <si>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</si>
  <si>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</si>
  <si>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</si>
  <si>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</si>
  <si>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</si>
  <si>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</si>
  <si>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</si>
  <si>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</si>
  <si>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</si>
  <si>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</si>
  <si>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</si>
  <si>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</si>
  <si>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</si>
  <si>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</si>
  <si>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</si>
  <si>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</si>
  <si>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</si>
  <si>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</si>
  <si>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</si>
  <si>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</si>
  <si>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</si>
  <si>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</si>
  <si>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</si>
  <si>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</si>
  <si>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</si>
  <si>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</si>
  <si>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</si>
  <si>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</si>
  <si>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</si>
  <si>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</si>
  <si>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</si>
  <si>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</si>
  <si>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</si>
  <si>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</si>
  <si>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</si>
  <si>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</si>
  <si>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</si>
  <si>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</si>
  <si>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</si>
  <si>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</si>
  <si>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</si>
  <si>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</si>
  <si>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</si>
  <si>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</si>
  <si>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</si>
  <si>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</si>
  <si>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</si>
  <si>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</si>
  <si>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</si>
  <si>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</si>
  <si>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</si>
  <si>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</si>
  <si>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</si>
  <si>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</si>
  <si>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</si>
  <si>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</si>
  <si>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</si>
  <si>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</si>
  <si>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</si>
  <si>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</si>
  <si>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</si>
  <si>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</si>
  <si>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</si>
  <si>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</si>
  <si>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</si>
  <si>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</si>
  <si>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</si>
  <si>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</si>
  <si>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</si>
  <si>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</si>
  <si>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</si>
  <si>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</si>
  <si>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</si>
  <si>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</si>
  <si>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</si>
  <si>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</si>
  <si>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</si>
  <si>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</si>
  <si>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</si>
  <si>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</si>
  <si>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</si>
  <si>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</si>
  <si>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</si>
  <si>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</si>
  <si>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</si>
  <si>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</si>
  <si>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</si>
  <si>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</si>
  <si>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</si>
  <si>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</si>
  <si>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</si>
  <si>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</si>
  <si>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</si>
  <si>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</si>
  <si>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</si>
  <si>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</si>
  <si>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</si>
  <si>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</si>
  <si>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</si>
  <si>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</si>
  <si>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</si>
  <si>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</si>
  <si>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</si>
  <si>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</si>
  <si>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</si>
  <si>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</si>
  <si>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</si>
  <si>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</si>
  <si>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</si>
  <si>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</si>
  <si>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</si>
  <si>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</si>
  <si>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</si>
  <si>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</si>
  <si>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</si>
  <si>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</si>
  <si>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</si>
  <si>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</si>
  <si>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</si>
  <si>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</si>
  <si>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</si>
  <si>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</si>
  <si>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</si>
  <si>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</si>
  <si>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</si>
  <si>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</si>
  <si>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</si>
  <si>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</si>
  <si>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</si>
  <si>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</si>
  <si>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</si>
  <si>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</si>
  <si>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</si>
  <si>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</si>
  <si>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</si>
  <si>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</si>
  <si>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</si>
  <si>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</si>
  <si>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</si>
  <si>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</si>
  <si>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</si>
  <si>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</si>
  <si>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</si>
  <si>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</si>
  <si>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</si>
  <si>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</si>
  <si>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</si>
  <si>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</si>
  <si>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</si>
  <si>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</si>
  <si>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</si>
  <si>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</si>
  <si>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</si>
  <si>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</si>
  <si>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</si>
  <si>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</si>
  <si>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</si>
  <si>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</si>
  <si>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</si>
  <si>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</si>
  <si>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</si>
  <si>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</si>
  <si>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</si>
  <si>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</si>
  <si>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</si>
  <si>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</si>
  <si>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</si>
  <si>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</si>
  <si>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</si>
  <si>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</si>
  <si>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</si>
  <si>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</si>
  <si>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</si>
  <si>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</si>
  <si>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</si>
  <si>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</si>
  <si>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</si>
  <si>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</si>
  <si>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</si>
  <si>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</si>
  <si>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</si>
  <si>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</si>
  <si>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</si>
  <si>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</si>
  <si>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</si>
  <si>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</si>
  <si>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</si>
  <si>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</si>
  <si>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</si>
  <si>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</si>
  <si>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</si>
  <si>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</si>
  <si>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</si>
  <si>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</si>
  <si>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</si>
  <si>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</si>
  <si>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</si>
  <si>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</si>
  <si>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</si>
  <si>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</si>
  <si>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</si>
  <si>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</si>
  <si>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</si>
  <si>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</si>
  <si>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</si>
  <si>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</si>
  <si>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</si>
  <si>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</si>
  <si>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</si>
  <si>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</si>
  <si>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</si>
  <si>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</si>
  <si>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</si>
  <si>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</si>
  <si>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</si>
  <si>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</si>
  <si>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</si>
  <si>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</si>
  <si>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</si>
  <si>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</si>
  <si>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</si>
  <si>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</si>
  <si>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</si>
  <si>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</si>
  <si>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</si>
  <si>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</si>
  <si>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</si>
  <si>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</si>
  <si>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</si>
  <si>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</si>
  <si>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</si>
  <si>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</si>
  <si>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</si>
  <si>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</si>
  <si>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</si>
  <si>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</si>
  <si>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</si>
  <si>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</si>
  <si>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</si>
  <si>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</si>
  <si>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</si>
  <si>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</si>
  <si>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</si>
  <si>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</si>
  <si>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</si>
  <si>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</si>
  <si>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</si>
  <si>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</si>
  <si>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</si>
  <si>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</si>
  <si>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</si>
  <si>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</si>
  <si>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</si>
  <si>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</si>
  <si>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</si>
  <si>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</si>
  <si>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</si>
  <si>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</si>
  <si>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</si>
  <si>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</si>
  <si>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</si>
  <si>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</si>
  <si>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</si>
  <si>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</si>
  <si>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</si>
  <si>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</si>
  <si>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</si>
  <si>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</si>
  <si>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</si>
  <si>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</si>
  <si>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</si>
  <si>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</si>
  <si>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</si>
  <si>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</si>
  <si>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</si>
  <si>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</si>
  <si>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</si>
  <si>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</si>
  <si>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</si>
  <si>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</si>
  <si>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</si>
  <si>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</si>
  <si>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</si>
  <si>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</si>
  <si>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</si>
  <si>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</si>
  <si>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</si>
  <si>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</si>
  <si>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</si>
  <si>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</si>
  <si>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</si>
  <si>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</si>
  <si>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</si>
  <si>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</si>
  <si>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</si>
  <si>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</si>
  <si>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</si>
  <si>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</si>
  <si>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</si>
  <si>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</si>
  <si>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</si>
  <si>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</si>
  <si>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</si>
  <si>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</si>
  <si>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</si>
  <si>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</si>
  <si>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</si>
  <si>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</si>
  <si>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</si>
  <si>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</si>
  <si>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</si>
  <si>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</si>
  <si>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</si>
  <si>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</si>
  <si>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</si>
  <si>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</si>
  <si>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</si>
  <si>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</si>
  <si>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</si>
  <si>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</si>
  <si>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</si>
  <si>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</si>
  <si>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</si>
  <si>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</si>
  <si>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</si>
  <si>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</si>
  <si>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</si>
  <si>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</si>
  <si>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</si>
  <si>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</si>
  <si>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</si>
  <si>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</si>
  <si>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</si>
  <si>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</si>
  <si>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</si>
  <si>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</si>
  <si>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</si>
  <si>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</si>
  <si>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</si>
  <si>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</si>
  <si>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</si>
  <si>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</si>
  <si>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</si>
  <si>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</si>
  <si>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</si>
  <si>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</si>
  <si>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</si>
  <si>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</si>
  <si>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</si>
  <si>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</si>
  <si>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</si>
  <si>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</si>
  <si>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</si>
  <si>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</si>
  <si>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</si>
  <si>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</si>
  <si>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</si>
  <si>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</si>
  <si>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</si>
  <si>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</si>
  <si>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</si>
  <si>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</si>
  <si>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</si>
  <si>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</si>
  <si>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</si>
  <si>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</si>
  <si>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</si>
  <si>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</si>
  <si>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</si>
  <si>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</si>
  <si>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</si>
  <si>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</si>
  <si>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</si>
  <si>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</si>
  <si>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</si>
  <si>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</si>
  <si>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</si>
  <si>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</si>
  <si>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</si>
  <si>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</si>
  <si>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</si>
  <si>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</si>
  <si>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</si>
  <si>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</si>
  <si>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</si>
  <si>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</si>
  <si>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</si>
  <si>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</si>
  <si>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</si>
  <si>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</si>
  <si>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</si>
  <si>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</si>
  <si>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</si>
  <si>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</si>
  <si>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</si>
  <si>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</si>
  <si>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</si>
  <si>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</si>
  <si>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</si>
  <si>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</si>
  <si>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</si>
  <si>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</si>
  <si>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</si>
  <si>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</si>
  <si>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</si>
  <si>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</si>
  <si>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</si>
  <si>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</si>
  <si>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</si>
  <si>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</si>
  <si>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</si>
  <si>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</si>
  <si>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</si>
  <si>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</si>
  <si>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</si>
  <si>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</si>
  <si>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</si>
  <si>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</si>
  <si>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</si>
  <si>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</si>
  <si>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</si>
  <si>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</si>
  <si>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</si>
  <si>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</si>
  <si>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</si>
  <si>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</si>
  <si>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</si>
  <si>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</si>
  <si>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</si>
  <si>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</si>
  <si>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</si>
  <si>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</si>
  <si>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</si>
  <si>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</si>
  <si>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</si>
  <si>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</si>
  <si>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</si>
  <si>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</si>
  <si>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</si>
  <si>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</si>
  <si>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</si>
  <si>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</si>
  <si>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</si>
  <si>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</si>
  <si>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</si>
  <si>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</si>
  <si>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</si>
  <si>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</si>
  <si>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</si>
  <si>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</si>
  <si>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</si>
  <si>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</si>
  <si>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</si>
  <si>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</si>
  <si>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</si>
  <si>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</si>
  <si>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</si>
  <si>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</si>
  <si>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</si>
  <si>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</si>
  <si>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</si>
  <si>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</si>
  <si>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</si>
  <si>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</si>
  <si>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</si>
  <si>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</si>
  <si>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</si>
  <si>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</si>
  <si>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</si>
  <si>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</si>
  <si>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</si>
  <si>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</si>
  <si>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</si>
  <si>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</si>
  <si>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</si>
  <si>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</si>
  <si>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</si>
  <si>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</si>
  <si>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</si>
  <si>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</si>
  <si>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</si>
  <si>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</si>
  <si>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</si>
  <si>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</si>
  <si>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</si>
  <si>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</si>
  <si>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</si>
  <si>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</si>
  <si>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</si>
  <si>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</si>
  <si>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</si>
  <si>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</si>
  <si>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</si>
  <si>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</si>
  <si>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</si>
  <si>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</si>
  <si>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</si>
  <si>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</si>
  <si>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</si>
  <si>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</si>
  <si>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</si>
  <si>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</si>
  <si>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</si>
  <si>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</si>
  <si>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</si>
  <si>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</si>
  <si>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</si>
  <si>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</si>
  <si>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</si>
  <si>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</si>
  <si>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</si>
  <si>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</si>
  <si>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</si>
  <si>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</si>
  <si>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</si>
  <si>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</si>
  <si>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</si>
  <si>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</si>
  <si>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</si>
  <si>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</si>
  <si>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</si>
  <si>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</si>
  <si>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</si>
  <si>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</si>
  <si>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</si>
  <si>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</si>
  <si>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</si>
  <si>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</si>
  <si>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</si>
  <si>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</si>
  <si>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</si>
  <si>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</si>
  <si>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</si>
  <si>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</si>
  <si>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</si>
  <si>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</si>
  <si>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</si>
  <si>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</si>
  <si>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</si>
  <si>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</si>
  <si>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</si>
  <si>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</si>
  <si>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</si>
  <si>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</si>
  <si>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</si>
  <si>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</si>
  <si>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</si>
  <si>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</si>
  <si>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</si>
  <si>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</si>
  <si>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</si>
  <si>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</si>
  <si>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</si>
  <si>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</si>
  <si>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</si>
  <si>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</si>
  <si>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</si>
  <si>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</si>
  <si>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</si>
  <si>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</si>
  <si>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</si>
  <si>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</si>
  <si>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</si>
  <si>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</si>
  <si>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</si>
  <si>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</si>
  <si>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</si>
  <si>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</si>
  <si>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</si>
  <si>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</si>
  <si>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</si>
  <si>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</si>
  <si>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</si>
  <si>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</si>
  <si>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</si>
  <si>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</si>
  <si>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</si>
  <si>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</si>
  <si>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</si>
  <si>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</si>
  <si>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</si>
  <si>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</si>
  <si>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</si>
  <si>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</si>
  <si>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</si>
  <si>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</si>
  <si>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</si>
  <si>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</si>
  <si>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</si>
  <si>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</si>
  <si>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</si>
  <si>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</si>
  <si>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</si>
  <si>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</si>
  <si>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</si>
  <si>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</si>
  <si>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</si>
  <si>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</si>
  <si>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</si>
  <si>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</si>
  <si>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</si>
  <si>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</si>
  <si>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</si>
  <si>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</si>
  <si>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</si>
  <si>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</si>
  <si>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</si>
  <si>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</si>
  <si>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</si>
  <si>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</si>
  <si>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</si>
  <si>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</si>
  <si>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</si>
  <si>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</si>
  <si>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</si>
  <si>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</si>
  <si>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</si>
  <si>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</si>
  <si>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</si>
  <si>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</si>
  <si>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</si>
  <si>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</si>
  <si>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</si>
  <si>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</si>
  <si>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</si>
  <si>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</si>
  <si>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</si>
  <si>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</si>
  <si>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</si>
  <si>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</si>
  <si>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</si>
  <si>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</si>
  <si>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</si>
  <si>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</si>
  <si>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</si>
  <si>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</si>
  <si>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</si>
  <si>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</si>
  <si>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</si>
  <si>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</si>
  <si>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</si>
  <si>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</si>
  <si>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</si>
  <si>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</si>
  <si>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</si>
  <si>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</si>
  <si>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</si>
  <si>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</si>
  <si>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</si>
  <si>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</si>
  <si>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</si>
  <si>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</si>
  <si>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</si>
  <si>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</si>
  <si>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</si>
  <si>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</si>
  <si>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</si>
  <si>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</si>
  <si>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</si>
  <si>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</si>
  <si>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</si>
  <si>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</si>
  <si>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</si>
  <si>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</si>
  <si>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</si>
  <si>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</si>
  <si>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</si>
  <si>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</si>
  <si>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</si>
  <si>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</si>
  <si>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</si>
  <si>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</si>
  <si>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</si>
  <si>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</si>
  <si>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</si>
  <si>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</si>
  <si>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</si>
  <si>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</si>
  <si>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</si>
  <si>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</si>
  <si>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</si>
  <si>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</si>
  <si>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</si>
  <si>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</si>
  <si>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</si>
  <si>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</si>
  <si>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</si>
  <si>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</si>
  <si>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</si>
  <si>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</si>
  <si>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</si>
  <si>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</si>
  <si>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</si>
  <si>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</si>
  <si>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</si>
  <si>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</si>
  <si>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</si>
  <si>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</si>
  <si>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</si>
  <si>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</si>
  <si>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</si>
  <si>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</si>
  <si>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</si>
  <si>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</si>
  <si>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</si>
  <si>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</si>
  <si>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</si>
  <si>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</si>
  <si>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</si>
  <si>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</si>
  <si>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</si>
  <si>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</si>
  <si>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</si>
  <si>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</si>
  <si>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</si>
  <si>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</si>
  <si>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</si>
  <si>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</si>
  <si>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</si>
  <si>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</si>
  <si>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</si>
  <si>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</si>
  <si>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</si>
  <si>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</si>
  <si>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</si>
  <si>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</si>
  <si>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</si>
  <si>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</si>
  <si>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</si>
  <si>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</si>
  <si>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</si>
  <si>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</si>
  <si>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</si>
  <si>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</si>
  <si>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</si>
  <si>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</si>
  <si>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</si>
  <si>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</si>
  <si>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</si>
  <si>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</si>
  <si>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</si>
  <si>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</si>
  <si>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</si>
  <si>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</si>
  <si>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</si>
  <si>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</si>
  <si>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</si>
  <si>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</si>
  <si>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</si>
  <si>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</si>
  <si>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</si>
  <si>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</si>
  <si>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</si>
  <si>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</si>
  <si>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</si>
  <si>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</si>
  <si>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</si>
  <si>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</si>
  <si>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</si>
  <si>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</si>
  <si>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</si>
  <si>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</si>
  <si>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</si>
  <si>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</si>
  <si>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</si>
  <si>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</si>
  <si>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</si>
  <si>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</si>
  <si>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</si>
  <si>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</si>
  <si>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</si>
  <si>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</si>
  <si>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</si>
  <si>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</si>
  <si>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</si>
  <si>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</si>
  <si>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</si>
  <si>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</si>
  <si>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</si>
  <si>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</si>
  <si>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</si>
  <si>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</si>
  <si>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</si>
  <si>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</si>
  <si>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</si>
  <si>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</si>
  <si>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</si>
  <si>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</si>
  <si>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</si>
  <si>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</si>
  <si>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</si>
  <si>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</si>
  <si>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</si>
  <si>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</si>
  <si>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</si>
  <si>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</si>
  <si>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</si>
  <si>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</si>
  <si>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</si>
  <si>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</si>
  <si>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</si>
  <si>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</si>
  <si>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</si>
  <si>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</si>
  <si>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</si>
  <si>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</si>
  <si>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</si>
  <si>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</si>
  <si>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</si>
  <si>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</si>
  <si>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</si>
  <si>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</si>
  <si>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</si>
  <si>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</si>
  <si>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</si>
  <si>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</si>
  <si>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</si>
  <si>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</si>
  <si>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</si>
  <si>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</si>
  <si>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</si>
  <si>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</si>
  <si>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</si>
  <si>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</si>
  <si>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</si>
  <si>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</si>
  <si>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</si>
  <si>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</si>
  <si>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</si>
  <si>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</si>
  <si>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</si>
  <si>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</si>
  <si>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</si>
  <si>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</si>
  <si>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</si>
  <si>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</si>
  <si>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</si>
  <si>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</si>
  <si>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</si>
  <si>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</si>
  <si>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</si>
  <si>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</si>
  <si>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</si>
  <si>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</si>
  <si>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</si>
  <si>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</si>
  <si>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</si>
  <si>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</si>
  <si>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</si>
  <si>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</si>
  <si>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</si>
  <si>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</si>
  <si>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</si>
  <si>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</si>
  <si>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</si>
  <si>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</si>
  <si>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</si>
  <si>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</si>
  <si>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</si>
  <si>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</si>
  <si>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</si>
  <si>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</si>
  <si>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</si>
  <si>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</si>
  <si>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</si>
  <si>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</si>
  <si>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</si>
  <si>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</si>
  <si>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</si>
  <si>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</si>
  <si>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</si>
  <si>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</si>
  <si>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</si>
  <si>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</si>
  <si>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</si>
  <si>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</si>
  <si>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</si>
  <si>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</si>
  <si>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</si>
  <si>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</si>
  <si>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</si>
  <si>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</si>
  <si>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</si>
  <si>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</si>
  <si>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</si>
  <si>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</si>
  <si>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</si>
  <si>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</si>
  <si>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</si>
  <si>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</si>
  <si>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</si>
  <si>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</si>
  <si>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</si>
  <si>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</si>
  <si>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</si>
  <si>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</si>
  <si>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</si>
  <si>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</si>
  <si>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</si>
  <si>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</si>
  <si>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</si>
  <si>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</si>
  <si>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</si>
  <si>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</si>
  <si>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</si>
  <si>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</si>
  <si>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</si>
  <si>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</si>
  <si>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</si>
  <si>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</si>
  <si>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</si>
  <si>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</si>
  <si>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</si>
  <si>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</si>
  <si>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</si>
  <si>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</si>
  <si>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</si>
  <si>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</si>
  <si>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</si>
  <si>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</si>
  <si>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</si>
  <si>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</si>
  <si>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</si>
  <si>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</si>
  <si>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</si>
  <si>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</si>
  <si>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</si>
  <si>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</si>
  <si>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</si>
  <si>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</si>
  <si>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</si>
  <si>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</si>
  <si>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</si>
  <si>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</si>
  <si>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</si>
  <si>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</si>
  <si>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</si>
  <si>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</si>
  <si>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</si>
  <si>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</si>
  <si>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</si>
  <si>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</si>
  <si>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</si>
  <si>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</si>
  <si>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</si>
  <si>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</si>
  <si>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</si>
  <si>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</si>
  <si>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</si>
  <si>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</si>
  <si>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</si>
  <si>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</si>
  <si>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</si>
  <si>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</si>
  <si>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</si>
  <si>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</si>
  <si>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</si>
  <si>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</si>
  <si>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</si>
  <si>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</si>
  <si>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</si>
  <si>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</si>
  <si>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</si>
  <si>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</si>
  <si>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</si>
  <si>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</si>
  <si>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</si>
  <si>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</si>
  <si>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</si>
  <si>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</si>
  <si>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</si>
  <si>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</si>
  <si>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</si>
  <si>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</si>
  <si>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</si>
  <si>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</si>
  <si>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</si>
  <si>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</si>
  <si>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</si>
  <si>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</si>
  <si>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</si>
  <si>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</si>
  <si>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</si>
  <si>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</si>
  <si>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</si>
  <si>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</si>
  <si>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</si>
  <si>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</si>
  <si>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</si>
  <si>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</si>
  <si>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</si>
  <si>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</si>
  <si>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</si>
  <si>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</si>
  <si>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</si>
  <si>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</si>
  <si>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</si>
  <si>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</si>
  <si>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</si>
  <si>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</si>
  <si>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</si>
  <si>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</si>
  <si>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</si>
  <si>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</si>
  <si>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</si>
  <si>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</si>
  <si>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</si>
  <si>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</si>
  <si>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</si>
  <si>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</si>
  <si>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</si>
  <si>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</si>
  <si>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</si>
  <si>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</si>
  <si>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</si>
  <si>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</si>
  <si>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</si>
  <si>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</si>
  <si>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</si>
  <si>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</si>
  <si>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</si>
  <si>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</si>
  <si>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</si>
  <si>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</si>
  <si>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</si>
  <si>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</si>
  <si>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</si>
  <si>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</si>
  <si>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</si>
  <si>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</si>
  <si>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</si>
  <si>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</si>
  <si>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</si>
  <si>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</si>
  <si>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</si>
  <si>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</si>
  <si>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</si>
  <si>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</si>
  <si>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</si>
  <si>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</si>
  <si>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</si>
  <si>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</si>
  <si>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</si>
  <si>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</si>
  <si>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</si>
  <si>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</si>
  <si>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</si>
  <si>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</si>
  <si>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</si>
  <si>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</si>
  <si>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</si>
  <si>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</si>
  <si>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</si>
  <si>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</si>
  <si>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</si>
  <si>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</si>
  <si>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</si>
  <si>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</si>
  <si>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</si>
  <si>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</si>
  <si>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</si>
  <si>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</si>
  <si>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</si>
  <si>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</si>
  <si>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</si>
  <si>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</si>
  <si>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</si>
  <si>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</si>
  <si>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</si>
  <si>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</si>
  <si>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</si>
  <si>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</si>
  <si>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</si>
  <si>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</si>
  <si>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</si>
  <si>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</si>
  <si>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</si>
  <si>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</si>
  <si>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</si>
  <si>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</si>
  <si>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</si>
  <si>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</si>
  <si>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</si>
  <si>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</si>
  <si>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</si>
  <si>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</si>
  <si>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</si>
  <si>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</si>
  <si>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</si>
  <si>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</si>
  <si>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</si>
  <si>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</si>
  <si>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</si>
  <si>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</si>
  <si>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</si>
  <si>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</si>
  <si>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</si>
  <si>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</si>
  <si>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</si>
  <si>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</si>
  <si>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</si>
  <si>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</si>
  <si>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</si>
  <si>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</si>
  <si>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</si>
  <si>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</si>
  <si>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</si>
  <si>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</si>
  <si>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</si>
  <si>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</si>
  <si>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</si>
  <si>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</si>
  <si>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</si>
  <si>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</si>
  <si>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</si>
  <si>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</si>
  <si>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</si>
  <si>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</si>
  <si>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</si>
  <si>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</si>
  <si>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</si>
  <si>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</si>
  <si>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</si>
  <si>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</si>
  <si>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</si>
  <si>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</si>
  <si>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</si>
  <si>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</si>
  <si>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</si>
  <si>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</si>
  <si>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</si>
  <si>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</si>
  <si>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</si>
  <si>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</si>
  <si>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</si>
  <si>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</si>
  <si>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</si>
  <si>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</si>
  <si>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</si>
  <si>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</si>
  <si>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</si>
  <si>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</si>
  <si>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</si>
  <si>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</si>
  <si>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</si>
  <si>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</si>
  <si>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</si>
  <si>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</si>
  <si>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</si>
  <si>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</si>
  <si>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</si>
  <si>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</si>
  <si>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</si>
  <si>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</si>
  <si>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</si>
  <si>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</si>
  <si>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</si>
  <si>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</si>
  <si>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</si>
  <si>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</si>
  <si>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</si>
  <si>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</si>
  <si>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</si>
  <si>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</si>
  <si>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</si>
  <si>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</si>
  <si>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</si>
  <si>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</si>
  <si>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</si>
  <si>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</si>
  <si>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</si>
  <si>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</si>
  <si>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</si>
  <si>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</si>
  <si>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</si>
  <si>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</si>
  <si>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</si>
  <si>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</si>
  <si>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</si>
  <si>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</si>
  <si>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</si>
  <si>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</si>
  <si>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</si>
  <si>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</si>
  <si>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</si>
  <si>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</si>
  <si>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</si>
  <si>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</si>
  <si>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</si>
  <si>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</si>
  <si>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</si>
  <si>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</si>
  <si>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</si>
  <si>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</si>
  <si>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</si>
  <si>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</si>
  <si>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</si>
  <si>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</si>
  <si>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</si>
  <si>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</si>
  <si>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</si>
  <si>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</si>
  <si>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</si>
  <si>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</si>
  <si>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</si>
  <si>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</si>
  <si>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</si>
  <si>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</si>
  <si>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</si>
  <si>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</si>
  <si>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</si>
  <si>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</si>
  <si>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</si>
  <si>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</si>
  <si>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</si>
  <si>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</si>
  <si>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</si>
  <si>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</si>
  <si>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</si>
  <si>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</si>
  <si>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</si>
  <si>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</si>
  <si>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</si>
  <si>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</si>
  <si>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</si>
  <si>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</si>
  <si>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</si>
  <si>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</si>
  <si>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</si>
  <si>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</si>
  <si>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</si>
  <si>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</si>
  <si>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</si>
  <si>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</si>
  <si>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</si>
  <si>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</si>
  <si>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</si>
  <si>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</si>
  <si>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</si>
  <si>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</si>
  <si>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</si>
  <si>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</si>
  <si>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</si>
  <si>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</si>
  <si>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</si>
  <si>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</si>
  <si>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</si>
  <si>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</si>
  <si>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</si>
  <si>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</si>
  <si>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</si>
  <si>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</si>
  <si>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</si>
  <si>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</si>
  <si>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</si>
  <si>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</si>
  <si>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</si>
  <si>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</si>
  <si>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</si>
  <si>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</si>
  <si>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</si>
  <si>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</si>
  <si>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</si>
  <si>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</si>
  <si>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</si>
  <si>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</si>
  <si>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</si>
  <si>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</si>
  <si>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</si>
  <si>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</si>
  <si>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</si>
  <si>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</si>
  <si>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</si>
  <si>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</si>
  <si>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</si>
  <si>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</si>
  <si>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</si>
  <si>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</si>
  <si>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</si>
  <si>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</si>
  <si>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</si>
  <si>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</si>
  <si>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</si>
  <si>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</si>
  <si>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</si>
  <si>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</si>
  <si>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</si>
  <si>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</si>
  <si>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</si>
  <si>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</si>
  <si>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</si>
  <si>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</si>
  <si>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</si>
  <si>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</si>
  <si>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</si>
  <si>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</si>
  <si>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</si>
  <si>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</si>
  <si>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</si>
  <si>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</si>
  <si>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</si>
  <si>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</si>
  <si>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</si>
  <si>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</si>
  <si>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</si>
  <si>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</si>
  <si>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</si>
  <si>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</si>
  <si>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</si>
  <si>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</si>
  <si>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</si>
  <si>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</si>
  <si>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</si>
  <si>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</si>
  <si>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</si>
  <si>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</si>
  <si>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</si>
  <si>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</si>
  <si>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</si>
  <si>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</si>
  <si>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</si>
  <si>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</si>
  <si>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</si>
  <si>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</si>
  <si>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</si>
  <si>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</si>
  <si>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</si>
  <si>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</si>
  <si>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</si>
  <si>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</si>
  <si>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</si>
  <si>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</si>
  <si>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</si>
  <si>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</si>
  <si>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</si>
  <si>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</si>
  <si>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</si>
  <si>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</si>
  <si>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</si>
  <si>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</si>
  <si>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</si>
  <si>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</si>
  <si>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</si>
  <si>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</si>
  <si>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</si>
  <si>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</si>
  <si>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</si>
  <si>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</si>
  <si>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</si>
  <si>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</si>
  <si>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</si>
  <si>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</si>
  <si>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</si>
  <si>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</si>
  <si>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</si>
  <si>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</si>
  <si>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</si>
  <si>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</si>
  <si>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</si>
  <si>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</si>
  <si>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</si>
  <si>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</si>
  <si>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</si>
  <si>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</si>
  <si>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</si>
  <si>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</si>
  <si>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</si>
  <si>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</si>
  <si>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</si>
  <si>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</si>
  <si>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</si>
  <si>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</si>
  <si>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</si>
  <si>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</si>
  <si>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</si>
  <si>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</si>
  <si>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</si>
  <si>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</si>
  <si>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</si>
  <si>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</si>
  <si>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</si>
  <si>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</si>
  <si>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</si>
  <si>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</si>
  <si>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</si>
  <si>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</si>
  <si>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</si>
  <si>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</si>
  <si>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</si>
  <si>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</si>
  <si>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</si>
  <si>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</si>
  <si>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</si>
  <si>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</si>
  <si>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</si>
  <si>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</si>
  <si>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</si>
  <si>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</si>
  <si>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</si>
  <si>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</si>
  <si>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</si>
  <si>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</si>
  <si>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</si>
  <si>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</si>
  <si>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</si>
  <si>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</si>
  <si>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</si>
  <si>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</si>
  <si>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</si>
  <si>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</si>
  <si>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</si>
  <si>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</si>
  <si>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</si>
  <si>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</si>
  <si>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</si>
  <si>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</si>
  <si>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</si>
  <si>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</si>
  <si>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</si>
  <si>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</si>
  <si>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</si>
  <si>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</si>
  <si>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</si>
  <si>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</si>
  <si>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</si>
  <si>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</si>
  <si>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</si>
  <si>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</si>
  <si>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</si>
  <si>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</si>
  <si>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</si>
  <si>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</si>
  <si>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</si>
  <si>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</si>
  <si>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</si>
  <si>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</si>
  <si>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</si>
  <si>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</si>
  <si>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</si>
  <si>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</si>
  <si>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</si>
  <si>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</si>
  <si>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</si>
  <si>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</si>
  <si>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</si>
  <si>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</si>
  <si>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</si>
  <si>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</si>
  <si>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</si>
  <si>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</si>
  <si>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</si>
  <si>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</si>
  <si>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</si>
  <si>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</si>
  <si>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</si>
  <si>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</si>
  <si>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</si>
  <si>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</si>
  <si>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</si>
  <si>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</si>
  <si>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</si>
  <si>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</si>
  <si>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</si>
  <si>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</si>
  <si>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</si>
  <si>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</si>
  <si>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</si>
  <si>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</si>
  <si>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</si>
  <si>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</si>
  <si>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</si>
  <si>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</si>
  <si>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</si>
  <si>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</si>
  <si>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</si>
  <si>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</si>
  <si>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</si>
  <si>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</si>
  <si>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</si>
  <si>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</si>
  <si>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</si>
  <si>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</si>
  <si>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</si>
  <si>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</si>
  <si>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</si>
  <si>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</si>
  <si>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</si>
  <si>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</si>
  <si>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</si>
  <si>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</si>
  <si>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</si>
  <si>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</si>
  <si>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</si>
  <si>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</si>
  <si>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</si>
  <si>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</si>
  <si>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</si>
  <si>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</si>
  <si>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</si>
  <si>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</si>
  <si>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</si>
  <si>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</si>
  <si>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</si>
  <si>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</si>
  <si>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</si>
  <si>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</si>
  <si>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</si>
  <si>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</si>
  <si>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</si>
  <si>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</si>
  <si>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</si>
  <si>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</si>
  <si>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</si>
  <si>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</si>
  <si>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</si>
  <si>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</si>
  <si>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</si>
  <si>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</si>
  <si>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</si>
  <si>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</si>
  <si>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</si>
  <si>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</si>
  <si>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</si>
  <si>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</si>
  <si>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</si>
  <si>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</si>
  <si>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</si>
  <si>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</si>
  <si>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</si>
  <si>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</si>
  <si>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</si>
  <si>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</si>
  <si>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</si>
  <si>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</si>
  <si>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</si>
  <si>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</si>
  <si>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</si>
  <si>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</si>
  <si>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</si>
  <si>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</si>
  <si>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</si>
  <si>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</si>
  <si>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</si>
  <si>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</si>
  <si>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</si>
  <si>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</si>
  <si>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</si>
  <si>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</si>
  <si>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</si>
  <si>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</si>
  <si>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</si>
  <si>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</si>
  <si>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</si>
  <si>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</si>
  <si>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</si>
  <si>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</si>
  <si>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</si>
  <si>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</si>
  <si>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</si>
  <si>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</si>
  <si>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</si>
  <si>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</si>
  <si>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</si>
  <si>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</si>
  <si>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</si>
  <si>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</si>
  <si>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</si>
  <si>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</si>
  <si>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</si>
  <si>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</si>
  <si>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</si>
  <si>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</si>
  <si>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</si>
  <si>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</si>
  <si>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</si>
  <si>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</si>
  <si>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</si>
  <si>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</si>
  <si>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</si>
  <si>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</si>
  <si>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</si>
  <si>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</si>
  <si>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</si>
  <si>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</si>
  <si>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</si>
  <si>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</si>
  <si>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</si>
  <si>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</si>
  <si>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</si>
  <si>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</si>
  <si>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</si>
  <si>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</si>
  <si>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</si>
  <si>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</si>
  <si>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</si>
  <si>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</si>
  <si>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</si>
  <si>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</si>
  <si>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</si>
  <si>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</si>
  <si>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</si>
  <si>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</si>
  <si>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</si>
  <si>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</si>
  <si>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</si>
  <si>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</si>
  <si>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</si>
  <si>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</si>
  <si>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</si>
  <si>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</si>
  <si>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</si>
  <si>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</si>
  <si>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</si>
  <si>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</si>
  <si>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</si>
  <si>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</si>
  <si>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</si>
  <si>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</si>
  <si>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</si>
  <si>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</si>
  <si>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</si>
  <si>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</si>
  <si>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</si>
  <si>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</si>
  <si>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</si>
  <si>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</si>
  <si>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</si>
  <si>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</si>
  <si>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</si>
  <si>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</si>
  <si>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</si>
  <si>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</si>
  <si>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</si>
  <si>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</si>
  <si>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</si>
  <si>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</si>
  <si>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</si>
  <si>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</si>
  <si>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</si>
  <si>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</si>
  <si>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</si>
  <si>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</si>
  <si>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</si>
  <si>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</si>
  <si>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</si>
  <si>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</si>
  <si>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</si>
  <si>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</si>
  <si>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</si>
  <si>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</si>
  <si>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</si>
  <si>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</si>
  <si>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</si>
  <si>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</si>
  <si>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</si>
  <si>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</si>
  <si>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</si>
  <si>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</si>
  <si>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</si>
  <si>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</si>
  <si>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</si>
  <si>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</si>
  <si>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</si>
  <si>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</si>
  <si>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</si>
  <si>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</si>
  <si>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</si>
  <si>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</si>
  <si>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</si>
  <si>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</si>
  <si>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</si>
  <si>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</si>
  <si>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</si>
  <si>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</si>
  <si>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</si>
  <si>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</si>
  <si>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</si>
  <si>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</si>
  <si>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</si>
  <si>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</si>
  <si>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</si>
  <si>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</si>
  <si>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</si>
  <si>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</si>
  <si>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</si>
  <si>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</si>
  <si>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</si>
  <si>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</si>
  <si>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</si>
  <si>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</si>
  <si>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</si>
  <si>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</si>
  <si>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</si>
  <si>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</si>
  <si>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</si>
  <si>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</si>
  <si>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</si>
  <si>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</si>
  <si>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</si>
  <si>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</si>
  <si>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</si>
  <si>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</si>
  <si>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</si>
  <si>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</si>
  <si>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</si>
  <si>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</si>
  <si>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</si>
  <si>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</si>
  <si>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</si>
  <si>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</si>
  <si>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</si>
  <si>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</si>
  <si>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</si>
  <si>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</si>
  <si>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</si>
  <si>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</si>
  <si>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</si>
  <si>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</si>
  <si>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</si>
  <si>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</si>
  <si>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</si>
  <si>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</si>
  <si>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</si>
  <si>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</si>
  <si>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</si>
  <si>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</si>
  <si>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</si>
  <si>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</si>
  <si>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</si>
  <si>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</si>
  <si>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</si>
  <si>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</si>
  <si>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</si>
  <si>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</si>
  <si>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</si>
  <si>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</si>
  <si>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</si>
  <si>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</si>
  <si>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</si>
  <si>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</si>
  <si>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</si>
  <si>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</si>
  <si>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</si>
  <si>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</si>
  <si>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</si>
  <si>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</si>
  <si>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</si>
  <si>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</si>
  <si>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</si>
  <si>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</si>
  <si>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</si>
  <si>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</si>
  <si>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</si>
  <si>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</si>
  <si>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</si>
  <si>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</si>
  <si>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</si>
  <si>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</si>
  <si>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</si>
  <si>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</si>
  <si>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</si>
  <si>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</si>
  <si>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</si>
  <si>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</si>
  <si>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</si>
  <si>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</si>
  <si>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</si>
  <si>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</si>
  <si>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</si>
  <si>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</si>
  <si>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</si>
  <si>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</si>
  <si>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</si>
  <si>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</si>
  <si>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</si>
  <si>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</si>
  <si>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</si>
  <si>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</si>
  <si>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</si>
  <si>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</si>
  <si>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</si>
  <si>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</si>
  <si>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</si>
  <si>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</si>
  <si>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</si>
  <si>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</si>
  <si>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</si>
  <si>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</si>
  <si>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</si>
  <si>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</si>
  <si>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</si>
  <si>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</si>
  <si>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</si>
  <si>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</si>
  <si>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</si>
  <si>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</si>
  <si>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</si>
  <si>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</si>
  <si>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</si>
  <si>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</si>
  <si>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</si>
  <si>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</si>
  <si>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</si>
  <si>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</si>
  <si>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</si>
  <si>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</si>
  <si>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</si>
  <si>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</si>
  <si>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</si>
  <si>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</si>
  <si>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</si>
  <si>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</si>
  <si>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</si>
  <si>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</si>
  <si>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</si>
  <si>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</si>
  <si>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</si>
  <si>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</si>
  <si>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</si>
  <si>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</si>
  <si>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</si>
  <si>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</si>
  <si>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</si>
  <si>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</si>
  <si>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</si>
  <si>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</si>
  <si>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</si>
  <si>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</si>
  <si>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</si>
  <si>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</si>
  <si>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</si>
  <si>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</si>
  <si>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</si>
  <si>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</si>
  <si>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</si>
  <si>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</si>
  <si>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</si>
  <si>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</si>
  <si>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</si>
  <si>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</si>
  <si>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</si>
  <si>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</si>
  <si>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</si>
  <si>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</si>
  <si>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</si>
  <si>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</si>
  <si>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</si>
  <si>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</si>
  <si>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</si>
  <si>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</si>
  <si>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</si>
  <si>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</si>
  <si>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</si>
  <si>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</si>
  <si>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</si>
  <si>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</si>
  <si>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</si>
  <si>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</si>
  <si>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</si>
  <si>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</si>
  <si>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</si>
  <si>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</si>
  <si>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</si>
  <si>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</si>
  <si>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</si>
  <si>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</si>
  <si>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</si>
  <si>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</si>
  <si>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</si>
  <si>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</si>
  <si>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</si>
  <si>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</si>
  <si>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</si>
  <si>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</si>
  <si>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</si>
  <si>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</si>
  <si>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</si>
  <si>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</si>
  <si>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</si>
  <si>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</si>
  <si>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</si>
  <si>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</si>
  <si>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</si>
  <si>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</si>
  <si>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</si>
  <si>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</si>
  <si>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</si>
  <si>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</si>
  <si>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</si>
  <si>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</si>
  <si>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</si>
  <si>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</si>
  <si>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</si>
  <si>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</si>
  <si>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</si>
  <si>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</si>
  <si>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</si>
  <si>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</si>
  <si>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</si>
  <si>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</si>
  <si>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</si>
  <si>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</si>
  <si>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</si>
  <si>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</si>
  <si>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</si>
  <si>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</si>
  <si>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</si>
  <si>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</si>
  <si>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</si>
  <si>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</si>
  <si>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</si>
  <si>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</si>
  <si>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</si>
  <si>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</si>
  <si>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</si>
  <si>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</si>
  <si>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</si>
  <si>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</si>
  <si>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</si>
  <si>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</si>
  <si>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</si>
  <si>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</si>
  <si>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</si>
  <si>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</si>
  <si>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</si>
  <si>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</si>
  <si>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</si>
  <si>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</si>
  <si>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</si>
  <si>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</si>
  <si>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</si>
  <si>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</si>
  <si>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</si>
  <si>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</si>
  <si>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</si>
  <si>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</si>
  <si>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</si>
  <si>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</si>
  <si>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</si>
  <si>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</si>
  <si>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</si>
  <si>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</si>
  <si>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</si>
  <si>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</si>
  <si>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</si>
  <si>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</si>
  <si>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</si>
  <si>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</si>
  <si>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</si>
  <si>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</si>
  <si>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</si>
  <si>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</si>
  <si>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</si>
  <si>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</si>
  <si>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</si>
  <si>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</si>
  <si>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</si>
  <si>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</si>
  <si>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</si>
  <si>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</si>
  <si>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</si>
  <si>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</si>
  <si>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</si>
  <si>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</si>
  <si>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</si>
  <si>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</si>
  <si>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</si>
  <si>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</si>
  <si>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</si>
  <si>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</si>
  <si>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</si>
  <si>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</si>
  <si>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</si>
  <si>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</si>
  <si>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</si>
  <si>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</si>
  <si>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</si>
  <si>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</si>
  <si>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</si>
  <si>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</si>
  <si>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</si>
  <si>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</si>
  <si>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</si>
  <si>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</si>
  <si>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</si>
  <si>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</si>
  <si>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</si>
  <si>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</si>
  <si>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</si>
  <si>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</si>
  <si>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</si>
  <si>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</si>
  <si>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</si>
  <si>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</si>
  <si>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</si>
  <si>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</si>
  <si>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</si>
  <si>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</si>
  <si>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</si>
  <si>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</si>
  <si>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</si>
  <si>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</si>
  <si>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</si>
  <si>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</si>
  <si>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</si>
  <si>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</si>
  <si>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</si>
  <si>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</si>
  <si>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</si>
  <si>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</si>
  <si>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</si>
  <si>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</si>
  <si>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</si>
  <si>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</si>
  <si>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</si>
  <si>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</si>
  <si>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</si>
  <si>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</si>
  <si>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</si>
  <si>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</si>
  <si>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</si>
  <si>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</si>
  <si>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</si>
  <si>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</si>
  <si>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</si>
  <si>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</si>
  <si>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</si>
  <si>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</si>
  <si>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</si>
  <si>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</si>
  <si>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</si>
  <si>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</si>
  <si>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</si>
  <si>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</si>
  <si>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</si>
  <si>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</si>
  <si>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</si>
  <si>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</si>
  <si>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</si>
  <si>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</si>
  <si>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</si>
  <si>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</si>
  <si>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</si>
  <si>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</si>
  <si>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</si>
  <si>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</si>
  <si>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</si>
  <si>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</si>
  <si>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</si>
  <si>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</si>
  <si>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</si>
  <si>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</si>
  <si>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</si>
  <si>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</si>
  <si>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</si>
  <si>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</si>
  <si>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</si>
  <si>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</si>
  <si>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</si>
  <si>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</si>
  <si>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</si>
  <si>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</si>
  <si>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</si>
  <si>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</si>
  <si>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</si>
  <si>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</si>
  <si>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</si>
  <si>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</si>
  <si>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</si>
  <si>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</si>
  <si>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</si>
  <si>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</si>
  <si>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</si>
  <si>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</si>
  <si>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</si>
  <si>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</si>
  <si>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</si>
  <si>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</si>
  <si>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</si>
  <si>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</si>
  <si>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</si>
  <si>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</si>
  <si>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</si>
  <si>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</si>
  <si>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</si>
  <si>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</si>
  <si>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</si>
  <si>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</si>
  <si>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</si>
  <si>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</si>
  <si>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</si>
  <si>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</si>
  <si>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</si>
  <si>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</si>
  <si>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</si>
  <si>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</si>
  <si>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</si>
  <si>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</si>
  <si>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</si>
  <si>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</si>
  <si>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</si>
  <si>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</si>
  <si>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</si>
  <si>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</si>
  <si>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</si>
  <si>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</si>
  <si>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</si>
  <si>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</si>
  <si>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</si>
  <si>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</si>
  <si>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</si>
  <si>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</si>
  <si>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</si>
  <si>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</si>
  <si>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</si>
  <si>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</si>
  <si>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</si>
  <si>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</si>
  <si>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</si>
  <si>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</si>
  <si>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</si>
  <si>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</si>
  <si>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</si>
  <si>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</si>
  <si>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</si>
  <si>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</si>
  <si>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</si>
  <si>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</si>
  <si>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</si>
  <si>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</si>
  <si>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</si>
  <si>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</si>
  <si>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</si>
  <si>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</si>
  <si>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</si>
  <si>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</si>
  <si>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</si>
  <si>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</si>
  <si>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</si>
  <si>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</si>
  <si>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</si>
  <si>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</si>
  <si>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</si>
  <si>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</si>
  <si>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</si>
  <si>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</si>
  <si>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</si>
  <si>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</si>
  <si>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</si>
  <si>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</si>
  <si>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</si>
  <si>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</si>
  <si>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</si>
  <si>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</si>
  <si>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</si>
  <si>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</si>
  <si>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</si>
  <si>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</si>
  <si>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</si>
  <si>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</si>
  <si>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</si>
  <si>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</si>
  <si>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</si>
  <si>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</si>
  <si>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</si>
  <si>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</si>
  <si>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</si>
  <si>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</si>
  <si>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</si>
  <si>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</si>
  <si>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</si>
  <si>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</si>
  <si>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</si>
  <si>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</si>
  <si>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</si>
  <si>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</si>
  <si>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</si>
  <si>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</si>
  <si>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</si>
  <si>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</si>
  <si>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</si>
  <si>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</si>
  <si>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</si>
  <si>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</si>
  <si>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</si>
  <si>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</si>
  <si>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</si>
  <si>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</si>
  <si>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</si>
  <si>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</si>
  <si>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</si>
  <si>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</si>
  <si>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</si>
  <si>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</si>
  <si>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</si>
  <si>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</si>
  <si>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</si>
  <si>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</si>
  <si>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</si>
  <si>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</si>
  <si>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</si>
  <si>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</si>
  <si>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</si>
  <si>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</si>
  <si>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</si>
  <si>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</si>
  <si>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</si>
  <si>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</si>
  <si>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</si>
  <si>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</si>
  <si>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</si>
  <si>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</si>
  <si>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</si>
  <si>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</si>
  <si>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</si>
  <si>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</si>
  <si>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</si>
  <si>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</si>
  <si>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</si>
  <si>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</si>
  <si>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</si>
  <si>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</si>
  <si>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</si>
  <si>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</si>
  <si>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</si>
  <si>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</si>
  <si>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</si>
  <si>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</si>
  <si>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</si>
  <si>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</si>
  <si>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</si>
  <si>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</si>
  <si>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</si>
  <si>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</si>
  <si>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</si>
  <si>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</si>
  <si>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</si>
  <si>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</si>
  <si>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</si>
  <si>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</si>
  <si>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</si>
  <si>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</si>
  <si>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</si>
  <si>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</si>
  <si>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</si>
  <si>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</si>
  <si>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</si>
  <si>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</si>
  <si>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</si>
  <si>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</si>
  <si>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</si>
  <si>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</si>
  <si>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</si>
  <si>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</si>
  <si>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</si>
  <si>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</si>
  <si>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</si>
  <si>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</si>
  <si>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</si>
  <si>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</si>
  <si>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</si>
  <si>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</si>
  <si>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</si>
  <si>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</si>
  <si>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</si>
  <si>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</si>
  <si>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</si>
  <si>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</si>
  <si>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</si>
  <si>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</si>
  <si>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</si>
  <si>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</si>
  <si>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</si>
  <si>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</si>
  <si>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</si>
  <si>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</si>
  <si>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</si>
  <si>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</si>
  <si>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</si>
  <si>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</si>
  <si>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</si>
  <si>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</si>
  <si>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</si>
  <si>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</si>
  <si>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</si>
  <si>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</si>
  <si>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</si>
  <si>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</si>
  <si>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</si>
  <si>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</si>
  <si>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</si>
  <si>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</si>
  <si>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</si>
  <si>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</si>
  <si>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</si>
  <si>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</si>
  <si>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</si>
  <si>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</si>
  <si>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</si>
  <si>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</si>
  <si>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</si>
  <si>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</si>
  <si>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</si>
  <si>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</si>
  <si>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</si>
  <si>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</si>
  <si>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</si>
  <si>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</si>
  <si>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</si>
  <si>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</si>
  <si>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</si>
  <si>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</si>
  <si>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</si>
  <si>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</si>
  <si>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</si>
  <si>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</si>
  <si>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</si>
  <si>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</si>
  <si>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</si>
  <si>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</si>
  <si>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</si>
  <si>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</si>
  <si>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</si>
  <si>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</si>
  <si>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</si>
  <si>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</si>
  <si>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</si>
  <si>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</si>
  <si>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</si>
  <si>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</si>
  <si>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</si>
  <si>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</si>
  <si>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</si>
  <si>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</si>
  <si>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</si>
  <si>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</si>
  <si>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</si>
  <si>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</si>
  <si>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</si>
  <si>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</si>
  <si>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</si>
  <si>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</si>
  <si>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</si>
  <si>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</si>
  <si>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</si>
  <si>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</si>
  <si>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</si>
  <si>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</si>
  <si>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</si>
  <si>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</si>
  <si>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</si>
  <si>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</si>
  <si>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</si>
  <si>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</si>
  <si>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</si>
  <si>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</si>
  <si>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</si>
  <si>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</si>
  <si>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</si>
  <si>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</si>
  <si>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</si>
  <si>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</si>
  <si>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</si>
  <si>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</si>
  <si>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</si>
  <si>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</si>
  <si>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</si>
  <si>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</si>
  <si>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</si>
  <si>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</si>
  <si>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</si>
  <si>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</si>
  <si>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</si>
  <si>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</si>
  <si>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</si>
  <si>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</si>
  <si>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</si>
  <si>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</si>
  <si>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</si>
  <si>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</si>
  <si>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</si>
  <si>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</si>
  <si>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</si>
  <si>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</si>
  <si>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</si>
  <si>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</si>
  <si>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</si>
  <si>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</si>
  <si>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</si>
  <si>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</si>
  <si>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</si>
  <si>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</si>
  <si>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</si>
  <si>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</si>
  <si>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</si>
  <si>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</si>
  <si>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</si>
  <si>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</si>
  <si>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</si>
  <si>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</si>
  <si>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</si>
  <si>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</si>
  <si>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</si>
  <si>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</si>
  <si>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</si>
  <si>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</si>
  <si>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</si>
  <si>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</si>
  <si>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</si>
  <si>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</si>
  <si>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</si>
  <si>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</si>
  <si>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</si>
  <si>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</si>
  <si>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</si>
  <si>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</si>
  <si>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</si>
  <si>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</si>
  <si>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</si>
  <si>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</si>
  <si>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</si>
  <si>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</si>
  <si>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</si>
  <si>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</si>
  <si>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</si>
  <si>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</si>
  <si>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</si>
  <si>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</si>
  <si>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</si>
  <si>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</si>
  <si>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</si>
  <si>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</si>
  <si>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</si>
  <si>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</si>
  <si>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</si>
  <si>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</si>
  <si>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</si>
  <si>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</si>
  <si>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</si>
  <si>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</si>
  <si>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</si>
  <si>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</si>
  <si>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</si>
  <si>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</si>
  <si>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</si>
  <si>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</si>
  <si>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</si>
  <si>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</si>
  <si>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</si>
  <si>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</si>
  <si>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</si>
  <si>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</si>
  <si>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</si>
  <si>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</si>
  <si>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</si>
  <si>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</si>
  <si>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</si>
  <si>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</si>
  <si>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</si>
  <si>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</si>
  <si>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</si>
  <si>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</si>
  <si>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</si>
  <si>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</si>
  <si>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</si>
  <si>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</si>
  <si>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</si>
  <si>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</si>
  <si>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</si>
  <si>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</si>
  <si>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</si>
  <si>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</si>
  <si>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</si>
  <si>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</si>
  <si>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</si>
  <si>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</si>
  <si>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</si>
  <si>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</si>
  <si>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</si>
  <si>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</si>
  <si>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</si>
  <si>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</si>
  <si>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</si>
  <si>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</si>
  <si>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</si>
  <si>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</si>
  <si>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</si>
  <si>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</si>
  <si>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</si>
  <si>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</si>
  <si>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</si>
  <si>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</si>
  <si>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</si>
  <si>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</si>
  <si>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</si>
  <si>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</si>
  <si>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</si>
  <si>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</si>
  <si>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</si>
  <si>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</si>
  <si>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</si>
  <si>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</si>
  <si>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</si>
  <si>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</si>
  <si>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</si>
  <si>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</si>
  <si>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</si>
  <si>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</si>
  <si>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</si>
  <si>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</si>
  <si>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</si>
  <si>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</si>
  <si>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</si>
  <si>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</si>
  <si>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</si>
  <si>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</si>
  <si>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</si>
  <si>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</si>
  <si>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</si>
  <si>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</si>
  <si>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</si>
  <si>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</si>
  <si>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</si>
  <si>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</si>
  <si>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</si>
  <si>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</si>
  <si>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</si>
  <si>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</si>
  <si>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</si>
  <si>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</si>
  <si>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</si>
  <si>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</si>
  <si>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</si>
  <si>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</si>
  <si>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</si>
  <si>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</si>
  <si>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</si>
  <si>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</si>
  <si>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</si>
  <si>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</si>
  <si>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</si>
  <si>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</si>
  <si>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</si>
  <si>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</si>
  <si>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</si>
  <si>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</si>
  <si>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</si>
  <si>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</si>
  <si>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</si>
  <si>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</si>
  <si>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</si>
  <si>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</si>
  <si>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</si>
  <si>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</si>
  <si>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</si>
  <si>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</si>
  <si>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</si>
  <si>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</si>
  <si>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</si>
  <si>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</si>
  <si>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</si>
  <si>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</si>
  <si>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</si>
  <si>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</si>
  <si>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</si>
  <si>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</si>
  <si>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</si>
  <si>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</si>
  <si>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</si>
  <si>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</si>
  <si>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</si>
  <si>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</si>
  <si>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</si>
  <si>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</si>
  <si>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</si>
  <si>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</si>
  <si>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</si>
  <si>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</si>
  <si>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</si>
  <si>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</si>
  <si>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</si>
  <si>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</si>
  <si>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</si>
  <si>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</si>
  <si>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</si>
  <si>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</si>
  <si>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</si>
  <si>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</si>
  <si>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</si>
  <si>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</si>
  <si>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</si>
  <si>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</si>
  <si>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</si>
  <si>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</si>
  <si>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</si>
  <si>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</si>
  <si>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</si>
  <si>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</si>
  <si>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</si>
  <si>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</si>
  <si>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</si>
  <si>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</si>
  <si>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</si>
  <si>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</si>
  <si>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</si>
  <si>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</si>
  <si>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</si>
  <si>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</si>
  <si>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</si>
  <si>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</si>
  <si>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</si>
  <si>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</si>
  <si>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</si>
  <si>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</si>
  <si>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</si>
  <si>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</si>
  <si>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</si>
  <si>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</si>
  <si>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</si>
  <si>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</si>
  <si>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</si>
  <si>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</si>
  <si>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</si>
  <si>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</si>
  <si>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</si>
  <si>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</si>
  <si>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</si>
  <si>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</si>
  <si>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</si>
  <si>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</si>
  <si>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</si>
  <si>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</si>
  <si>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</si>
  <si>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</si>
  <si>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</si>
  <si>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</si>
  <si>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</si>
  <si>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</si>
  <si>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</si>
  <si>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</si>
  <si>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</si>
  <si>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</si>
  <si>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</si>
  <si>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</si>
  <si>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</si>
  <si>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</si>
  <si>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</si>
  <si>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</si>
  <si>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</si>
  <si>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</si>
  <si>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</si>
  <si>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</si>
  <si>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</si>
  <si>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</si>
  <si>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</si>
  <si>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</si>
  <si>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</si>
  <si>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</si>
  <si>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</si>
  <si>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</si>
  <si>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</si>
  <si>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</si>
  <si>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</si>
  <si>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</si>
  <si>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</si>
  <si>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</si>
  <si>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</si>
  <si>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</si>
  <si>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</si>
  <si>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</si>
  <si>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</si>
  <si>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</si>
  <si>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</si>
  <si>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</si>
  <si>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</si>
  <si>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</si>
  <si>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</si>
  <si>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</si>
  <si>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</si>
  <si>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</si>
  <si>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</si>
  <si>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</si>
  <si>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</si>
  <si>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</si>
  <si>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</si>
  <si>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</si>
  <si>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</si>
  <si>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</si>
  <si>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</si>
  <si>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</si>
  <si>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</si>
  <si>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</si>
  <si>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</si>
  <si>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</si>
  <si>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</si>
  <si>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</si>
  <si>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</si>
  <si>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</si>
  <si>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</si>
  <si>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</si>
  <si>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</si>
  <si>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</si>
  <si>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</si>
  <si>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</si>
  <si>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</si>
  <si>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</si>
  <si>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</si>
  <si>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</si>
  <si>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</si>
  <si>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</si>
  <si>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</si>
  <si>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</si>
  <si>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</si>
  <si>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</si>
  <si>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</si>
  <si>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</si>
  <si>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</si>
  <si>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</si>
  <si>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</si>
  <si>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</si>
  <si>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</si>
  <si>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</si>
  <si>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</si>
  <si>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</si>
  <si>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</si>
  <si>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</si>
  <si>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</si>
  <si>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</si>
  <si>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</si>
  <si>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</si>
  <si>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</si>
  <si>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</si>
  <si>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</si>
  <si>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</si>
  <si>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</si>
  <si>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</si>
  <si>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</si>
  <si>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</si>
  <si>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</si>
  <si>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</si>
  <si>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</si>
  <si>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</si>
  <si>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</si>
  <si>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</si>
  <si>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</si>
  <si>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</si>
  <si>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</si>
  <si>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</si>
  <si>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</si>
  <si>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</si>
  <si>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</si>
  <si>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</si>
  <si>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</si>
  <si>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</si>
  <si>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</si>
  <si>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</si>
  <si>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</si>
  <si>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</si>
  <si>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</si>
  <si>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</si>
  <si>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</si>
  <si>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</si>
  <si>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</si>
  <si>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</si>
  <si>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</si>
  <si>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</si>
  <si>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</si>
  <si>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</si>
  <si>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</si>
  <si>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</si>
  <si>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</si>
  <si>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</si>
  <si>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</si>
  <si>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</si>
  <si>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</si>
  <si>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</si>
  <si>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</si>
  <si>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</si>
  <si>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</si>
  <si>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</si>
  <si>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</si>
  <si>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</si>
  <si>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</si>
  <si>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</si>
  <si>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</si>
  <si>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</si>
  <si>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</si>
  <si>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</si>
  <si>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</si>
  <si>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</si>
  <si>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</si>
  <si>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</si>
  <si>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</si>
  <si>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</si>
  <si>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</si>
  <si>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</si>
  <si>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</si>
  <si>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</si>
  <si>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</si>
  <si>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</si>
  <si>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</si>
  <si>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</si>
  <si>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</si>
  <si>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>Goal</t>
  </si>
  <si>
    <t>Pledged</t>
  </si>
  <si>
    <t>Number Successful</t>
  </si>
  <si>
    <t>Number Failed</t>
  </si>
  <si>
    <t>Number Cancelled</t>
  </si>
  <si>
    <t>Percentage Successful</t>
  </si>
  <si>
    <t>Percentage Failed</t>
  </si>
  <si>
    <t>Percentage Cancelled</t>
  </si>
  <si>
    <t>Total Projects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</si>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</sst>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0" fontId="1" fillId="0" borderId="0" xfId="0" applyFont="1"/>
    <xf numFmtId="44" fontId="1" fillId="0" borderId="0" xfId="0" applyNumberFormat="1" applyFont="1"/>
    <xf numFmtId="44" fontId="0" fillId="0" borderId="0" xfId="0" applyNumberFormat="1" applyAlignment="1">
      <alignment wrapText="1"/>
    </xf>
    <xf numFmtId="10" fontId="0" fillId="0" borderId="0" xfId="0" applyNumberFormat="1"/>
    <xf numFmtId="10" fontId="1" fillId="0" borderId="0" xfId="0" applyNumberFormat="1" applyFont="1" applyAlignment="1">
      <alignment horizontal="center"/>
    </xf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41924660176922846"/>
          <c:y val="1.28576007555004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C6-4EAC-99DA-24570CFA27A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C6-4EAC-99DA-24570CFA27A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C6-4EAC-99DA-24570CFA2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7500399"/>
        <c:axId val="1067487087"/>
      </c:lineChart>
      <c:catAx>
        <c:axId val="1067500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487087"/>
        <c:crosses val="autoZero"/>
        <c:auto val="1"/>
        <c:lblAlgn val="ctr"/>
        <c:lblOffset val="100"/>
        <c:noMultiLvlLbl val="0"/>
      </c:catAx>
      <c:valAx>
        <c:axId val="1067487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500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[Kickstarter_Challenge.xlxs.xlsx]Outcomes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</a:t>
            </a:r>
            <a:r>
              <a:rPr lang="en-US" baseline="0"/>
              <a:t> Outcomes Based on Launch Date</a:t>
            </a:r>
          </a:p>
        </c:rich>
      </c:tx>
      <c:layout>
        <c:manualLayout>
          <c:xMode val="edge"/>
          <c:yMode val="edge"/>
          <c:x val="0.31653568303962004"/>
          <c:y val="5.1499280168101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35-40B9-B08C-33741830D75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35-40B9-B08C-33741830D75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35-40B9-B08C-33741830D7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8193808"/>
        <c:axId val="548194224"/>
      </c:lineChart>
      <c:catAx>
        <c:axId val="548193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194224"/>
        <c:crosses val="autoZero"/>
        <c:auto val="1"/>
        <c:lblAlgn val="ctr"/>
        <c:lblOffset val="100"/>
        <c:noMultiLvlLbl val="0"/>
      </c:catAx>
      <c:valAx>
        <c:axId val="54819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193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[Kickstarter_Challenge.xlxs.xlsx]Category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8155005235744494"/>
          <c:y val="4.2037294057679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DE-4282-9416-8F4D6973A32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DE-4282-9416-8F4D6973A32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DE-4282-9416-8F4D6973A32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DE-4282-9416-8F4D6973A3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2951728"/>
        <c:axId val="522947568"/>
      </c:barChart>
      <c:catAx>
        <c:axId val="522951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947568"/>
        <c:crosses val="autoZero"/>
        <c:auto val="1"/>
        <c:lblAlgn val="ctr"/>
        <c:lblOffset val="100"/>
        <c:noMultiLvlLbl val="0"/>
      </c:catAx>
      <c:valAx>
        <c:axId val="52294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951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[Kickstarter_Challenge.xlxs.xlsx]Subcategory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D0-44EB-B9E6-9DF08C9CDC3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D0-44EB-B9E6-9DF08C9CDC3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D0-44EB-B9E6-9DF08C9CDC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4132528"/>
        <c:axId val="514118384"/>
      </c:barChart>
      <c:catAx>
        <c:axId val="514132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118384"/>
        <c:crosses val="autoZero"/>
        <c:auto val="1"/>
        <c:lblAlgn val="ctr"/>
        <c:lblOffset val="100"/>
        <c:noMultiLvlLbl val="0"/>
      </c:catAx>
      <c:valAx>
        <c:axId val="51411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132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771524</xdr:colOff>
      <xdr:row>13</xdr:row>
      <xdr:rowOff>176211</xdr:rowOff>
    </xdr:from>
    <xdr:to>
      <xdr:col>9</xdr:col>
      <xdr:colOff>600075</xdr:colOff>
      <xdr:row>39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FC8174-E7BA-9D25-D599-F953FFC317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619125</xdr:colOff>
      <xdr:row>2</xdr:row>
      <xdr:rowOff>119061</xdr:rowOff>
    </xdr:from>
    <xdr:to>
      <xdr:col>18</xdr:col>
      <xdr:colOff>409575</xdr:colOff>
      <xdr:row>26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CC2285-8C86-ED9D-CF8F-A1C7636E2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219075</xdr:colOff>
      <xdr:row>1</xdr:row>
      <xdr:rowOff>128587</xdr:rowOff>
    </xdr:from>
    <xdr:to>
      <xdr:col>19</xdr:col>
      <xdr:colOff>257175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9E54EC-FB66-FE2B-D47D-7CF1DBABBA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266699</xdr:colOff>
      <xdr:row>1</xdr:row>
      <xdr:rowOff>42862</xdr:rowOff>
    </xdr:from>
    <xdr:to>
      <xdr:col>22</xdr:col>
      <xdr:colOff>66674</xdr:colOff>
      <xdr:row>26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C5C38F-F992-30AE-B3B8-B47078F8B0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Sharpe" refreshedDate="44855.460359837962" createdVersion="8" refreshedVersion="8" minRefreshableVersion="3" recordCount="4115" xr:uid="{94840386-6573-4375-BE4B-A9E513C4AF59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1535"/>
    </cacheField>
    <cacheField name="Average Donation" numFmtId="0">
      <sharedItems containsBlank="1" containsMixedTypes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Sharpe" refreshedDate="44855.492673379631" createdVersion="8" refreshedVersion="8" minRefreshableVersion="3" recordCount="4115" xr:uid="{6E813DE7-3C6D-4691-B0D1-E7EDF38EE706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1535"/>
    </cacheField>
    <cacheField name="Average Donation" numFmtId="0">
      <sharedItems containsBlank="1" containsMixedTypes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37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43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05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m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23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m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6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0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m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26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1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m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m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m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m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0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101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m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m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m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m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m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m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m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m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m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m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m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m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m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m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m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m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m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m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m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m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m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m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m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m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m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m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m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m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m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m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m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m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m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m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m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m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m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m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m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m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m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m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m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m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m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m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m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m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m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m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m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m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m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m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m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m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m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m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m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m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m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m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m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m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m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m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m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m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m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m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m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m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m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m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m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m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m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m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m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m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m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m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m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m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m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m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m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m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m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m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m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m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m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m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m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m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m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m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m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m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m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m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m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m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m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m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m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m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m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m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m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m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m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m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m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m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m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m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m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m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m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m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m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m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m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m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m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m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m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m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m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m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m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m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m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m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m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m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m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m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m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m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m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m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m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m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m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m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m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m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m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m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m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m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m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m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m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m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m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m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m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m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m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m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m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m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m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m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m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m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m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m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m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m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m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m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m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m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m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m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m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m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m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m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m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m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m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m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m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m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m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m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m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m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m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m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m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m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m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m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m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m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m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m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m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m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m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m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m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m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m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m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m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m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m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m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m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m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m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m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m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m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m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m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m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m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m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m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m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m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m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m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m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m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m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m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m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m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m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m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m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m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m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m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m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m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m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m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m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m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m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m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m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m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m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m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m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m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m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m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m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m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m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m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m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m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m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m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m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m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m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m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m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m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m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m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m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m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m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m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m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m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m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m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m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m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m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m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m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m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m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m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m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m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m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m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m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m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m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m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m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m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m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m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m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m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m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m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m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m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m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m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m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m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m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m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m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m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m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m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m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m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m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m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m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m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m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m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m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m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m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m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m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m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m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m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m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m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m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m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m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m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m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m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m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m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m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m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m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m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m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m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m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m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m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m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m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m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m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m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m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m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m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m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m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m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m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m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m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m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m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m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m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m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m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m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m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m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m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m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m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m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m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m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m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m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m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m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m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m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m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m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m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m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m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m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m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m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m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m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m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m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m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m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m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m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m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m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m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m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m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m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m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m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m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m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m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m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m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m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m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m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m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m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m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m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m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m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m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m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m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m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m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m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m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m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m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m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m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m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m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m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m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m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m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m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m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m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m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m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m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m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m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m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m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m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m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m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m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m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m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m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m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m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m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m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m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m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m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m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m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m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m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m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m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m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m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m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m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m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m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m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m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m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m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m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m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m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m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m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m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m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m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m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m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m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m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m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m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m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m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m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m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m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m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m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m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m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m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m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m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m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m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m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m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m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m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m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m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m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m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m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m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m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m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m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m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m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m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m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m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m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m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m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m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m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m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m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m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m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m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m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m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m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m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m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m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m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m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m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m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m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m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m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m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m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m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m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m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m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m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m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m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m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m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m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m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m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m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m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m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m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m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m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m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m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m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m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m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m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m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m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m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m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m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m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m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m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m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m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m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m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m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m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m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m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m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m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m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m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m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m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m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m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m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m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m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m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m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m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m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m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m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m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m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m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m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m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m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m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m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m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m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m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m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m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m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m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m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m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m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m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m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m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m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m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m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m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m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m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m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m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m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m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m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m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m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m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m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m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m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m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m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m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m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m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m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m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m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m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m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m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m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m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m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m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m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m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m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m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m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m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m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m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m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m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m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m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m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m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m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m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m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m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m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m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m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m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m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m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m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m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m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m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m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m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m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m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m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m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m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m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m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m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m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m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m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m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m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m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m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m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m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m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m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m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m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m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m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m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m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m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m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m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m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m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m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m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m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m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m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m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m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m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m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m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m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m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m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m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m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m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m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m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m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0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m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m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m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4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0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4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0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m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m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m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m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5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m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0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3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4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33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m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m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m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m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m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m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m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m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m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m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m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m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m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m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m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m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m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m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m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m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m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m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m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m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m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m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m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m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m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m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m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m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m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m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m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m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m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m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m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m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m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m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m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m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m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m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m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m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m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m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m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m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m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m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m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m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m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m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m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m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m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m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m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m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m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m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m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m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m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m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m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m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m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m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m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m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m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m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m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m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m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m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m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m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m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m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m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m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m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m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m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m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m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m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m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m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m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m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m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m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m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m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m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m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m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m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m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m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m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m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m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m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m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m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m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m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m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m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m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m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m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m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m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m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m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m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m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m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m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m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m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m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m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m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m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m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m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m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m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m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m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m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m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m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m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m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m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m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m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m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m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m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m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m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m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m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m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m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m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m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m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m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m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m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m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m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m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m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m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m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m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m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m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m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m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m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m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m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m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m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m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m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m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m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m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m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m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m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m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m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m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m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m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m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m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m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m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m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m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m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m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m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m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m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m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m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m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m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m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m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m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m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m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m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m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m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m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m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m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m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m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m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m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m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m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m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m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m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m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m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m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m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m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m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m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m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m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m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m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m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m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m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m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m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m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m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m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m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m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m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m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m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m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m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m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m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m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m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m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m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m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m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m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m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m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m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m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m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m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m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m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m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m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m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m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m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m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m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m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m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m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m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m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m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m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m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m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m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m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m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m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m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m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m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m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m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m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m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m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m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m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m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m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m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m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m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m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m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m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m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m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m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m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m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m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m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m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m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m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m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m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m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m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m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m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m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m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m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m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m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m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m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m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m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m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m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m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m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m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m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m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m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m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m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m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m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m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m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m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m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m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m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m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m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m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m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m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m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m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m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m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m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m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m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m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m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m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m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m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m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m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m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m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m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m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m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m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m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m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m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m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m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m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m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m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m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m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m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m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m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m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m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m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m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m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m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m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m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m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m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m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m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m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m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m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m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m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m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m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m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m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m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m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m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m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m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m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m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m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m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m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m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m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m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m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m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m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m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m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m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m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m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m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m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m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m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m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m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m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m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m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m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m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m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m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m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m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m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m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m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m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m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m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m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m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m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m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m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m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m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m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m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m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m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m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m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m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m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m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m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m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m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m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m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m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m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m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m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m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m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m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m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m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m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m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m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m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m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m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m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m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m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m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m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m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m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m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m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m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m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m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m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m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m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m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m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m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m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m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m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m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m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m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m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m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m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m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m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m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m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m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m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m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m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m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m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m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m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m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m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m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m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m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m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m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m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m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m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m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m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m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m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m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m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m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m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m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m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m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m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m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m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m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m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m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m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m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m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m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m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m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m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m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m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m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m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m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m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m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m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m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m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m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m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m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m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m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m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m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m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m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m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m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m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m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m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m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m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m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m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m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m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m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m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m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m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m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m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m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m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m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m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m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m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m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m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m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m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m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m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m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m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m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m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m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m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m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m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m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m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m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m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m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m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m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m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m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m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m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m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m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m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m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m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m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m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m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m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m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m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m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m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m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m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m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m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m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m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m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m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m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m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m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m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m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m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m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m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m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m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m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m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m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m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m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m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m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m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m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m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m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m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m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m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m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m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m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m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m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m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m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m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m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m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m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m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m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m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m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m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m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m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m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m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m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m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m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m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m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m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m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m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m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m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m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m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m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m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m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m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m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m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m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m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m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m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m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m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m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m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m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m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m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m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m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m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m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m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m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m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m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m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m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m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m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m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m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m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m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m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m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m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m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m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m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m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m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m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m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m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m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m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m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m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m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m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m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m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m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m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m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m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m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m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m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m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m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m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m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m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m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m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m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m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m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m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m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m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m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m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m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m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m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m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m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m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m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m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m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m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m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m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m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m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m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m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m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m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m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m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m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m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m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m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m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m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m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m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m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m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m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m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m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m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m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m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m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m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m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m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m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m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m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m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m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m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m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m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m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m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m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m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m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m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m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m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m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m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m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m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m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m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m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m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m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m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m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m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m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m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m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m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m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m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m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m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m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m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m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m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m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m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m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m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m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m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m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m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m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m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m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m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m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m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m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m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m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m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m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m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m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m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m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m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m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m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m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m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m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m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m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m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m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m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m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m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m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m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m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m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m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m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m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m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m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m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m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m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m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m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m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m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m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m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m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m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m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m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m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m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m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m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m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m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m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m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m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m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m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m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m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m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m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m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m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m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m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m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m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m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m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m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m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m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m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m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m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m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m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m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m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m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m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m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m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m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m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m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m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m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m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m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m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m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m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m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m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m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m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m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m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m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m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m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m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m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m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m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m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m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m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m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m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m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m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m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m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m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m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m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m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m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m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m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m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m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m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m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m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m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m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m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m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m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m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m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m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m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m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m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m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m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m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m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m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m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m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m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m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m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m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m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m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m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m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m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m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m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m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m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m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m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m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m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m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m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m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m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m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m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m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m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m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m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m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m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m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m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m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m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m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m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m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m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m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m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m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m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m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m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m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m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m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m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m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m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m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m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m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m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m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m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m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m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m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m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m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m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m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m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m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m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m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m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m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m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m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m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m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m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m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m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m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m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m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m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m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m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m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m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m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m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m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m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m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m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m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m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m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m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m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m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m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m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m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m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m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m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m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m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m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m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m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m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m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m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m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m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m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m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m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m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m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m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m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m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m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m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m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m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m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m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m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m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m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m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m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m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m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m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m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m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m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m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m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m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m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m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m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m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m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m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m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m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m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m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m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m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m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m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m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m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m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m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m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m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m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m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m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m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m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m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m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m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m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m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m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m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m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m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m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m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m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m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m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m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m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m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m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m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m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m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m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m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m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m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m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m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m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m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m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m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m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m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m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m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m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m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m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m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m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m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m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m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m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m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m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m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m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m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m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m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m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m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m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m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m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m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m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m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m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m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m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m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m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m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m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m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m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m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m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m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m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m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m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m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m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m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m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m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m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m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m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m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m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m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m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m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m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m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m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m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m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m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m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m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m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m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m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m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m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m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m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m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m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m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m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m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m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m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m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m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m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m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m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m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m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m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m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m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m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m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m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m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m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m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m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m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m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m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m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m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m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m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m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m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m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m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m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m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m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m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m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m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m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m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m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m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m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m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m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m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m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m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m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m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m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m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m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m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m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m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m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m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m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m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m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m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m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m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m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m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m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m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m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m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m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m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m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m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m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m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m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m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m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m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m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m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m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m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m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m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m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m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m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m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m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m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m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m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m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m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m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m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m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m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m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m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m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m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m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m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m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m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m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m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m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m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m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m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m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m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m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m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m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m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m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m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m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m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m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m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m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m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m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m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m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m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m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m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m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m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m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m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m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m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m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m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m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m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m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m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m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m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m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m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m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m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m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m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m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m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m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m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m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m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m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m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m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m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m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m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m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m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m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m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m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m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m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m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m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m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m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m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m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m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m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m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m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m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m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m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m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m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m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m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m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m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327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78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m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6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80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m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3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381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3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80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720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283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m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m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20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m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m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m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m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m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m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m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85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m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m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m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00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2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0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7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m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m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07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m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m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m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m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1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m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m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m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34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m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09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m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1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07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m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m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7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429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m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m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m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3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m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04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2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m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m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m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137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m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105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104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123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11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m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101"/>
    <n v="159.8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m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26"/>
    <n v="31.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m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m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165"/>
    <n v="59.96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160"/>
    <n v="109.78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m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m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m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101"/>
    <n v="41.94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m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145"/>
    <n v="56.1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100"/>
    <n v="80.16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m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117"/>
    <n v="51.25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19"/>
    <n v="103.04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109"/>
    <n v="66.34999999999999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133"/>
    <n v="57.1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55"/>
    <n v="102.1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12"/>
    <n v="148.97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100"/>
    <n v="169.61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123"/>
    <n v="31.62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101"/>
    <n v="76.4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100"/>
    <n v="1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100"/>
    <n v="320.4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102"/>
    <n v="83.75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30"/>
    <n v="49.8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m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142"/>
    <n v="193.84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183"/>
    <n v="159.51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110"/>
    <n v="41.68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131"/>
    <n v="150.9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01"/>
    <n v="126.69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100"/>
    <n v="105.2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142"/>
    <n v="117.51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309"/>
    <n v="117.36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00"/>
    <n v="133.33000000000001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120"/>
    <n v="98.36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104"/>
    <n v="194.4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08"/>
    <n v="76.8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108"/>
    <n v="56.82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100"/>
    <n v="137.93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00"/>
    <n v="27.27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128"/>
    <n v="118.34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116"/>
    <n v="223.48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110"/>
    <n v="28.1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101"/>
    <n v="194.2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129"/>
    <n v="128.94999999999999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107"/>
    <n v="49.32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102"/>
    <n v="221.5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03"/>
    <n v="137.21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00"/>
    <n v="606.8200000000000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03"/>
    <n v="43.04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m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55"/>
    <n v="96.7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114"/>
    <n v="35.47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173"/>
    <n v="86.67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108"/>
    <n v="132.05000000000001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19"/>
    <n v="91.23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m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127"/>
    <n v="21.19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11"/>
    <n v="62.33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127"/>
    <n v="37.409999999999997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m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m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m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113"/>
    <n v="19.4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115"/>
    <n v="85.96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153"/>
    <n v="30.67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m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m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m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m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m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m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m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m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m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m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m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m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m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m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m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m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m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m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m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m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m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m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m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m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m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m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m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m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m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m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m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m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m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m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m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m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m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m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m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m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m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m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m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m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m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m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m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m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m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m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m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m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m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m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m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m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m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m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m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m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m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m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m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m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m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m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m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m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m/>
    <m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m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m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m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m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m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m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m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m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m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m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m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m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m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m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m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m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m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m/>
    <m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m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m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m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m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m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m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m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m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m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m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m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m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m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m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m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m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m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m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m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m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m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m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m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m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m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m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m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m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m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m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m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m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m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m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m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m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m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m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m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m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m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m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m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m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m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m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m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m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m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m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m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m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m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m/>
    <m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m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m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m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m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m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m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m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m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m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m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m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m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m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m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m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m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m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m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m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m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m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m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m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m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m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m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m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m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m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m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m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m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m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m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m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m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m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m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m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m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m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m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m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m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m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m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m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m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m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m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m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m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m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m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m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m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m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m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m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m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m/>
    <m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m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m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m/>
    <m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m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m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m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m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m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m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m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m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m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m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m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m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m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m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m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m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m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m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m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m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m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m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m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m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m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m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m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m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m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m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m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m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m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m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m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m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m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m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m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m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m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m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m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m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m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m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m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m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m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m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m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m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m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m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m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m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m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m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m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m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m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m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m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m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m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m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m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m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m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m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m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m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m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m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m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m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m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m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m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m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m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m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m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m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m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m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m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m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m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m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m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m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m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m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m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m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m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m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m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m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m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m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m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m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m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m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m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m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m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m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m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m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m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m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m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m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m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m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m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m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m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m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m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m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m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m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m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m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m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m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m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m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m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m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m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m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m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m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m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m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m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m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m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m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m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m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m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m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m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m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m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m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m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m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m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m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m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m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m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m/>
    <m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m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m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m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m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m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m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m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m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m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m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m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m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m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m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m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m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m/>
    <m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m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m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m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m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m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m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m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m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m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m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m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m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m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m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m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m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m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m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m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m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m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m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m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m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m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m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m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m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m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m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m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m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m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m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m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m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m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m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m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m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m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m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m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m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m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m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m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m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m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m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m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m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m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m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m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m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m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m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m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m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m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m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m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m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m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m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m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m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m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m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m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m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m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m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m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m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m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m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m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m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m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m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m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m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m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m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m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m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m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m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m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m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m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m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m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m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m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m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m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m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m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m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m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m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m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m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m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m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m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m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m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m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m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m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m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m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m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m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m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m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m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m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m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m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m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m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m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m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m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m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m/>
    <m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m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m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m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m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m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m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m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m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m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m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m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m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m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m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m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m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m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m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m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m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m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m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m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m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m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m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m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m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m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m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m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m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m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m/>
    <m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m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m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m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m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m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m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m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m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m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m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m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m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m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m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m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m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m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m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m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m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m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m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m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m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m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m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m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m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m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m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m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m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m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m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m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m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m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m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m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m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m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m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m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m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m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m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m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m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m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m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m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m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m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m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m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m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m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m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m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m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m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m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m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m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m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m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m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m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m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m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m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m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m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m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m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m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m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m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m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m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m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m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m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m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m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m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m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m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m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m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m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m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m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m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m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m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m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m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m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m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m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m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m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m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m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m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m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m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m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m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m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m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m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m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m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m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m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m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m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m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m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m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m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m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m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m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m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m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m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m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m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m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m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m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m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m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m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m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m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m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m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m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m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m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m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m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m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m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m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m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m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m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m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m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m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m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m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m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m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m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m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m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m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m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m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m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m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m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m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m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m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m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m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m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m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m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m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m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m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m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m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m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m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m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m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m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m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m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m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m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m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m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m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m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m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m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m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m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m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m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m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m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m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m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m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m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m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m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m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m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m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m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m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m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m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m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m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m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m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m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m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m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m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m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m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m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m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m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m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m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m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m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m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m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m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m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m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m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m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m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m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m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m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m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m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m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m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m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m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m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m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m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m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m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m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m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m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m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m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m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m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75"/>
    <n v="35.7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41"/>
    <n v="29.29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"/>
    <e v="#DIV/0!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7"/>
    <n v="18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m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4"/>
    <n v="31.25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3"/>
    <n v="28.89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m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m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39"/>
    <n v="147.81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m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m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"/>
    <e v="#DIV/0!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3"/>
    <n v="35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37"/>
    <n v="3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10.5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"/>
    <n v="3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3"/>
    <n v="4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m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m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m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m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m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m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m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m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m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m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m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m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m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m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m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m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m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m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m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m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m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m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m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m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m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m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m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m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m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m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m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m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m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m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m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m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m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m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m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m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m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m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m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m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m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m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m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m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m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m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m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m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m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m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m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m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m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m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m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m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m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m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m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m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m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m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m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m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m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m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m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m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m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m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m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m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m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m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m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m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m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m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m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m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m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m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m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m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m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m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m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m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m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m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59"/>
    <n v="153.4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m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"/>
    <n v="3304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104"/>
    <n v="1300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30"/>
    <n v="134.5500000000000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16"/>
    <n v="214.07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82"/>
    <n v="216.3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75"/>
    <n v="932.3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m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4"/>
    <n v="174.9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m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13"/>
    <n v="65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55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"/>
    <n v="7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1535"/>
    <n v="1389.36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35"/>
    <n v="95.9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31"/>
    <n v="191.2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m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3"/>
    <n v="74.790000000000006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23"/>
    <n v="161.1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3"/>
    <n v="88.7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47"/>
    <n v="53.25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206"/>
    <n v="106.2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352"/>
    <n v="22.08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m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237"/>
    <n v="36.21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19"/>
    <n v="388.98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m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m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m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m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m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m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m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m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m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m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m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m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m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m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m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m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m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m/>
    <m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m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m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m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0"/>
    <e v="#DIV/0!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"/>
    <n v="1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1"/>
    <n v="53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"/>
    <e v="#DIV/0!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0"/>
    <e v="#DIV/0!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"/>
    <e v="#DIV/0!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"/>
    <n v="1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m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m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0"/>
    <e v="#DIV/0!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0"/>
    <e v="#DIV/0!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"/>
    <e v="#DIV/0!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m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1"/>
    <n v="5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e v="#DIV/0!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m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m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9"/>
    <n v="65.67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3"/>
    <n v="16.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3"/>
    <n v="34.130000000000003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26"/>
    <n v="13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"/>
    <n v="11.2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39"/>
    <n v="40.479999999999997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"/>
    <n v="3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m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m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m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m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m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m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m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m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3"/>
    <n v="37.6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m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"/>
    <n v="3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"/>
    <n v="18.670000000000002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m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m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3"/>
    <n v="114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0"/>
    <n v="7.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m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14"/>
    <n v="43.42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"/>
    <n v="23.96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"/>
    <n v="5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3"/>
    <n v="12.5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m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14"/>
    <n v="10.56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18"/>
    <n v="122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5"/>
    <n v="267.8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m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6.71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7"/>
    <n v="81.9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1"/>
    <n v="25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"/>
    <n v="1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6.83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5"/>
    <n v="17.71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2"/>
    <n v="16.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5"/>
    <n v="80.3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m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m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"/>
    <e v="#DIV/0!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m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1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1"/>
    <n v="23.18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m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36"/>
    <n v="100.2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1"/>
    <n v="5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3.33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"/>
    <n v="13.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"/>
    <n v="17.85000000000000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8"/>
    <n v="10.38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m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m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m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0"/>
    <n v="5.8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"/>
    <e v="#DIV/0!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"/>
    <n v="3.6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"/>
    <n v="60.7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"/>
    <e v="#DIV/0!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1"/>
    <n v="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2"/>
    <n v="25.43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"/>
    <n v="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"/>
    <n v="10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"/>
    <n v="3.67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m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14"/>
    <n v="110.62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1"/>
    <n v="2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0"/>
    <n v="1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5"/>
    <n v="5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m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40"/>
    <n v="253.2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0"/>
    <n v="31.2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m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"/>
    <e v="#DIV/0!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m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"/>
    <e v="#DIV/0!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m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m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0"/>
    <n v="10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9"/>
    <n v="44.17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m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"/>
    <n v="24.33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0"/>
    <n v="37.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10"/>
    <n v="4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e v="#DIV/0!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m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"/>
    <n v="5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m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1"/>
    <n v="23.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"/>
    <e v="#DIV/0!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2"/>
    <n v="50.33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m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0"/>
    <e v="#DIV/0!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4"/>
    <n v="60.79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e v="#DIV/0!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0"/>
    <n v="17.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e v="#DIV/0!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e v="#DIV/0!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m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m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"/>
    <n v="61.19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m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m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0"/>
    <n v="5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25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e v="#DIV/0!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m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6"/>
    <n v="46.6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m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"/>
    <n v="10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"/>
    <e v="#DIV/0!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"/>
    <n v="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5"/>
    <n v="64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12"/>
    <n v="69.12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0"/>
    <n v="1.33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m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4"/>
    <n v="33.33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105"/>
    <n v="61.56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105"/>
    <n v="118.7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107"/>
    <n v="65.08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04"/>
    <n v="130.1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161"/>
    <n v="37.78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108"/>
    <n v="112.7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m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09"/>
    <n v="89.24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290"/>
    <n v="19.329999999999998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104"/>
    <n v="79.9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322"/>
    <n v="56.4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35"/>
    <n v="79.41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270"/>
    <n v="76.44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253"/>
    <n v="12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m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101"/>
    <n v="299.22000000000003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m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102"/>
    <n v="55.37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m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102"/>
    <n v="165.35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103"/>
    <n v="234.79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m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115"/>
    <n v="32.340000000000003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104"/>
    <n v="123.38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155"/>
    <n v="207.07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106"/>
    <n v="138.2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m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101"/>
    <n v="168.5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m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102"/>
    <n v="61.5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m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786"/>
    <n v="71.59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m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m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172"/>
    <n v="174.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159"/>
    <n v="102.86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m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m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280"/>
    <n v="81.2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12"/>
    <n v="116.21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7"/>
    <n v="58.8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4"/>
    <n v="44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m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"/>
    <e v="#DIV/0!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m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m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0"/>
    <e v="#DIV/0!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m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m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12"/>
    <n v="19.329999999999998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0"/>
    <e v="#DIV/0!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m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e v="#DIV/0!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8"/>
    <n v="59.33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"/>
    <e v="#DIV/0!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3"/>
    <n v="30.13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m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1"/>
    <n v="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14"/>
    <n v="44.5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104"/>
    <n v="46.13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m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117"/>
    <n v="75.48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122"/>
    <n v="85.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52"/>
    <n v="64.2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04"/>
    <n v="64.47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m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102"/>
    <n v="82.54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m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m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m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202"/>
    <n v="55.7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18"/>
    <n v="98.0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295"/>
    <n v="92.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213"/>
    <n v="38.18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104"/>
    <n v="27.1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14"/>
    <n v="50.69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m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m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119"/>
    <n v="43.54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166"/>
    <n v="31.82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19"/>
    <n v="63.1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m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m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117"/>
    <n v="76.92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m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115"/>
    <n v="67.88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37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43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05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m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23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m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6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01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m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26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1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m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m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m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m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00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101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m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m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m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m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m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m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m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m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m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m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m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m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m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m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m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m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m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m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m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m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m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m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m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m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m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m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m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m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m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m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m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m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m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m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m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m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m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m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m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m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m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m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m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m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m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m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m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m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m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m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m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m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m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m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m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m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m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m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m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m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m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m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m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m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m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m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m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m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m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m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m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m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m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m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m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m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m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m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m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m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m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m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m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m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m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m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m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m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m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m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m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m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m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m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m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m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m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m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m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m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m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m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m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m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m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m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m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m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m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m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m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m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m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m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m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m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m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m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m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m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m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m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m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m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m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m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m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m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m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m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m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m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m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m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m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m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m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m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m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m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m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m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m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m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m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m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m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m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m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m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m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m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m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m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m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m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m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m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m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m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m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m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m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m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m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m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m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m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m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m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m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m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m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m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m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m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m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m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m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m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m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m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m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m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m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m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m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m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m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m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m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m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m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m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m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m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m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m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m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m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m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m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m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m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m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m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m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m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m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m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m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m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m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m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m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m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m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m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m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m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m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m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m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m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m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m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m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m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m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m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m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m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m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m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m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m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m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m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m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m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m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m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m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m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m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m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m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m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m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m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m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m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m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m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m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m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m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m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m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m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m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m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m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m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m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m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m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m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m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m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m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m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m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m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m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m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m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m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m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m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m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m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m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m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m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m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m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m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m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m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m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m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m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m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m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m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m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m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m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m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m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m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m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m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m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m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m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m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m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m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m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m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m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m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m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m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m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m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m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m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m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m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m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m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m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m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m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m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m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m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m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m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m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m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m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m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m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m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m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m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m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m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m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m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m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m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m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m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m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m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m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m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m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m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m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m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m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m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m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m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m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m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m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m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m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m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m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m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m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m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m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m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m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m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m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m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m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m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m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m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m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m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m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m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m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m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m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m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m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m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m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m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m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m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m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m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m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m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m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m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m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m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m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m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m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m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m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m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m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m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m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m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m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m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m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m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m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m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m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m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m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m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m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m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m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m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m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m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m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m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m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m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m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m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m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m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m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m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m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m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m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m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m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m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m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m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m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m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m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m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m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m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m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m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m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m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m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m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m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m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m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m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m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m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m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m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m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m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m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m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m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m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m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m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m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m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m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m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m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m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m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m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m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m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m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m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m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m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m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m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m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m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m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m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m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m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m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m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m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m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m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m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m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m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m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m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m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m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m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m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m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m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m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m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m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m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m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m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m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m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m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m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m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m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m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m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m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m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m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m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m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m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m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m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m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m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m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m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m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m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m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m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m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m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m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m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m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m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m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m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m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m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m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m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m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m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m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m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m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m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m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m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m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m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m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m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m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m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m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m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m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m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m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m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m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m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m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m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m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m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m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m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m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m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m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m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m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m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m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m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m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m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m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m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m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m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m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m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m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m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m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m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m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m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m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m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m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m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m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m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m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m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m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m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m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m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m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m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m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m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m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m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m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m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m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m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m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m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m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m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m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m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m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m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m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m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m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m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m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m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m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m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m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m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m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m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m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m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m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m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m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m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m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m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m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m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m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m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m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m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m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m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m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m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m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m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m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m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m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m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m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m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m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m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m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m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m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m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m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m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m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m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m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m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m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m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m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m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m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m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m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m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m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m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m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m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m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m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m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m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m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m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m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m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m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m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m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m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m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m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m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m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m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m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m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m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m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m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m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m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m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m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m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m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m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m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m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m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m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m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m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m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m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m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m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m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m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m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m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m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m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m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m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m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m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0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m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m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m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4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0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41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0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m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3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m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m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m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5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m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0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3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4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33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m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m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m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m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m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m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m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m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m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m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m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m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m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m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m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m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m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m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m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m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m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m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m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m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m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m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m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m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m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m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m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m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m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m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m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m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m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m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m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m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m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m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m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m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m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m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m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m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m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m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m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m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m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m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m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m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m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m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m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m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m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m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m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m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m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m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m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m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m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m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m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m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m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m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m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m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m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m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m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m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m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m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m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m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m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m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m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m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m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m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m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m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m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m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m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m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m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m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m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m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m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m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m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m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m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m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m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m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m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m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m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m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m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m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m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m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m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m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m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m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m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m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m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m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m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m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m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m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m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m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m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m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m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m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m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m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m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m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m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m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m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m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m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m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m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m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m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m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m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m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m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m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m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m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m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m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m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m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m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m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m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m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m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m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m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m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m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m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m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m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m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m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m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m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m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m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m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m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m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m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m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m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m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m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m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m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m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m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m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m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m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m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m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m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m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m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m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m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m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m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m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m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m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m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m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m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m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m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m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m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m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m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m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m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m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m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m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m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m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m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m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m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m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m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m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m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m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m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m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m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m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m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m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m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m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m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m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m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m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m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m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m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m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m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m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m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m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m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m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m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m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m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m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m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m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m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m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m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m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m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m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m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m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m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m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m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m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m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m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m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m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m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m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m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m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m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m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m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m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m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m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m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m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m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m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m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m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m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m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m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m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m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m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m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m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m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m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m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m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m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m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m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m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m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m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m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m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m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m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m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m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m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m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m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m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m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m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m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m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m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m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m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m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m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m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m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m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m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m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m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m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m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m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m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m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m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m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m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m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m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m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m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m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m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m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m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m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m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m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m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m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m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m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m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m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m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m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m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m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m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m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m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m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m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m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m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m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m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m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m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m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m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m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m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m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m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m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m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m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m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m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m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m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m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m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m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m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m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m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m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m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m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m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m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m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m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m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m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m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m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m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m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m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m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m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m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m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m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m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m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m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m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m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m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m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m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m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m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m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m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m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m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m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m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m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m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m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m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m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m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m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m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m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m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m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m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m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m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m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m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m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m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m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m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m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m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m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m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m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m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m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m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m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m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m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m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m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m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m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m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m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m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m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m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m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m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m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m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m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m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m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m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m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m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m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m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m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m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m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m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m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m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m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m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m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m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m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m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m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m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m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m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m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m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m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m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m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m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m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m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m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m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m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m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m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m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m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m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m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m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m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m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m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m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m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m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m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m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m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m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m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m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m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m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m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m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m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m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m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m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m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m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m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m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m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m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m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m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m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m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m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m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m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m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m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m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m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m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m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m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m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m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m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m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m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m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m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m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m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m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m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m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m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m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m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m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m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m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m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m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m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m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m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m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m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m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m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m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m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m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m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m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m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m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m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m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m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m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m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m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m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m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m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m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m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m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m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m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m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m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m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m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m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m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m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m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m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m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m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m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m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m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m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m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m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m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m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m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m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m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m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m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m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m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m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m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m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m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m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m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m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m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m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m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m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m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m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m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m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m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m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m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m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m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m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m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m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m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m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m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m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m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m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m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m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m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m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m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m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m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m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m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m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m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m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m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m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m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m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m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m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m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m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m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m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m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m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m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m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m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m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m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m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m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m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m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m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m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m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m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m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m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m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m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m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m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m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m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m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m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m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m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m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m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m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m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m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m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m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m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m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m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m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m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m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m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m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m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m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m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m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m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m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m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m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m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m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m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m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m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m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m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m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m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m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m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m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m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m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m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m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m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m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m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m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m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m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m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m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m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m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m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m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m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m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m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m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m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m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m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m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m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m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m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m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m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m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m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m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m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m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m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m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m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m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m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m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m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m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m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m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m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m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m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m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m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m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m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m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m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m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m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m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m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m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m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m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m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m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m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m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m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m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m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m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m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m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m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m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m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m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m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m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m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m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m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m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m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m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m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m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m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m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m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m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m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m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m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m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m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m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m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m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m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m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m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m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m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m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m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m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m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m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m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m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m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m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m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m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m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m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m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m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m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m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m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m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m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m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m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m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m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m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m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m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m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m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m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m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m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m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m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m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m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m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m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m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m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m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m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m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m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m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m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m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m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m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m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m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m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m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m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m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m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m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m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m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m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m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m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m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m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m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m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m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m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m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m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m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m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m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m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m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m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m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m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m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m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m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m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m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m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m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m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m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m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m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m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m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m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m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m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m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m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m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m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m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m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m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m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m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m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m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m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m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m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m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m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m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m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m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m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m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m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m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m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m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m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m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m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m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m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m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m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m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m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m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m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m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m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m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m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m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m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m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m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m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m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m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m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m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m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m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m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m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m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m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m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m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m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m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m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m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m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m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m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m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m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m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m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m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m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m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m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m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m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m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m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m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m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m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m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m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m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m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m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m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m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m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m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m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m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m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m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m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m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m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m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m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m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m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m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m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m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m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m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m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m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m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m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m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m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m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m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m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m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m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m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m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m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m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m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m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m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m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m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m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m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m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m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m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m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m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m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m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m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m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m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m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m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m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m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m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m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m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m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m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m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m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m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m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m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m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m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m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m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m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m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m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m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m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m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m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m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m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m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m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m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m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m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m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m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m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m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m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m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m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m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m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m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m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m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m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m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m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m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m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m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m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m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m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m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m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m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m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m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m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m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m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m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m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m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m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m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m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m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m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m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m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m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m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m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m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m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m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m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m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m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m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m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m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m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m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m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m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m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m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m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m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m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m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m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m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m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m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m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m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m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m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m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m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m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m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m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m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m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m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m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m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m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m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m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m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m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m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m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m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m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m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m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m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m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m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m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m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m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m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m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m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m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m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m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m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m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m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m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m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m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m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m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m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m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m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m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m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m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m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m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m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m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m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m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m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m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m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m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m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m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m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m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m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m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m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m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m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m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m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m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m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m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m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m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m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m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m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m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m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m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m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m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m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m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m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m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m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m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m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m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m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m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m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m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m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m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m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m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m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m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m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m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m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m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m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m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m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m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m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m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m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m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m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m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m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m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m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m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m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m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m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m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m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m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m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m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m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m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m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m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m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m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m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m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m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m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m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m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m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m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m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m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m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m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m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m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m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m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m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m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m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m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m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m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m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m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m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m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m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m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m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m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m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m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m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m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m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m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m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m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m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m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m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m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m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m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m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m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m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m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m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m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m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m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m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m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m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m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m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m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m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m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m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m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m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m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m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m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m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m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m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m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m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m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m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m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m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m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m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m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m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m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m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m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m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m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m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m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m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m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m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m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m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m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m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m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m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m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m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m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m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m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m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m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m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m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m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m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m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m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m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m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m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m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m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m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m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m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m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m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m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m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m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m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m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m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m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m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m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m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m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m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m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m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m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m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m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m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m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m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m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m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m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m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m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m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m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m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m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m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m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m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m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m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m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m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m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m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m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m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m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m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m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m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m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m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m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m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m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m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m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m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m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m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m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m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m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m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m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m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327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78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m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6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80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m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3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381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3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802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720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283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m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m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20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m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m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m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m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m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m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m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85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m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m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m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00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2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0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7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m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m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07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m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m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m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m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1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m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m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m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34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m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09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m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1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07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m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m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7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429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m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m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m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3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m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04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2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m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m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m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137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m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105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104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123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11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m/>
    <m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101"/>
    <n v="159.8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m/>
    <m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26"/>
    <n v="31.5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m/>
    <m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m/>
    <m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165"/>
    <n v="59.96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160"/>
    <n v="109.78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m/>
    <m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m/>
    <m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m/>
    <m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101"/>
    <n v="41.94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m/>
    <m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45"/>
    <n v="56.14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100"/>
    <n v="80.16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m/>
    <m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117"/>
    <n v="51.25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19"/>
    <n v="103.04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109"/>
    <n v="66.34999999999999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133"/>
    <n v="57.1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55"/>
    <n v="102.11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12"/>
    <n v="148.97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100"/>
    <n v="169.61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123"/>
    <n v="31.62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101"/>
    <n v="76.4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100"/>
    <n v="1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100"/>
    <n v="320.4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102"/>
    <n v="83.75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30"/>
    <n v="49.88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m/>
    <m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142"/>
    <n v="193.84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183"/>
    <n v="159.51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110"/>
    <n v="41.68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131"/>
    <n v="150.9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01"/>
    <n v="126.69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100"/>
    <n v="105.26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142"/>
    <n v="117.51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309"/>
    <n v="117.36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00"/>
    <n v="133.33000000000001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120"/>
    <n v="98.36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104"/>
    <n v="194.44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08"/>
    <n v="76.8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108"/>
    <n v="56.82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00"/>
    <n v="137.93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00"/>
    <n v="27.27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128"/>
    <n v="118.34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116"/>
    <n v="223.48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110"/>
    <n v="28.11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101"/>
    <n v="194.2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129"/>
    <n v="128.94999999999999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107"/>
    <n v="49.32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102"/>
    <n v="221.52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03"/>
    <n v="137.21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00"/>
    <n v="606.8200000000000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03"/>
    <n v="43.04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m/>
    <m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55"/>
    <n v="96.71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14"/>
    <n v="35.47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73"/>
    <n v="86.67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108"/>
    <n v="132.05000000000001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19"/>
    <n v="91.23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m/>
    <m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127"/>
    <n v="21.19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11"/>
    <n v="62.33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27"/>
    <n v="37.409999999999997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m/>
    <m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m/>
    <m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m/>
    <m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113"/>
    <n v="19.4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115"/>
    <n v="85.96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153"/>
    <n v="30.67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m/>
    <m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m/>
    <m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m/>
    <m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m/>
    <m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m/>
    <m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m/>
    <m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m/>
    <m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m/>
    <m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m/>
    <m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m/>
    <m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m/>
    <m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m/>
    <m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m/>
    <m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m/>
    <m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m/>
    <m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m/>
    <m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m/>
    <m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m/>
    <m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m/>
    <m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m/>
    <m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m/>
    <m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m/>
    <m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m/>
    <m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m/>
    <m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m/>
    <m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m/>
    <m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m/>
    <m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m/>
    <m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m/>
    <m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m/>
    <m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m/>
    <m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m/>
    <m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m/>
    <m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m/>
    <m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m/>
    <m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m/>
    <m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m/>
    <m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m/>
    <m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m/>
    <m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m/>
    <m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m/>
    <m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m/>
    <m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m/>
    <m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m/>
    <m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m/>
    <m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m/>
    <m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m/>
    <m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m/>
    <m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m/>
    <m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m/>
    <m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m/>
    <m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m/>
    <m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m/>
    <m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m/>
    <m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m/>
    <m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m/>
    <m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m/>
    <m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m/>
    <m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m/>
    <m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m/>
    <m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m/>
    <m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m/>
    <m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m/>
    <m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m/>
    <m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m/>
    <m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m/>
    <m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m/>
    <m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m/>
    <m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m/>
    <m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m/>
    <m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m/>
    <m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m/>
    <m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m/>
    <m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m/>
    <m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m/>
    <m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m/>
    <m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m/>
    <m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m/>
    <m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m/>
    <m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m/>
    <m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m/>
    <m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m/>
    <m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m/>
    <m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m/>
    <m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m/>
    <m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m/>
    <m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m/>
    <m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m/>
    <m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m/>
    <m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m/>
    <m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m/>
    <m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m/>
    <m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m/>
    <m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m/>
    <m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m/>
    <m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m/>
    <m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m/>
    <m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m/>
    <m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m/>
    <m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m/>
    <m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m/>
    <m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m/>
    <m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m/>
    <m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m/>
    <m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m/>
    <m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m/>
    <m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m/>
    <m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m/>
    <m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m/>
    <m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m/>
    <m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m/>
    <m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m/>
    <m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m/>
    <m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m/>
    <m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m/>
    <m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m/>
    <m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m/>
    <m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m/>
    <m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m/>
    <m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m/>
    <m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m/>
    <m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m/>
    <m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m/>
    <m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m/>
    <m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m/>
    <m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m/>
    <m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m/>
    <m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m/>
    <m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m/>
    <m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m/>
    <m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m/>
    <m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m/>
    <m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m/>
    <m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m/>
    <m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m/>
    <m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m/>
    <m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m/>
    <m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m/>
    <m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m/>
    <m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m/>
    <m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m/>
    <m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m/>
    <m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m/>
    <m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m/>
    <m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m/>
    <m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m/>
    <m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m/>
    <m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m/>
    <m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m/>
    <m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m/>
    <m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m/>
    <m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m/>
    <m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m/>
    <m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m/>
    <m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m/>
    <m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m/>
    <m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m/>
    <m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m/>
    <m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m/>
    <m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m/>
    <m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m/>
    <m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m/>
    <m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m/>
    <m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m/>
    <m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m/>
    <m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m/>
    <m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m/>
    <m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m/>
    <m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m/>
    <m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m/>
    <m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m/>
    <m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m/>
    <m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m/>
    <m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m/>
    <m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m/>
    <m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m/>
    <m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m/>
    <m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m/>
    <m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m/>
    <m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m/>
    <m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m/>
    <m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m/>
    <m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m/>
    <m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m/>
    <m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m/>
    <m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m/>
    <m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m/>
    <m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m/>
    <m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m/>
    <m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m/>
    <m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m/>
    <m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m/>
    <m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m/>
    <m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m/>
    <m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m/>
    <m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m/>
    <m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m/>
    <m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m/>
    <m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m/>
    <m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m/>
    <m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m/>
    <m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m/>
    <m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m/>
    <m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m/>
    <m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m/>
    <m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m/>
    <m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m/>
    <m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m/>
    <m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m/>
    <m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m/>
    <m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m/>
    <m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m/>
    <m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m/>
    <m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m/>
    <m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m/>
    <m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m/>
    <m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m/>
    <m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m/>
    <m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m/>
    <m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m/>
    <m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m/>
    <m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m/>
    <m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m/>
    <m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m/>
    <m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m/>
    <m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m/>
    <m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m/>
    <m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m/>
    <m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m/>
    <m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m/>
    <m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m/>
    <m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m/>
    <m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m/>
    <m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m/>
    <m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m/>
    <m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m/>
    <m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m/>
    <m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m/>
    <m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m/>
    <m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m/>
    <m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m/>
    <m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m/>
    <m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m/>
    <m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m/>
    <m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m/>
    <m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m/>
    <m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m/>
    <m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m/>
    <m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m/>
    <m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m/>
    <m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m/>
    <m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m/>
    <m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m/>
    <m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m/>
    <m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m/>
    <m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m/>
    <m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m/>
    <m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m/>
    <m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m/>
    <m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m/>
    <m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m/>
    <m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m/>
    <m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m/>
    <m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m/>
    <m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m/>
    <m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m/>
    <m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m/>
    <m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m/>
    <m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m/>
    <m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m/>
    <m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m/>
    <m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m/>
    <m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m/>
    <m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m/>
    <m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m/>
    <m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m/>
    <m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m/>
    <m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m/>
    <m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m/>
    <m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m/>
    <m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m/>
    <m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m/>
    <m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m/>
    <m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m/>
    <m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m/>
    <m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m/>
    <m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m/>
    <m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m/>
    <m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m/>
    <m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m/>
    <m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m/>
    <m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m/>
    <m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m/>
    <m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m/>
    <m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m/>
    <m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m/>
    <m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m/>
    <m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m/>
    <m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m/>
    <m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m/>
    <m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m/>
    <m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m/>
    <m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m/>
    <m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m/>
    <m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m/>
    <m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m/>
    <m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m/>
    <m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m/>
    <m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m/>
    <m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m/>
    <m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m/>
    <m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m/>
    <m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m/>
    <m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m/>
    <m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m/>
    <m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m/>
    <m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m/>
    <m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m/>
    <m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m/>
    <m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m/>
    <m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m/>
    <m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m/>
    <m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m/>
    <m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m/>
    <m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m/>
    <m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m/>
    <m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m/>
    <m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m/>
    <m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m/>
    <m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m/>
    <m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m/>
    <m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m/>
    <m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m/>
    <m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m/>
    <m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m/>
    <m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m/>
    <m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m/>
    <m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m/>
    <m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m/>
    <m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m/>
    <m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m/>
    <m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m/>
    <m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m/>
    <m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m/>
    <m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m/>
    <m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m/>
    <m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m/>
    <m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m/>
    <m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m/>
    <m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m/>
    <m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m/>
    <m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m/>
    <m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m/>
    <m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m/>
    <m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m/>
    <m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m/>
    <m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m/>
    <m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m/>
    <m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m/>
    <m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m/>
    <m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m/>
    <m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m/>
    <m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m/>
    <m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m/>
    <m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m/>
    <m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m/>
    <m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m/>
    <m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m/>
    <m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m/>
    <m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m/>
    <m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m/>
    <m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m/>
    <m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m/>
    <m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m/>
    <m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m/>
    <m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m/>
    <m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m/>
    <m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m/>
    <m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m/>
    <m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m/>
    <m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m/>
    <m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m/>
    <m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m/>
    <m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m/>
    <m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m/>
    <m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m/>
    <m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m/>
    <m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m/>
    <m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m/>
    <m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m/>
    <m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m/>
    <m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m/>
    <m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m/>
    <m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m/>
    <m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m/>
    <m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m/>
    <m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m/>
    <m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m/>
    <m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m/>
    <m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m/>
    <m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m/>
    <m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m/>
    <m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m/>
    <m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m/>
    <m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m/>
    <m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m/>
    <m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m/>
    <m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m/>
    <m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m/>
    <m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m/>
    <m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m/>
    <m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m/>
    <m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m/>
    <m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m/>
    <m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m/>
    <m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m/>
    <m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m/>
    <m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m/>
    <m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m/>
    <m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m/>
    <m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m/>
    <m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m/>
    <m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m/>
    <m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m/>
    <m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m/>
    <m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m/>
    <m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m/>
    <m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m/>
    <m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m/>
    <m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m/>
    <m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m/>
    <m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m/>
    <m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m/>
    <m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m/>
    <m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m/>
    <m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m/>
    <m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m/>
    <m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m/>
    <m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m/>
    <m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m/>
    <m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m/>
    <m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m/>
    <m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m/>
    <m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m/>
    <m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m/>
    <m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m/>
    <m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m/>
    <m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m/>
    <m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m/>
    <m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m/>
    <m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m/>
    <m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m/>
    <m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m/>
    <m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m/>
    <m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m/>
    <m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m/>
    <m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m/>
    <m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m/>
    <m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m/>
    <m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m/>
    <m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m/>
    <m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m/>
    <m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m/>
    <m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m/>
    <m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m/>
    <m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m/>
    <m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m/>
    <m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m/>
    <m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m/>
    <m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m/>
    <m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m/>
    <m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m/>
    <m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m/>
    <m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m/>
    <m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m/>
    <m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m/>
    <m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m/>
    <m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m/>
    <m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m/>
    <m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m/>
    <m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m/>
    <m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m/>
    <m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m/>
    <m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m/>
    <m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m/>
    <m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m/>
    <m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m/>
    <m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m/>
    <m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m/>
    <m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m/>
    <m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m/>
    <m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m/>
    <m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m/>
    <m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m/>
    <m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m/>
    <m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m/>
    <m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m/>
    <m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m/>
    <m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m/>
    <m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m/>
    <m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m/>
    <m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m/>
    <m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m/>
    <m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m/>
    <m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m/>
    <m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m/>
    <m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m/>
    <m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m/>
    <m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m/>
    <m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m/>
    <m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m/>
    <m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m/>
    <m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m/>
    <m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m/>
    <m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m/>
    <m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m/>
    <m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m/>
    <m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m/>
    <m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m/>
    <m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m/>
    <m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m/>
    <m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m/>
    <m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m/>
    <m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m/>
    <m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m/>
    <m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m/>
    <m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m/>
    <m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m/>
    <m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m/>
    <m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m/>
    <m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m/>
    <m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m/>
    <m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m/>
    <m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m/>
    <m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m/>
    <m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m/>
    <m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m/>
    <m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m/>
    <m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m/>
    <m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m/>
    <m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m/>
    <m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m/>
    <m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m/>
    <m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m/>
    <m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m/>
    <m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m/>
    <m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m/>
    <m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m/>
    <m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m/>
    <m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m/>
    <m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m/>
    <m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m/>
    <m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m/>
    <m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m/>
    <m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m/>
    <m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m/>
    <m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m/>
    <m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m/>
    <m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m/>
    <m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m/>
    <m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m/>
    <m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m/>
    <m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m/>
    <m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m/>
    <m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m/>
    <m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m/>
    <m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m/>
    <m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m/>
    <m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m/>
    <m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m/>
    <m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m/>
    <m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m/>
    <m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m/>
    <m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m/>
    <m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m/>
    <m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m/>
    <m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m/>
    <m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m/>
    <m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m/>
    <m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m/>
    <m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m/>
    <m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m/>
    <m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m/>
    <m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m/>
    <m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m/>
    <m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m/>
    <m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m/>
    <m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m/>
    <m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m/>
    <m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m/>
    <m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m/>
    <m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m/>
    <m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m/>
    <m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m/>
    <m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m/>
    <m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m/>
    <m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m/>
    <m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m/>
    <m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m/>
    <m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m/>
    <m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m/>
    <m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m/>
    <m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m/>
    <m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m/>
    <m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m/>
    <m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m/>
    <m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m/>
    <m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m/>
    <m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m/>
    <m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m/>
    <m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m/>
    <m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m/>
    <m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m/>
    <m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m/>
    <m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m/>
    <m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m/>
    <m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m/>
    <m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m/>
    <m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m/>
    <m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m/>
    <m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m/>
    <m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m/>
    <m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m/>
    <m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m/>
    <m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m/>
    <m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m/>
    <m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m/>
    <m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m/>
    <m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m/>
    <m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m/>
    <m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m/>
    <m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m/>
    <m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m/>
    <m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m/>
    <m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m/>
    <m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m/>
    <m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m/>
    <m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m/>
    <m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m/>
    <m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m/>
    <m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m/>
    <m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m/>
    <m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m/>
    <m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m/>
    <m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m/>
    <m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m/>
    <m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m/>
    <m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m/>
    <m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m/>
    <m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m/>
    <m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m/>
    <m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m/>
    <m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m/>
    <m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m/>
    <m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m/>
    <m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m/>
    <m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m/>
    <m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m/>
    <m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m/>
    <m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m/>
    <m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m/>
    <m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m/>
    <m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m/>
    <m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m/>
    <m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m/>
    <m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m/>
    <m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m/>
    <m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m/>
    <m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m/>
    <m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m/>
    <m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m/>
    <m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m/>
    <m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m/>
    <m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m/>
    <m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m/>
    <m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m/>
    <m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m/>
    <m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m/>
    <m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m/>
    <m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m/>
    <m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m/>
    <m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m/>
    <m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m/>
    <m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m/>
    <m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m/>
    <m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m/>
    <m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m/>
    <m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m/>
    <m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m/>
    <m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m/>
    <m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m/>
    <m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m/>
    <m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m/>
    <m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m/>
    <m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m/>
    <m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m/>
    <m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m/>
    <m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m/>
    <m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m/>
    <m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m/>
    <m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m/>
    <m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m/>
    <m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m/>
    <m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m/>
    <m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m/>
    <m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m/>
    <m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m/>
    <m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m/>
    <m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m/>
    <m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m/>
    <m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m/>
    <m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m/>
    <m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m/>
    <m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m/>
    <m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m/>
    <m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m/>
    <m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m/>
    <m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m/>
    <m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m/>
    <m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m/>
    <m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m/>
    <m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m/>
    <m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m/>
    <m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m/>
    <m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m/>
    <m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m/>
    <m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m/>
    <m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m/>
    <m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m/>
    <m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m/>
    <m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m/>
    <m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m/>
    <m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m/>
    <m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m/>
    <m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m/>
    <m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m/>
    <m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m/>
    <m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m/>
    <m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m/>
    <m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m/>
    <m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m/>
    <m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m/>
    <m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m/>
    <m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m/>
    <m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m/>
    <m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m/>
    <m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m/>
    <m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m/>
    <m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m/>
    <m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m/>
    <m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m/>
    <m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m/>
    <m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m/>
    <m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m/>
    <m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m/>
    <m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m/>
    <m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m/>
    <m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m/>
    <m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m/>
    <m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m/>
    <m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m/>
    <m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m/>
    <m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m/>
    <m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m/>
    <m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m/>
    <m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m/>
    <m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m/>
    <m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m/>
    <m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m/>
    <m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m/>
    <m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m/>
    <m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m/>
    <m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m/>
    <m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m/>
    <m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m/>
    <m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m/>
    <m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m/>
    <m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m/>
    <m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m/>
    <m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m/>
    <m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m/>
    <m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m/>
    <m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m/>
    <m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m/>
    <m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m/>
    <m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m/>
    <m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m/>
    <m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m/>
    <m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m/>
    <m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m/>
    <m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m/>
    <m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m/>
    <m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m/>
    <m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m/>
    <m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m/>
    <m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m/>
    <m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m/>
    <m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m/>
    <m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m/>
    <m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m/>
    <m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m/>
    <m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m/>
    <m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m/>
    <m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m/>
    <m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m/>
    <m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m/>
    <m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m/>
    <m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m/>
    <m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75"/>
    <n v="35.71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41"/>
    <n v="29.29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"/>
    <e v="#DIV/0!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7"/>
    <n v="18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m/>
    <m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4"/>
    <n v="31.25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3"/>
    <n v="28.89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m/>
    <m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m/>
    <m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39"/>
    <n v="147.81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m/>
    <m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m/>
    <m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"/>
    <e v="#DIV/0!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3"/>
    <n v="35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37"/>
    <n v="3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10.5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"/>
    <n v="3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3"/>
    <n v="40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m/>
    <m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m/>
    <m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m/>
    <m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m/>
    <m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m/>
    <m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m/>
    <m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m/>
    <m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m/>
    <m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m/>
    <m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m/>
    <m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m/>
    <m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m/>
    <m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m/>
    <m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m/>
    <m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m/>
    <m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m/>
    <m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m/>
    <m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m/>
    <m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m/>
    <m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m/>
    <m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m/>
    <m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m/>
    <m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m/>
    <m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m/>
    <m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m/>
    <m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m/>
    <m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m/>
    <m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m/>
    <m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m/>
    <m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m/>
    <m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m/>
    <m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m/>
    <m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m/>
    <m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m/>
    <m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m/>
    <m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m/>
    <m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m/>
    <m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m/>
    <m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m/>
    <m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m/>
    <m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m/>
    <m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m/>
    <m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m/>
    <m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m/>
    <m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m/>
    <m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m/>
    <m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m/>
    <m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m/>
    <m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m/>
    <m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m/>
    <m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m/>
    <m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m/>
    <m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m/>
    <m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m/>
    <m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m/>
    <m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m/>
    <m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m/>
    <m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m/>
    <m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m/>
    <m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m/>
    <m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m/>
    <m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m/>
    <m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m/>
    <m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m/>
    <m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m/>
    <m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m/>
    <m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m/>
    <m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m/>
    <m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m/>
    <m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m/>
    <m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m/>
    <m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m/>
    <m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m/>
    <m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m/>
    <m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m/>
    <m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m/>
    <m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m/>
    <m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m/>
    <m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m/>
    <m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m/>
    <m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m/>
    <m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m/>
    <m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m/>
    <m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m/>
    <m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m/>
    <m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m/>
    <m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m/>
    <m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m/>
    <m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m/>
    <m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m/>
    <m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m/>
    <m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m/>
    <m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m/>
    <m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m/>
    <m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59"/>
    <n v="153.4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m/>
    <m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"/>
    <n v="3304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104"/>
    <n v="1300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30"/>
    <n v="134.5500000000000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16"/>
    <n v="214.07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82"/>
    <n v="216.3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75"/>
    <n v="932.3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m/>
    <m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4"/>
    <n v="174.9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m/>
    <m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3"/>
    <n v="65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55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"/>
    <n v="75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1535"/>
    <n v="1389.36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35"/>
    <n v="95.9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31"/>
    <n v="191.2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m/>
    <m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3"/>
    <n v="74.790000000000006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23"/>
    <n v="161.12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3"/>
    <n v="88.71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47"/>
    <n v="53.25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206"/>
    <n v="106.2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352"/>
    <n v="22.08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m/>
    <m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237"/>
    <n v="36.21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19"/>
    <n v="388.98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m/>
    <m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m/>
    <m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m/>
    <m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m/>
    <m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m/>
    <m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m/>
    <m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m/>
    <m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m/>
    <m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m/>
    <m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m/>
    <m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m/>
    <m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m/>
    <m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m/>
    <m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m/>
    <m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m/>
    <m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m/>
    <m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m/>
    <m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m/>
    <m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m/>
    <m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m/>
    <m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m/>
    <m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"/>
    <e v="#DIV/0!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"/>
    <n v="1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1"/>
    <n v="53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"/>
    <e v="#DIV/0!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"/>
    <e v="#DIV/0!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"/>
    <e v="#DIV/0!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"/>
    <n v="1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m/>
    <m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m/>
    <m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"/>
    <e v="#DIV/0!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"/>
    <e v="#DIV/0!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"/>
    <e v="#DIV/0!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m/>
    <m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1"/>
    <n v="5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e v="#DIV/0!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m/>
    <m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m/>
    <m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9"/>
    <n v="65.67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3"/>
    <n v="16.2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3"/>
    <n v="34.130000000000003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26"/>
    <n v="13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"/>
    <n v="11.25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39"/>
    <n v="40.479999999999997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"/>
    <n v="35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m/>
    <m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m/>
    <m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m/>
    <m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m/>
    <m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m/>
    <m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m/>
    <m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m/>
    <m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m/>
    <m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3"/>
    <n v="37.6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m/>
    <m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"/>
    <n v="3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"/>
    <n v="18.670000000000002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m/>
    <m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m/>
    <m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3"/>
    <n v="114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"/>
    <n v="7.5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m/>
    <m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14"/>
    <n v="43.42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"/>
    <n v="23.96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"/>
    <n v="5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3"/>
    <n v="12.5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m/>
    <m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14"/>
    <n v="10.56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18"/>
    <n v="122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5"/>
    <n v="267.81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m/>
    <m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.71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7"/>
    <n v="81.9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1"/>
    <n v="25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"/>
    <n v="10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6.83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5"/>
    <n v="17.71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2"/>
    <n v="16.2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5"/>
    <n v="80.3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m/>
    <m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m/>
    <m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"/>
    <e v="#DIV/0!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m/>
    <m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1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1"/>
    <n v="23.18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m/>
    <m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36"/>
    <n v="100.2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1"/>
    <n v="5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3.33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"/>
    <n v="13.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"/>
    <n v="17.850000000000001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8"/>
    <n v="10.38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m/>
    <m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m/>
    <m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m/>
    <m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"/>
    <n v="5.8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"/>
    <e v="#DIV/0!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"/>
    <n v="3.67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"/>
    <n v="60.7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"/>
    <e v="#DIV/0!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1"/>
    <n v="5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2"/>
    <n v="25.43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"/>
    <n v="1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"/>
    <n v="10.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"/>
    <n v="3.67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m/>
    <m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14"/>
    <n v="110.62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1"/>
    <n v="20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"/>
    <n v="1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5"/>
    <n v="50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m/>
    <m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40"/>
    <n v="253.21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"/>
    <n v="31.2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m/>
    <m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"/>
    <e v="#DIV/0!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m/>
    <m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"/>
    <e v="#DIV/0!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m/>
    <m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m/>
    <m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"/>
    <n v="100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9"/>
    <n v="44.17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m/>
    <m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"/>
    <n v="24.33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"/>
    <n v="37.5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0"/>
    <n v="42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e v="#DIV/0!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m/>
    <m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"/>
    <n v="50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m/>
    <m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1"/>
    <n v="23.5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"/>
    <e v="#DIV/0!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2"/>
    <n v="50.33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m/>
    <m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"/>
    <e v="#DIV/0!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4"/>
    <n v="60.79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e v="#DIV/0!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"/>
    <n v="17.5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e v="#DIV/0!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e v="#DIV/0!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m/>
    <m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m/>
    <m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"/>
    <n v="61.19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m/>
    <m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m/>
    <m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"/>
    <n v="50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25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e v="#DIV/0!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m/>
    <m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6"/>
    <n v="46.63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m/>
    <m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"/>
    <n v="10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"/>
    <e v="#DIV/0!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"/>
    <n v="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5"/>
    <n v="640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12"/>
    <n v="69.12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"/>
    <n v="1.33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m/>
    <m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4"/>
    <n v="33.33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105"/>
    <n v="61.56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105"/>
    <n v="118.74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107"/>
    <n v="65.08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04"/>
    <n v="130.16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161"/>
    <n v="37.78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108"/>
    <n v="112.7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m/>
    <m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09"/>
    <n v="89.24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290"/>
    <n v="19.329999999999998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104"/>
    <n v="79.9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322"/>
    <n v="56.41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35"/>
    <n v="79.41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270"/>
    <n v="76.44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253"/>
    <n v="121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m/>
    <m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101"/>
    <n v="299.22000000000003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m/>
    <m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102"/>
    <n v="55.37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m/>
    <m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102"/>
    <n v="165.35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103"/>
    <n v="234.79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m/>
    <m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15"/>
    <n v="32.340000000000003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04"/>
    <n v="123.38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155"/>
    <n v="207.07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106"/>
    <n v="138.26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m/>
    <m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101"/>
    <n v="168.5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m/>
    <m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102"/>
    <n v="61.5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m/>
    <m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786"/>
    <n v="71.59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m/>
    <m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m/>
    <m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172"/>
    <n v="174.21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159"/>
    <n v="102.86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m/>
    <m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m/>
    <m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280"/>
    <n v="81.27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12"/>
    <n v="116.21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7"/>
    <n v="58.89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4"/>
    <n v="44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m/>
    <m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"/>
    <e v="#DIV/0!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m/>
    <m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m/>
    <m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"/>
    <e v="#DIV/0!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m/>
    <m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m/>
    <m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12"/>
    <n v="19.329999999999998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"/>
    <e v="#DIV/0!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m/>
    <m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e v="#DIV/0!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8"/>
    <n v="59.33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"/>
    <e v="#DIV/0!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3"/>
    <n v="30.13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m/>
    <m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"/>
    <n v="5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14"/>
    <n v="44.5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104"/>
    <n v="46.13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m/>
    <m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117"/>
    <n v="75.48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122"/>
    <n v="85.5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52"/>
    <n v="64.2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04"/>
    <n v="64.47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m/>
    <m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102"/>
    <n v="82.54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m/>
    <m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m/>
    <m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m/>
    <m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202"/>
    <n v="55.7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18"/>
    <n v="98.03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295"/>
    <n v="92.1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213"/>
    <n v="38.18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104"/>
    <n v="27.15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14"/>
    <n v="50.69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m/>
    <m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m/>
    <m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19"/>
    <n v="43.54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166"/>
    <n v="31.82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19"/>
    <n v="63.18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m/>
    <m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m/>
    <m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117"/>
    <n v="76.92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m/>
    <m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15"/>
    <n v="67.88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743642-FAED-49FF-AFAE-331827A48D07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9A9040-21EB-4D64-A652-1C254815D58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0B454B-76B6-4F70-A8D4-A36F6C07F41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C1" zoomScale="81" zoomScaleNormal="81" workbookViewId="0">
      <pane ySplit="1" topLeftCell="A3869" activePane="bottomLeft" state="frozen"/>
      <selection activeCell="B1" sqref="B1"/>
      <selection pane="bottomLeft" activeCell="D2" sqref="D1:D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1.140625" customWidth="1"/>
    <col min="16" max="16" width="22.7109375" customWidth="1"/>
    <col min="17" max="17" width="19.5703125" customWidth="1"/>
    <col min="18" max="18" width="16.5703125" customWidth="1"/>
    <col min="19" max="19" width="24.5703125" customWidth="1"/>
    <col min="20" max="20" width="22.85546875" style="13" customWidth="1"/>
  </cols>
  <sheetData>
    <row r="1" spans="1:21" ht="20.25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4" t="s">
        <v>8366</v>
      </c>
      <c r="U1" s="1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9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9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9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9" t="s">
        <v>8308</v>
      </c>
      <c r="R67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9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9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9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9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9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9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9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9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9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9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9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9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9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9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9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9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9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9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9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9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9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9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9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9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9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9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9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9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9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9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9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9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9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9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9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9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9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9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9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9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9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9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9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9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9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9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9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9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9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9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9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9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9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9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9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9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9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9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9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9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9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9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9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9" t="s">
        <v>8308</v>
      </c>
      <c r="R131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9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9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9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9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9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9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9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9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9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9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9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9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9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9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9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9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9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9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9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9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9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9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9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9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9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9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9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9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9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9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9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9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9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9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9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9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9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9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9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9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9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9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9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9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9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9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9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9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9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9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9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9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9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9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9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9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9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9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9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9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9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9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9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9" t="s">
        <v>8308</v>
      </c>
      <c r="R195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9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9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9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9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9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9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9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9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9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9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9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9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9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9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9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9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9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9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9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9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9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9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9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9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9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9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9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9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9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9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9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9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9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9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9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9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9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9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9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9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9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9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9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9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9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9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9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9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9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9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9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9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9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9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9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9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9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9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9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9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9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9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9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9" t="s">
        <v>8308</v>
      </c>
      <c r="R25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9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9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9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9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9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9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9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9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9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9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9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9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9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9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9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9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9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9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9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9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9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9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9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9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9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9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9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9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9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9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9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9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9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9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9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9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9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9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9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9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9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9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9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9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9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9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9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9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9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9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9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9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9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9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9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9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9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9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9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9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9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9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9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9" t="s">
        <v>8308</v>
      </c>
      <c r="R323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9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9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9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9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9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9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9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9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9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9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9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9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9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9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9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9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9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9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9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9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9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9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9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9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9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9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9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9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9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9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9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9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9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9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9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9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9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9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9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9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9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9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9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9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9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9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9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9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9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9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9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9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9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9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9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9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9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9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9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9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9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9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9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9" t="s">
        <v>8308</v>
      </c>
      <c r="R387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9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9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9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9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9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9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9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9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9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9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9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9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9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9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9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9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9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9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9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9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9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9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9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9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9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9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9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9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9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9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9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9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9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9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9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9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9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9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9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9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9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9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9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9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9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9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9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9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9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9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9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9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9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9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9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9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9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9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9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9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9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9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9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9" t="s">
        <v>8308</v>
      </c>
      <c r="R451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9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9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9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9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9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9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9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9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9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9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9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9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9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9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9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9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9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9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9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9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9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9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9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9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9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9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9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9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9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9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9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9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9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9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9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9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9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9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9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9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9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9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9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9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9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9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9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9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9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9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9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9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9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9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9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9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9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9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9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9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9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9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9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9" t="s">
        <v>8308</v>
      </c>
      <c r="R515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9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9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9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9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9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9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9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9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9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9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9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9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9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9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9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9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9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9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9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9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9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9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9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9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9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9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9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9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9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9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9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9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9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9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9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9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9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9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9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9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9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9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9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9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9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9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9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9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9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9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9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9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9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9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9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9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9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9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9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9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9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9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9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9" t="s">
        <v>8317</v>
      </c>
      <c r="R579" t="s">
        <v>8318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9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9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9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9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9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9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9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9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9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9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9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9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9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9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9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9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9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9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9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9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9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9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9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9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9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9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9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9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9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9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9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9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9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9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9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9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9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9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9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9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9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9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9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9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9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9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9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9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9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9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9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9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9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9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9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9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9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9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9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9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9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9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9" t="s">
        <v>8317</v>
      </c>
      <c r="R642" t="s">
        <v>8319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9" t="s">
        <v>8317</v>
      </c>
      <c r="R643" t="s">
        <v>8319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9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9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9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9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9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9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9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9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9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9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9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9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9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9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9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9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9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9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9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9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9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9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9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9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9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9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9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9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9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9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9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9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9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9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9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9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9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9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9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9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9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9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9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9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9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9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9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9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9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9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9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9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9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9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9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9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9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9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9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9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9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9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9" t="s">
        <v>8317</v>
      </c>
      <c r="R706" t="s">
        <v>8319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9" t="s">
        <v>8317</v>
      </c>
      <c r="R707" t="s">
        <v>8319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9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9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9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9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9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9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9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9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9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9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9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9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9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9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9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9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9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9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9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9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9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9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9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9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9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9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9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9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9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9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9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9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9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9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9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9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9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9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9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9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9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9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9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9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9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9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9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9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9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9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9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9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9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9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9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9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9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9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9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9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9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9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9" t="s">
        <v>8320</v>
      </c>
      <c r="R770" t="s">
        <v>8322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9" t="s">
        <v>8320</v>
      </c>
      <c r="R771" t="s">
        <v>8322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9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9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9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9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9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9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9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9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9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9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9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9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9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9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9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9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9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9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9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9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9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9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9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9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9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9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9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9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9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9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9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9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9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9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9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9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9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9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9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9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9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9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9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9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9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9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9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9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9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9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9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9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9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9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9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9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9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9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9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9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9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9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9" t="s">
        <v>8323</v>
      </c>
      <c r="R834" t="s">
        <v>8324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9" t="s">
        <v>8323</v>
      </c>
      <c r="R835" t="s">
        <v>8324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9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9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9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9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9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9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9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9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9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9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9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9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9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9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9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9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9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9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9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9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9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9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9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9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9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9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9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9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9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9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9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9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9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9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9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9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9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9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9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9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9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9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9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9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9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9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9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9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9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9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9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9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9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9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9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9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9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9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9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9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9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9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9" t="s">
        <v>8323</v>
      </c>
      <c r="R898" t="s">
        <v>8327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9" t="s">
        <v>8323</v>
      </c>
      <c r="R899" t="s">
        <v>8327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9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9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9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9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9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9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9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9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9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9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9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9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9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9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9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9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9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9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9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9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9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9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9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9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9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9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9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9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9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9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9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9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9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9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9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9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9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9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9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9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9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9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9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9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9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9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9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9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9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9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9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9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9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9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9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9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9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9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9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9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9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9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9" t="s">
        <v>8317</v>
      </c>
      <c r="R962" t="s">
        <v>8319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9" t="s">
        <v>8317</v>
      </c>
      <c r="R963" t="s">
        <v>8319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9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9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9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9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9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9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9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9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9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9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9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9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9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9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9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9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9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9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9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9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9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9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9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9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9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9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9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9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9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9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9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9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9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9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9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9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9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9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9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9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9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9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9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9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9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9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9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9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9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9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9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9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9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9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9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9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9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9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9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9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9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9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9" t="s">
        <v>8323</v>
      </c>
      <c r="R1026" t="s">
        <v>8328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9" t="s">
        <v>8323</v>
      </c>
      <c r="R1027" t="s">
        <v>8328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9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9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9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9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9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9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9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9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9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9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9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9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9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9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9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9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9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9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9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9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9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9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9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9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9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9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9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9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9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9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9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9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9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9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9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9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9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9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9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9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9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9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9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9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9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9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9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9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9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9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9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9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9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9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9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9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9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9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9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9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9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9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9" t="s">
        <v>8331</v>
      </c>
      <c r="R1090" t="s">
        <v>8332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9" t="s">
        <v>8331</v>
      </c>
      <c r="R1091" t="s">
        <v>8332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9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9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9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9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9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9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9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9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9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9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9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9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9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9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9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9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9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9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9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9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9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9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9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9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9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9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9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9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9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9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9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9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9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9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9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9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9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9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9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9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9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9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9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9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9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9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9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9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9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9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9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9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9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9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9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9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9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9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9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9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9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9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9" t="s">
        <v>8334</v>
      </c>
      <c r="R1154" t="s">
        <v>8335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9" t="s">
        <v>8334</v>
      </c>
      <c r="R1155" t="s">
        <v>8335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9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9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9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9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9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9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9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9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9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9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9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9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9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9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9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9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9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9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9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9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9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9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9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9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9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9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9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9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9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9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9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9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9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9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9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9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9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9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9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9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9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9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9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9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9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9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9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9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9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9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9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9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9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9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9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9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9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9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9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9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9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9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9" t="s">
        <v>8336</v>
      </c>
      <c r="R1218" t="s">
        <v>8337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9" t="s">
        <v>8336</v>
      </c>
      <c r="R1219" t="s">
        <v>8337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9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9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9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9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9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9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9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9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9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9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9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9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9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9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9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9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9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9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9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9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9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9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9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9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9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9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9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9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9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9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9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9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9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9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9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9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9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9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9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9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9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9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9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9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9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9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9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9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9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9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9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9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9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9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9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9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9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9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9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9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9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9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9" t="s">
        <v>8323</v>
      </c>
      <c r="R1282" t="s">
        <v>8324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9" t="s">
        <v>8323</v>
      </c>
      <c r="R1283" t="s">
        <v>8324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9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9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9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9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9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9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9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9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9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9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9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9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9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9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9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9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9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9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9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9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9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9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9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9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9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9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9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9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9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9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9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9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9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9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9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9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9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9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9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9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9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9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9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9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9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9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9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9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9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9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9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9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9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9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9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9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9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9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9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9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9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9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9" t="s">
        <v>8320</v>
      </c>
      <c r="R1346" t="s">
        <v>8321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9" t="s">
        <v>8320</v>
      </c>
      <c r="R1347" t="s">
        <v>8321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9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9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9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9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9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9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9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9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9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9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9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9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9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9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9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9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9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9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9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9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9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9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9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9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9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9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9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9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9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9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9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9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9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9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9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9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9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9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9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9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9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9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9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9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9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9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9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9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9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9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9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9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9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9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9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9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9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9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9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9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9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9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9" t="s">
        <v>8320</v>
      </c>
      <c r="R1410" t="s">
        <v>8339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9" t="s">
        <v>8320</v>
      </c>
      <c r="R1411" t="s">
        <v>8339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9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9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9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9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9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9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9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9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9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9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9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9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9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9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9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9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9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9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9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9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9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9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9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9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9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9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9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9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9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9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9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9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9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9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9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9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9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9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9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9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9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9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9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9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9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9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9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9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9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9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9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9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9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9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9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9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9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9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9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9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9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9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9" t="s">
        <v>8320</v>
      </c>
      <c r="R1474" t="s">
        <v>8340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9" t="s">
        <v>8320</v>
      </c>
      <c r="R1475" t="s">
        <v>8340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9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9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9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9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9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9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9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9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9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9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9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9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9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9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9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9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9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9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9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9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9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9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9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9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9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9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9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9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9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9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9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9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9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9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9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9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9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9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9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9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9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9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9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9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9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9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9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9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9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9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9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9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9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9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9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9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9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9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9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9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9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9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9" t="s">
        <v>8336</v>
      </c>
      <c r="R1538" t="s">
        <v>8337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9" t="s">
        <v>8336</v>
      </c>
      <c r="R1539" t="s">
        <v>8337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9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9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9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9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9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9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9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9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9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9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9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9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9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9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9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9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9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9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9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9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9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9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9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9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9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9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9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9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9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9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9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9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9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9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9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9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9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9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9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9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9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9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9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9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9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9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9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9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9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9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9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9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9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9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9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9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9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9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9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9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9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9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9" t="s">
        <v>8336</v>
      </c>
      <c r="R1602" t="s">
        <v>8343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9" t="s">
        <v>8323</v>
      </c>
      <c r="R1603" t="s">
        <v>8324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9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9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9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9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9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9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9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9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9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9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9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9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9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9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9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9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9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9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9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9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9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9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9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9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9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9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9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9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9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9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9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9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9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9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9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9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9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9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9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9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9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9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9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9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9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9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9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9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9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9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9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9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9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9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9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9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9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9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9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9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9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9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9" t="s">
        <v>8323</v>
      </c>
      <c r="R1666" t="s">
        <v>8344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9" t="s">
        <v>8323</v>
      </c>
      <c r="R1667" t="s">
        <v>8344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9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9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9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9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9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9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9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9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9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9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9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9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9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9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9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9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9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9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9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9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9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9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9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9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9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9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9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9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9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9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9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9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9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9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9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9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9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9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9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9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9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9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9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9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9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9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9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9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9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9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9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9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9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9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9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9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9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9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9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9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9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9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9" t="s">
        <v>8323</v>
      </c>
      <c r="R1730" t="s">
        <v>8345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9" t="s">
        <v>8323</v>
      </c>
      <c r="R1731" t="s">
        <v>8345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9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9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9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9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9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9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9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9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9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9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9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9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9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9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9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9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9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9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9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9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9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9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9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9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9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9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9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9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9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9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9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9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9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9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9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9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9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9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9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9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9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9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9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9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9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9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9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9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9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9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9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9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9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9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9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9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9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9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9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9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9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9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9" t="s">
        <v>8336</v>
      </c>
      <c r="R1794" t="s">
        <v>8337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9" t="s">
        <v>8336</v>
      </c>
      <c r="R1795" t="s">
        <v>8337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9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9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9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9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9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9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9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9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9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9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9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9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9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9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9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9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9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9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9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9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9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9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9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9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9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9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9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9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9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9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9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9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9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9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9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9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9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9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9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9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9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9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9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9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9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9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9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9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9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9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9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9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9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9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9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9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9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9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9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9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9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9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9" t="s">
        <v>8323</v>
      </c>
      <c r="R1858" t="s">
        <v>8324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9" t="s">
        <v>8323</v>
      </c>
      <c r="R1859" t="s">
        <v>8324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9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9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9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9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9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9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9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9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9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9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9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9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9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9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9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9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9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9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9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9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9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9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9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9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9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9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9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9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9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9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9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9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9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9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9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9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9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9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9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9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9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9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9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9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9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9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9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9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9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9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9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9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9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9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9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9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9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9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9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9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9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9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9" t="s">
        <v>8317</v>
      </c>
      <c r="R1922" t="s">
        <v>8346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9" t="s">
        <v>8323</v>
      </c>
      <c r="R1923" t="s">
        <v>8327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9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9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9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9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9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9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9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9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9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9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9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9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9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9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9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9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9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9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9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9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9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9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9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9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9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9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9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9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9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9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9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9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9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9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9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9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9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9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9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9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9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9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9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9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9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9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9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9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9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9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9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9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9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9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9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9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9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9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9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9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9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9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9" t="s">
        <v>8336</v>
      </c>
      <c r="R1986" t="s">
        <v>8348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9" t="s">
        <v>8336</v>
      </c>
      <c r="R1987" t="s">
        <v>8348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9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9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9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9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9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9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9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9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9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9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9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9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9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9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9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9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9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9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9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9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9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9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9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9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9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9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9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9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9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9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9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9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9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9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9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9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9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9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9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9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9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9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9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9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9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9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9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9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9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9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9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9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9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9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9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9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9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9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9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9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9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9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9" t="s">
        <v>8317</v>
      </c>
      <c r="R2050" t="s">
        <v>8347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9" t="s">
        <v>8317</v>
      </c>
      <c r="R2051" t="s">
        <v>8347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9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9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9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9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9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9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9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9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9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9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9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9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9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9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9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9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9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9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9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9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9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9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9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9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9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9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9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9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9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9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9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9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9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9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9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9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9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9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9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9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9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9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9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9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9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9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9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9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9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9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9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9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9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9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9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9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9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9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9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9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9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9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9" t="s">
        <v>8323</v>
      </c>
      <c r="R2114" t="s">
        <v>8327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9" t="s">
        <v>8323</v>
      </c>
      <c r="R2115" t="s">
        <v>8327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9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9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9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9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9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9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9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9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9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9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9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9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9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9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9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9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9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9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9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9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9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9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9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9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9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9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9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9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9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9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9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9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9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9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9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9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9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9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9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9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9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9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9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9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9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9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9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9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9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9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9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9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9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9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9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9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9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9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9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9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9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9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9" t="s">
        <v>8323</v>
      </c>
      <c r="R2178" t="s">
        <v>8324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9" t="s">
        <v>8323</v>
      </c>
      <c r="R2179" t="s">
        <v>8324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9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9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9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9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9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9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9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9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9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9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9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9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9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9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9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9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9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9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9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9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9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9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9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9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9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9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9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9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9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9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9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9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9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9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9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9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9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9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9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9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9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9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9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9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9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9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9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9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9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9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9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9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9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9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9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9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9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9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9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9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9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9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9" t="s">
        <v>8331</v>
      </c>
      <c r="R2242" t="s">
        <v>8349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9" t="s">
        <v>8331</v>
      </c>
      <c r="R2243" t="s">
        <v>8349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9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9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9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9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9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9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9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9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9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9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9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9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9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9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9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9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9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9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9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9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9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9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9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9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9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9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9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9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9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9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9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9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9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9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9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9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9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9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9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9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9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9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9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9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9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9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9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9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9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9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9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9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9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9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9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9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9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9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9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9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9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9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9" t="s">
        <v>8323</v>
      </c>
      <c r="R2306" t="s">
        <v>8327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9" t="s">
        <v>8323</v>
      </c>
      <c r="R2307" t="s">
        <v>8327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9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9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9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9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9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9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9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9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9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9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9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9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9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9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9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9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9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9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9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9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9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9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9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9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9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9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9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9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9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9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9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9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9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9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9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9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9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9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9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9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9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9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9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9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9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9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9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9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9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9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9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9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9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9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9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9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9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9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9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9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9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9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9" t="s">
        <v>8317</v>
      </c>
      <c r="R2370" t="s">
        <v>8318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9" t="s">
        <v>8317</v>
      </c>
      <c r="R2371" t="s">
        <v>8318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9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9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9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9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9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9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9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9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9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9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9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9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9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9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9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9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9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9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9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9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9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9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9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9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9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9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9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9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9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9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9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9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9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9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9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9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9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9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9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9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9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9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9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9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9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9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9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9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9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9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9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9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9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9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9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9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9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9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9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9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9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9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9" t="s">
        <v>8334</v>
      </c>
      <c r="R2434" t="s">
        <v>8335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9" t="s">
        <v>8334</v>
      </c>
      <c r="R2435" t="s">
        <v>8335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9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9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9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9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9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9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9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9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9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9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9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9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9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9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9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9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9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9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9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9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9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9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9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9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9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9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9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9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9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9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9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9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9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9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9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9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9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9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9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9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9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9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9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9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9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9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9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9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9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9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9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9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9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9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9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9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9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9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9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9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9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9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9" t="s">
        <v>8323</v>
      </c>
      <c r="R2498" t="s">
        <v>8327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9" t="s">
        <v>8323</v>
      </c>
      <c r="R2499" t="s">
        <v>8327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9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9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9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9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9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9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9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9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9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9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9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9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9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9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9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9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9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9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9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9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9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9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9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9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9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9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9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9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9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9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9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9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9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9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9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9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9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9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9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9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9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9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9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9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9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9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9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9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9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9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9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9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9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9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9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9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9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9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9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9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9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9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9" t="s">
        <v>8323</v>
      </c>
      <c r="R2562" t="s">
        <v>8352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9" t="s">
        <v>8334</v>
      </c>
      <c r="R2563" t="s">
        <v>8335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9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9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9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9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9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9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9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9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9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9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9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9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9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9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9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9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9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9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9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9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9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9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9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9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9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9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9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9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9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9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9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9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9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9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9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9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9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9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9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9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9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9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9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9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9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9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9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9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9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9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9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9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9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9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9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9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9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9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9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9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9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9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9" t="s">
        <v>8317</v>
      </c>
      <c r="R2626" t="s">
        <v>8353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9" t="s">
        <v>8317</v>
      </c>
      <c r="R2627" t="s">
        <v>8353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9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9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9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9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9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9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9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9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9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9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9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9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9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9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9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9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9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9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9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9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9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9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9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9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9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9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9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9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9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9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9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9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9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9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9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9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9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9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9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9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9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9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9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9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9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9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9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9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9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9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9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9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9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9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9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9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9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9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9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9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9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9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9" t="s">
        <v>8334</v>
      </c>
      <c r="R2690" t="s">
        <v>8335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9" t="s">
        <v>8334</v>
      </c>
      <c r="R2691" t="s">
        <v>8335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9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9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9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9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9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9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9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9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9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9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9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9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9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9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9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9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9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9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9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9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9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9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9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9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9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9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9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9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9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9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9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9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9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9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9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9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9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9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9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9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9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9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9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9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9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9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9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9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9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9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9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9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9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9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9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9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9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9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9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9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9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9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9" t="s">
        <v>8320</v>
      </c>
      <c r="R2754" t="s">
        <v>8356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9" t="s">
        <v>8320</v>
      </c>
      <c r="R2755" t="s">
        <v>8356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9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9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9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9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9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9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9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9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9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9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9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9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9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9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9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9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9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9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9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9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9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9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9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9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9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9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9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9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9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9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9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9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9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9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9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9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9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9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9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9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9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9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9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9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9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9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9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9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9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9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9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9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9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9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9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9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9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9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9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9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9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9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9" t="s">
        <v>8315</v>
      </c>
      <c r="R2818" t="s">
        <v>8316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9" t="s">
        <v>8315</v>
      </c>
      <c r="R2819" t="s">
        <v>8316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9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9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9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9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9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9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9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9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9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9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9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9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9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9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9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9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9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9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9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9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9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9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9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9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9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9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9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9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9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9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9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9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9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9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9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9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9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9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9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9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9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9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9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9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9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9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9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9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9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9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9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9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9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9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9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9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9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9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9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9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9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9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9" t="s">
        <v>8315</v>
      </c>
      <c r="R2882" t="s">
        <v>8316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9" t="s">
        <v>8315</v>
      </c>
      <c r="R2883" t="s">
        <v>8316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9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9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9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9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9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9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9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9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9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9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9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9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9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9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9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9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9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9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9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9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9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9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9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9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9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9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9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9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9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9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9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9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9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9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9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9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9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9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9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9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9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9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9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9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9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9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9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9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9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9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9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9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9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9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9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9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9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9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9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9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9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9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9" t="s">
        <v>8315</v>
      </c>
      <c r="R2946" t="s">
        <v>8355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9" t="s">
        <v>8315</v>
      </c>
      <c r="R2947" t="s">
        <v>8355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9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9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9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9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9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9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9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9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9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9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9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9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9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9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9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9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9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9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9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9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9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9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9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9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9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9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9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9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9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9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9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9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9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9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9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9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9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9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9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9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9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9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9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9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9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9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9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9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9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9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9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9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9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9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9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9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9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9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9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9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9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9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9" t="s">
        <v>8315</v>
      </c>
      <c r="R3010" t="s">
        <v>8355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9" t="s">
        <v>8315</v>
      </c>
      <c r="R3011" t="s">
        <v>8355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9" t="s">
        <v>8315</v>
      </c>
      <c r="R3012" t="s">
        <v>8355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9" t="s">
        <v>8315</v>
      </c>
      <c r="R3013" t="s">
        <v>8355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9" t="s">
        <v>8315</v>
      </c>
      <c r="R3014" t="s">
        <v>8355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9" t="s">
        <v>8315</v>
      </c>
      <c r="R3015" t="s">
        <v>8355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9" t="s">
        <v>8315</v>
      </c>
      <c r="R3016" t="s">
        <v>8355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9" t="s">
        <v>8315</v>
      </c>
      <c r="R3017" t="s">
        <v>8355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9" t="s">
        <v>8315</v>
      </c>
      <c r="R3018" t="s">
        <v>8355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9" t="s">
        <v>8315</v>
      </c>
      <c r="R3019" t="s">
        <v>8355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9" t="s">
        <v>8315</v>
      </c>
      <c r="R3020" t="s">
        <v>8355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9" t="s">
        <v>8315</v>
      </c>
      <c r="R3021" t="s">
        <v>8355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9" t="s">
        <v>8315</v>
      </c>
      <c r="R3022" t="s">
        <v>8355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9" t="s">
        <v>8315</v>
      </c>
      <c r="R3023" t="s">
        <v>8355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9" t="s">
        <v>8315</v>
      </c>
      <c r="R3024" t="s">
        <v>8355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9" t="s">
        <v>8315</v>
      </c>
      <c r="R3025" t="s">
        <v>8355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9" t="s">
        <v>8315</v>
      </c>
      <c r="R3026" t="s">
        <v>8355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9" t="s">
        <v>8315</v>
      </c>
      <c r="R3027" t="s">
        <v>8355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9" t="s">
        <v>8315</v>
      </c>
      <c r="R3028" t="s">
        <v>8355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9" t="s">
        <v>8315</v>
      </c>
      <c r="R3029" t="s">
        <v>8355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9" t="s">
        <v>8315</v>
      </c>
      <c r="R3030" t="s">
        <v>8355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9" t="s">
        <v>8315</v>
      </c>
      <c r="R3031" t="s">
        <v>8355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9" t="s">
        <v>8315</v>
      </c>
      <c r="R3032" t="s">
        <v>8355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9" t="s">
        <v>8315</v>
      </c>
      <c r="R3033" t="s">
        <v>8355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9" t="s">
        <v>8315</v>
      </c>
      <c r="R3034" t="s">
        <v>8355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9" t="s">
        <v>8315</v>
      </c>
      <c r="R3035" t="s">
        <v>8355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9" t="s">
        <v>8315</v>
      </c>
      <c r="R3036" t="s">
        <v>8355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9" t="s">
        <v>8315</v>
      </c>
      <c r="R3037" t="s">
        <v>8355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9" t="s">
        <v>8315</v>
      </c>
      <c r="R3038" t="s">
        <v>8355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9" t="s">
        <v>8315</v>
      </c>
      <c r="R3039" t="s">
        <v>8355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9" t="s">
        <v>8315</v>
      </c>
      <c r="R3040" t="s">
        <v>8355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9" t="s">
        <v>8315</v>
      </c>
      <c r="R3041" t="s">
        <v>8355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9" t="s">
        <v>8315</v>
      </c>
      <c r="R3042" t="s">
        <v>8355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9" t="s">
        <v>8315</v>
      </c>
      <c r="R3043" t="s">
        <v>8355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9" t="s">
        <v>8315</v>
      </c>
      <c r="R3044" t="s">
        <v>8355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9" t="s">
        <v>8315</v>
      </c>
      <c r="R3045" t="s">
        <v>8355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9" t="s">
        <v>8315</v>
      </c>
      <c r="R3046" t="s">
        <v>8355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9" t="s">
        <v>8315</v>
      </c>
      <c r="R3047" t="s">
        <v>8355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9" t="s">
        <v>8315</v>
      </c>
      <c r="R3048" t="s">
        <v>8355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9" t="s">
        <v>8315</v>
      </c>
      <c r="R3049" t="s">
        <v>8355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9" t="s">
        <v>8315</v>
      </c>
      <c r="R3050" t="s">
        <v>8355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9" t="s">
        <v>8315</v>
      </c>
      <c r="R3051" t="s">
        <v>8355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9" t="s">
        <v>8315</v>
      </c>
      <c r="R3052" t="s">
        <v>8355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9" t="s">
        <v>8315</v>
      </c>
      <c r="R3053" t="s">
        <v>8355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9" t="s">
        <v>8315</v>
      </c>
      <c r="R3054" t="s">
        <v>8355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9" t="s">
        <v>8315</v>
      </c>
      <c r="R3055" t="s">
        <v>8355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9" t="s">
        <v>8315</v>
      </c>
      <c r="R3056" t="s">
        <v>8355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9" t="s">
        <v>8315</v>
      </c>
      <c r="R3057" t="s">
        <v>8355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9" t="s">
        <v>8315</v>
      </c>
      <c r="R3058" t="s">
        <v>8355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9" t="s">
        <v>8315</v>
      </c>
      <c r="R3059" t="s">
        <v>8355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9" t="s">
        <v>8315</v>
      </c>
      <c r="R3060" t="s">
        <v>8355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9" t="s">
        <v>8315</v>
      </c>
      <c r="R3061" t="s">
        <v>8355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9" t="s">
        <v>8315</v>
      </c>
      <c r="R3062" t="s">
        <v>8355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9" t="s">
        <v>8315</v>
      </c>
      <c r="R3063" t="s">
        <v>8355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9" t="s">
        <v>8315</v>
      </c>
      <c r="R3064" t="s">
        <v>8355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9" t="s">
        <v>8315</v>
      </c>
      <c r="R3065" t="s">
        <v>8355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9" t="s">
        <v>8315</v>
      </c>
      <c r="R3066" t="s">
        <v>8355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9" t="s">
        <v>8315</v>
      </c>
      <c r="R3067" t="s">
        <v>8355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9" t="s">
        <v>8315</v>
      </c>
      <c r="R3068" t="s">
        <v>8355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9" t="s">
        <v>8315</v>
      </c>
      <c r="R3069" t="s">
        <v>8355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9" t="s">
        <v>8315</v>
      </c>
      <c r="R3070" t="s">
        <v>8355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9" t="s">
        <v>8315</v>
      </c>
      <c r="R3071" t="s">
        <v>8355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9" t="s">
        <v>8315</v>
      </c>
      <c r="R3072" t="s">
        <v>8355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9" t="s">
        <v>8315</v>
      </c>
      <c r="R3073" t="s">
        <v>8355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9" t="s">
        <v>8315</v>
      </c>
      <c r="R3074" t="s">
        <v>8355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9" t="s">
        <v>8315</v>
      </c>
      <c r="R3075" t="s">
        <v>8355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9" t="s">
        <v>8315</v>
      </c>
      <c r="R3076" t="s">
        <v>8355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9" t="s">
        <v>8315</v>
      </c>
      <c r="R3077" t="s">
        <v>8355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9" t="s">
        <v>8315</v>
      </c>
      <c r="R3078" t="s">
        <v>8355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9" t="s">
        <v>8315</v>
      </c>
      <c r="R3079" t="s">
        <v>8355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9" t="s">
        <v>8315</v>
      </c>
      <c r="R3080" t="s">
        <v>8355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9" t="s">
        <v>8315</v>
      </c>
      <c r="R3081" t="s">
        <v>8355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9" t="s">
        <v>8315</v>
      </c>
      <c r="R3082" t="s">
        <v>8355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9" t="s">
        <v>8315</v>
      </c>
      <c r="R3083" t="s">
        <v>8355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9" t="s">
        <v>8315</v>
      </c>
      <c r="R3084" t="s">
        <v>8355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9" t="s">
        <v>8315</v>
      </c>
      <c r="R3085" t="s">
        <v>8355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9" t="s">
        <v>8315</v>
      </c>
      <c r="R3086" t="s">
        <v>8355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9" t="s">
        <v>8315</v>
      </c>
      <c r="R3087" t="s">
        <v>8355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9" t="s">
        <v>8315</v>
      </c>
      <c r="R3088" t="s">
        <v>8355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9" t="s">
        <v>8315</v>
      </c>
      <c r="R3089" t="s">
        <v>8355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9" t="s">
        <v>8315</v>
      </c>
      <c r="R3090" t="s">
        <v>8355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9" t="s">
        <v>8315</v>
      </c>
      <c r="R3091" t="s">
        <v>8355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9" t="s">
        <v>8315</v>
      </c>
      <c r="R3092" t="s">
        <v>8355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9" t="s">
        <v>8315</v>
      </c>
      <c r="R3093" t="s">
        <v>8355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9" t="s">
        <v>8315</v>
      </c>
      <c r="R3094" t="s">
        <v>8355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9" t="s">
        <v>8315</v>
      </c>
      <c r="R3095" t="s">
        <v>8355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9" t="s">
        <v>8315</v>
      </c>
      <c r="R3096" t="s">
        <v>8355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9" t="s">
        <v>8315</v>
      </c>
      <c r="R3097" t="s">
        <v>8355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9" t="s">
        <v>8315</v>
      </c>
      <c r="R3098" t="s">
        <v>8355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9" t="s">
        <v>8315</v>
      </c>
      <c r="R3099" t="s">
        <v>8355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9" t="s">
        <v>8315</v>
      </c>
      <c r="R3100" t="s">
        <v>8355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9" t="s">
        <v>8315</v>
      </c>
      <c r="R3101" t="s">
        <v>8355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9" t="s">
        <v>8315</v>
      </c>
      <c r="R3102" t="s">
        <v>8355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9" t="s">
        <v>8315</v>
      </c>
      <c r="R3103" t="s">
        <v>8355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9" t="s">
        <v>8315</v>
      </c>
      <c r="R3104" t="s">
        <v>8355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9" t="s">
        <v>8315</v>
      </c>
      <c r="R3105" t="s">
        <v>8355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9" t="s">
        <v>8315</v>
      </c>
      <c r="R3106" t="s">
        <v>8355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9" t="s">
        <v>8315</v>
      </c>
      <c r="R3107" t="s">
        <v>8355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9" t="s">
        <v>8315</v>
      </c>
      <c r="R3108" t="s">
        <v>8355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9" t="s">
        <v>8315</v>
      </c>
      <c r="R3109" t="s">
        <v>8355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9" t="s">
        <v>8315</v>
      </c>
      <c r="R3110" t="s">
        <v>8355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9" t="s">
        <v>8315</v>
      </c>
      <c r="R3111" t="s">
        <v>8355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9" t="s">
        <v>8315</v>
      </c>
      <c r="R3112" t="s">
        <v>8355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9" t="s">
        <v>8315</v>
      </c>
      <c r="R3113" t="s">
        <v>8355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9" t="s">
        <v>8315</v>
      </c>
      <c r="R3114" t="s">
        <v>8355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9" t="s">
        <v>8315</v>
      </c>
      <c r="R3115" t="s">
        <v>8355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9" t="s">
        <v>8315</v>
      </c>
      <c r="R3116" t="s">
        <v>8355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9" t="s">
        <v>8315</v>
      </c>
      <c r="R3117" t="s">
        <v>8355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9" t="s">
        <v>8315</v>
      </c>
      <c r="R3118" t="s">
        <v>8355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9" t="s">
        <v>8315</v>
      </c>
      <c r="R3119" t="s">
        <v>8355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9" t="s">
        <v>8315</v>
      </c>
      <c r="R3120" t="s">
        <v>8355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9" t="s">
        <v>8315</v>
      </c>
      <c r="R3121" t="s">
        <v>8355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9" t="s">
        <v>8315</v>
      </c>
      <c r="R3122" t="s">
        <v>8355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9" t="s">
        <v>8315</v>
      </c>
      <c r="R3123" t="s">
        <v>8355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9" t="s">
        <v>8315</v>
      </c>
      <c r="R3124" t="s">
        <v>8355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9" t="s">
        <v>8315</v>
      </c>
      <c r="R3125" t="s">
        <v>8355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9" t="s">
        <v>8315</v>
      </c>
      <c r="R3126" t="s">
        <v>8355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9" t="s">
        <v>8315</v>
      </c>
      <c r="R3127" t="s">
        <v>8355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9" t="s">
        <v>8315</v>
      </c>
      <c r="R3128" t="s">
        <v>8355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9" t="s">
        <v>8315</v>
      </c>
      <c r="R3129" t="s">
        <v>8355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9" t="s">
        <v>8315</v>
      </c>
      <c r="R3130" t="s">
        <v>8316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9" t="s">
        <v>8315</v>
      </c>
      <c r="R3131" t="s">
        <v>8316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9" t="s">
        <v>8315</v>
      </c>
      <c r="R3132" t="s">
        <v>8316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9" t="s">
        <v>8315</v>
      </c>
      <c r="R3133" t="s">
        <v>8316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9" t="s">
        <v>8315</v>
      </c>
      <c r="R3134" t="s">
        <v>8316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9" t="s">
        <v>8315</v>
      </c>
      <c r="R3135" t="s">
        <v>8316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9" t="s">
        <v>8315</v>
      </c>
      <c r="R3136" t="s">
        <v>8316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9" t="s">
        <v>8315</v>
      </c>
      <c r="R3137" t="s">
        <v>8316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9" t="s">
        <v>8315</v>
      </c>
      <c r="R3138" t="s">
        <v>8316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9" t="s">
        <v>8315</v>
      </c>
      <c r="R3139" t="s">
        <v>8316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9" t="s">
        <v>8315</v>
      </c>
      <c r="R3140" t="s">
        <v>8316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9" t="s">
        <v>8315</v>
      </c>
      <c r="R3141" t="s">
        <v>8316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9" t="s">
        <v>8315</v>
      </c>
      <c r="R3142" t="s">
        <v>8316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9" t="s">
        <v>8315</v>
      </c>
      <c r="R3143" t="s">
        <v>8316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9" t="s">
        <v>8315</v>
      </c>
      <c r="R3144" t="s">
        <v>8316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9" t="s">
        <v>8315</v>
      </c>
      <c r="R3145" t="s">
        <v>8316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9" t="s">
        <v>8315</v>
      </c>
      <c r="R3146" t="s">
        <v>8316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9" t="s">
        <v>8315</v>
      </c>
      <c r="R3147" t="s">
        <v>8316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9" t="s">
        <v>8315</v>
      </c>
      <c r="R3148" t="s">
        <v>8316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9" t="s">
        <v>8315</v>
      </c>
      <c r="R3149" t="s">
        <v>8316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9" t="s">
        <v>8315</v>
      </c>
      <c r="R3150" t="s">
        <v>8316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9" t="s">
        <v>8315</v>
      </c>
      <c r="R3151" t="s">
        <v>8316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9" t="s">
        <v>8315</v>
      </c>
      <c r="R3152" t="s">
        <v>8316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9" t="s">
        <v>8315</v>
      </c>
      <c r="R3153" t="s">
        <v>8316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9" t="s">
        <v>8315</v>
      </c>
      <c r="R3154" t="s">
        <v>8316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9" t="s">
        <v>8315</v>
      </c>
      <c r="R3155" t="s">
        <v>8316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9" t="s">
        <v>8315</v>
      </c>
      <c r="R3156" t="s">
        <v>8316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9" t="s">
        <v>8315</v>
      </c>
      <c r="R3157" t="s">
        <v>8316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9" t="s">
        <v>8315</v>
      </c>
      <c r="R3158" t="s">
        <v>8316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9" t="s">
        <v>8315</v>
      </c>
      <c r="R3159" t="s">
        <v>8316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9" t="s">
        <v>8315</v>
      </c>
      <c r="R3160" t="s">
        <v>8316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9" t="s">
        <v>8315</v>
      </c>
      <c r="R3161" t="s">
        <v>8316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9" t="s">
        <v>8315</v>
      </c>
      <c r="R3162" t="s">
        <v>8316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9" t="s">
        <v>8315</v>
      </c>
      <c r="R3163" t="s">
        <v>8316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9" t="s">
        <v>8315</v>
      </c>
      <c r="R3164" t="s">
        <v>8316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9" t="s">
        <v>8315</v>
      </c>
      <c r="R3165" t="s">
        <v>8316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9" t="s">
        <v>8315</v>
      </c>
      <c r="R3166" t="s">
        <v>8316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9" t="s">
        <v>8315</v>
      </c>
      <c r="R3167" t="s">
        <v>8316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9" t="s">
        <v>8315</v>
      </c>
      <c r="R3168" t="s">
        <v>8316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9" t="s">
        <v>8315</v>
      </c>
      <c r="R3169" t="s">
        <v>8316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9" t="s">
        <v>8315</v>
      </c>
      <c r="R3170" t="s">
        <v>8316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9" t="s">
        <v>8315</v>
      </c>
      <c r="R3171" t="s">
        <v>8316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9" t="s">
        <v>8315</v>
      </c>
      <c r="R3172" t="s">
        <v>8316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9" t="s">
        <v>8315</v>
      </c>
      <c r="R3173" t="s">
        <v>8316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9" t="s">
        <v>8315</v>
      </c>
      <c r="R3174" t="s">
        <v>8316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9" t="s">
        <v>8315</v>
      </c>
      <c r="R3175" t="s">
        <v>8316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9" t="s">
        <v>8315</v>
      </c>
      <c r="R3176" t="s">
        <v>8316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9" t="s">
        <v>8315</v>
      </c>
      <c r="R3177" t="s">
        <v>8316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9" t="s">
        <v>8315</v>
      </c>
      <c r="R3178" t="s">
        <v>8316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9" t="s">
        <v>8315</v>
      </c>
      <c r="R3179" t="s">
        <v>8316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9" t="s">
        <v>8315</v>
      </c>
      <c r="R3180" t="s">
        <v>8316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9" t="s">
        <v>8315</v>
      </c>
      <c r="R3181" t="s">
        <v>8316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9" t="s">
        <v>8315</v>
      </c>
      <c r="R3182" t="s">
        <v>8316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9" t="s">
        <v>8315</v>
      </c>
      <c r="R3183" t="s">
        <v>8316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9" t="s">
        <v>8315</v>
      </c>
      <c r="R3184" t="s">
        <v>8316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9" t="s">
        <v>8315</v>
      </c>
      <c r="R3185" t="s">
        <v>8316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9" t="s">
        <v>8315</v>
      </c>
      <c r="R3186" t="s">
        <v>8316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9" t="s">
        <v>8315</v>
      </c>
      <c r="R3187" t="s">
        <v>8316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9" t="s">
        <v>8315</v>
      </c>
      <c r="R3188" t="s">
        <v>8316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9" t="s">
        <v>8315</v>
      </c>
      <c r="R3189" t="s">
        <v>8316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9" t="s">
        <v>8315</v>
      </c>
      <c r="R3190" t="s">
        <v>8357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9" t="s">
        <v>8315</v>
      </c>
      <c r="R3191" t="s">
        <v>8357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9" t="s">
        <v>8315</v>
      </c>
      <c r="R3192" t="s">
        <v>8357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9" t="s">
        <v>8315</v>
      </c>
      <c r="R3193" t="s">
        <v>8357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9" t="s">
        <v>8315</v>
      </c>
      <c r="R3194" t="s">
        <v>8357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9" t="s">
        <v>8315</v>
      </c>
      <c r="R3195" t="s">
        <v>8357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9" t="s">
        <v>8315</v>
      </c>
      <c r="R3196" t="s">
        <v>8357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9" t="s">
        <v>8315</v>
      </c>
      <c r="R3197" t="s">
        <v>8357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9" t="s">
        <v>8315</v>
      </c>
      <c r="R3198" t="s">
        <v>8357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9" t="s">
        <v>8315</v>
      </c>
      <c r="R3199" t="s">
        <v>8357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9" t="s">
        <v>8315</v>
      </c>
      <c r="R3200" t="s">
        <v>8357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9" t="s">
        <v>8315</v>
      </c>
      <c r="R3201" t="s">
        <v>8357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9" t="s">
        <v>8315</v>
      </c>
      <c r="R3202" t="s">
        <v>8357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9" t="s">
        <v>8315</v>
      </c>
      <c r="R3203" t="s">
        <v>8357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9" t="s">
        <v>8315</v>
      </c>
      <c r="R3204" t="s">
        <v>8357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9" t="s">
        <v>8315</v>
      </c>
      <c r="R3205" t="s">
        <v>8357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9" t="s">
        <v>8315</v>
      </c>
      <c r="R3206" t="s">
        <v>8357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9" t="s">
        <v>8315</v>
      </c>
      <c r="R3207" t="s">
        <v>8357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9" t="s">
        <v>8315</v>
      </c>
      <c r="R3208" t="s">
        <v>8357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9" t="s">
        <v>8315</v>
      </c>
      <c r="R3209" t="s">
        <v>8357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9" t="s">
        <v>8315</v>
      </c>
      <c r="R3210" t="s">
        <v>8316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9" t="s">
        <v>8315</v>
      </c>
      <c r="R3211" t="s">
        <v>8316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9" t="s">
        <v>8315</v>
      </c>
      <c r="R3212" t="s">
        <v>8316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9" t="s">
        <v>8315</v>
      </c>
      <c r="R3213" t="s">
        <v>8316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9" t="s">
        <v>8315</v>
      </c>
      <c r="R3214" t="s">
        <v>8316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9" t="s">
        <v>8315</v>
      </c>
      <c r="R3215" t="s">
        <v>8316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9" t="s">
        <v>8315</v>
      </c>
      <c r="R3216" t="s">
        <v>8316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9" t="s">
        <v>8315</v>
      </c>
      <c r="R3217" t="s">
        <v>8316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9" t="s">
        <v>8315</v>
      </c>
      <c r="R3218" t="s">
        <v>8316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9" t="s">
        <v>8315</v>
      </c>
      <c r="R3219" t="s">
        <v>8316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9" t="s">
        <v>8315</v>
      </c>
      <c r="R3220" t="s">
        <v>8316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9" t="s">
        <v>8315</v>
      </c>
      <c r="R3221" t="s">
        <v>8316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9" t="s">
        <v>8315</v>
      </c>
      <c r="R3222" t="s">
        <v>8316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9" t="s">
        <v>8315</v>
      </c>
      <c r="R3223" t="s">
        <v>8316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9" t="s">
        <v>8315</v>
      </c>
      <c r="R3224" t="s">
        <v>8316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9" t="s">
        <v>8315</v>
      </c>
      <c r="R3225" t="s">
        <v>8316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9" t="s">
        <v>8315</v>
      </c>
      <c r="R3226" t="s">
        <v>8316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9" t="s">
        <v>8315</v>
      </c>
      <c r="R3227" t="s">
        <v>8316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9" t="s">
        <v>8315</v>
      </c>
      <c r="R3228" t="s">
        <v>8316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9" t="s">
        <v>8315</v>
      </c>
      <c r="R3229" t="s">
        <v>8316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9" t="s">
        <v>8315</v>
      </c>
      <c r="R3230" t="s">
        <v>8316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9" t="s">
        <v>8315</v>
      </c>
      <c r="R3231" t="s">
        <v>8316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9" t="s">
        <v>8315</v>
      </c>
      <c r="R3232" t="s">
        <v>8316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9" t="s">
        <v>8315</v>
      </c>
      <c r="R3233" t="s">
        <v>8316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9" t="s">
        <v>8315</v>
      </c>
      <c r="R3234" t="s">
        <v>8316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9" t="s">
        <v>8315</v>
      </c>
      <c r="R3235" t="s">
        <v>8316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9" t="s">
        <v>8315</v>
      </c>
      <c r="R3236" t="s">
        <v>8316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9" t="s">
        <v>8315</v>
      </c>
      <c r="R3237" t="s">
        <v>8316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9" t="s">
        <v>8315</v>
      </c>
      <c r="R3238" t="s">
        <v>8316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9" t="s">
        <v>8315</v>
      </c>
      <c r="R3239" t="s">
        <v>8316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9" t="s">
        <v>8315</v>
      </c>
      <c r="R3240" t="s">
        <v>8316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9" t="s">
        <v>8315</v>
      </c>
      <c r="R3241" t="s">
        <v>8316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9" t="s">
        <v>8315</v>
      </c>
      <c r="R3242" t="s">
        <v>8316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9" t="s">
        <v>8315</v>
      </c>
      <c r="R3243" t="s">
        <v>8316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9" t="s">
        <v>8315</v>
      </c>
      <c r="R3244" t="s">
        <v>8316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9" t="s">
        <v>8315</v>
      </c>
      <c r="R3245" t="s">
        <v>8316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9" t="s">
        <v>8315</v>
      </c>
      <c r="R3246" t="s">
        <v>8316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9" t="s">
        <v>8315</v>
      </c>
      <c r="R3247" t="s">
        <v>8316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9" t="s">
        <v>8315</v>
      </c>
      <c r="R3248" t="s">
        <v>8316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9" t="s">
        <v>8315</v>
      </c>
      <c r="R3249" t="s">
        <v>8316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9" t="s">
        <v>8315</v>
      </c>
      <c r="R3250" t="s">
        <v>8316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9" t="s">
        <v>8315</v>
      </c>
      <c r="R3251" t="s">
        <v>8316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9" t="s">
        <v>8315</v>
      </c>
      <c r="R3252" t="s">
        <v>8316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9" t="s">
        <v>8315</v>
      </c>
      <c r="R3253" t="s">
        <v>8316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9" t="s">
        <v>8315</v>
      </c>
      <c r="R3254" t="s">
        <v>8316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9" t="s">
        <v>8315</v>
      </c>
      <c r="R3255" t="s">
        <v>8316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9" t="s">
        <v>8315</v>
      </c>
      <c r="R3256" t="s">
        <v>8316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9" t="s">
        <v>8315</v>
      </c>
      <c r="R3257" t="s">
        <v>8316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9" t="s">
        <v>8315</v>
      </c>
      <c r="R3258" t="s">
        <v>8316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9" t="s">
        <v>8315</v>
      </c>
      <c r="R3259" t="s">
        <v>8316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9" t="s">
        <v>8315</v>
      </c>
      <c r="R3260" t="s">
        <v>8316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9" t="s">
        <v>8315</v>
      </c>
      <c r="R3261" t="s">
        <v>8316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9" t="s">
        <v>8315</v>
      </c>
      <c r="R3262" t="s">
        <v>8316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9" t="s">
        <v>8315</v>
      </c>
      <c r="R3263" t="s">
        <v>8316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9" t="s">
        <v>8315</v>
      </c>
      <c r="R3264" t="s">
        <v>8316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9" t="s">
        <v>8315</v>
      </c>
      <c r="R3265" t="s">
        <v>8316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9" t="s">
        <v>8315</v>
      </c>
      <c r="R3266" t="s">
        <v>8316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9" t="s">
        <v>8315</v>
      </c>
      <c r="R3267" t="s">
        <v>8316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9" t="s">
        <v>8315</v>
      </c>
      <c r="R3268" t="s">
        <v>8316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9" t="s">
        <v>8315</v>
      </c>
      <c r="R3269" t="s">
        <v>8316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9" t="s">
        <v>8315</v>
      </c>
      <c r="R3270" t="s">
        <v>8316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9" t="s">
        <v>8315</v>
      </c>
      <c r="R3271" t="s">
        <v>8316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9" t="s">
        <v>8315</v>
      </c>
      <c r="R3272" t="s">
        <v>8316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9" t="s">
        <v>8315</v>
      </c>
      <c r="R3273" t="s">
        <v>8316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9" t="s">
        <v>8315</v>
      </c>
      <c r="R3274" t="s">
        <v>8316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9" t="s">
        <v>8315</v>
      </c>
      <c r="R3275" t="s">
        <v>8316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9" t="s">
        <v>8315</v>
      </c>
      <c r="R3276" t="s">
        <v>8316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9" t="s">
        <v>8315</v>
      </c>
      <c r="R3277" t="s">
        <v>8316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9" t="s">
        <v>8315</v>
      </c>
      <c r="R3278" t="s">
        <v>8316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9" t="s">
        <v>8315</v>
      </c>
      <c r="R3279" t="s">
        <v>8316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9" t="s">
        <v>8315</v>
      </c>
      <c r="R3280" t="s">
        <v>8316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9" t="s">
        <v>8315</v>
      </c>
      <c r="R3281" t="s">
        <v>8316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9" t="s">
        <v>8315</v>
      </c>
      <c r="R3282" t="s">
        <v>8316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9" t="s">
        <v>8315</v>
      </c>
      <c r="R3283" t="s">
        <v>8316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9" t="s">
        <v>8315</v>
      </c>
      <c r="R3284" t="s">
        <v>8316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9" t="s">
        <v>8315</v>
      </c>
      <c r="R3285" t="s">
        <v>8316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9" t="s">
        <v>8315</v>
      </c>
      <c r="R3286" t="s">
        <v>8316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9" t="s">
        <v>8315</v>
      </c>
      <c r="R3287" t="s">
        <v>8316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9" t="s">
        <v>8315</v>
      </c>
      <c r="R3288" t="s">
        <v>8316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9" t="s">
        <v>8315</v>
      </c>
      <c r="R3289" t="s">
        <v>8316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9" t="s">
        <v>8315</v>
      </c>
      <c r="R3290" t="s">
        <v>8316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9" t="s">
        <v>8315</v>
      </c>
      <c r="R3291" t="s">
        <v>8316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9" t="s">
        <v>8315</v>
      </c>
      <c r="R3292" t="s">
        <v>8316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9" t="s">
        <v>8315</v>
      </c>
      <c r="R3293" t="s">
        <v>8316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9" t="s">
        <v>8315</v>
      </c>
      <c r="R3294" t="s">
        <v>8316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9" t="s">
        <v>8315</v>
      </c>
      <c r="R3295" t="s">
        <v>8316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9" t="s">
        <v>8315</v>
      </c>
      <c r="R3296" t="s">
        <v>8316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9" t="s">
        <v>8315</v>
      </c>
      <c r="R3297" t="s">
        <v>8316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9" t="s">
        <v>8315</v>
      </c>
      <c r="R3298" t="s">
        <v>8316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9" t="s">
        <v>8315</v>
      </c>
      <c r="R3299" t="s">
        <v>8316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9" t="s">
        <v>8315</v>
      </c>
      <c r="R3300" t="s">
        <v>8316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9" t="s">
        <v>8315</v>
      </c>
      <c r="R3301" t="s">
        <v>8316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9" t="s">
        <v>8315</v>
      </c>
      <c r="R3302" t="s">
        <v>8316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9" t="s">
        <v>8315</v>
      </c>
      <c r="R3303" t="s">
        <v>8316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9" t="s">
        <v>8315</v>
      </c>
      <c r="R3304" t="s">
        <v>8316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9" t="s">
        <v>8315</v>
      </c>
      <c r="R3305" t="s">
        <v>8316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9" t="s">
        <v>8315</v>
      </c>
      <c r="R3306" t="s">
        <v>8316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9" t="s">
        <v>8315</v>
      </c>
      <c r="R3307" t="s">
        <v>8316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9" t="s">
        <v>8315</v>
      </c>
      <c r="R3308" t="s">
        <v>8316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9" t="s">
        <v>8315</v>
      </c>
      <c r="R3309" t="s">
        <v>8316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9" t="s">
        <v>8315</v>
      </c>
      <c r="R3310" t="s">
        <v>8316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9" t="s">
        <v>8315</v>
      </c>
      <c r="R3311" t="s">
        <v>8316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9" t="s">
        <v>8315</v>
      </c>
      <c r="R3312" t="s">
        <v>8316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9" t="s">
        <v>8315</v>
      </c>
      <c r="R3313" t="s">
        <v>8316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9" t="s">
        <v>8315</v>
      </c>
      <c r="R3314" t="s">
        <v>8316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9" t="s">
        <v>8315</v>
      </c>
      <c r="R3315" t="s">
        <v>8316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9" t="s">
        <v>8315</v>
      </c>
      <c r="R3316" t="s">
        <v>8316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9" t="s">
        <v>8315</v>
      </c>
      <c r="R3317" t="s">
        <v>8316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9" t="s">
        <v>8315</v>
      </c>
      <c r="R3318" t="s">
        <v>8316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9" t="s">
        <v>8315</v>
      </c>
      <c r="R3319" t="s">
        <v>8316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9" t="s">
        <v>8315</v>
      </c>
      <c r="R3320" t="s">
        <v>8316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9" t="s">
        <v>8315</v>
      </c>
      <c r="R3321" t="s">
        <v>8316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9" t="s">
        <v>8315</v>
      </c>
      <c r="R3322" t="s">
        <v>8316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9" t="s">
        <v>8315</v>
      </c>
      <c r="R3323" t="s">
        <v>8316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9" t="s">
        <v>8315</v>
      </c>
      <c r="R3324" t="s">
        <v>8316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9" t="s">
        <v>8315</v>
      </c>
      <c r="R3325" t="s">
        <v>8316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9" t="s">
        <v>8315</v>
      </c>
      <c r="R3326" t="s">
        <v>8316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9" t="s">
        <v>8315</v>
      </c>
      <c r="R3327" t="s">
        <v>8316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9" t="s">
        <v>8315</v>
      </c>
      <c r="R3328" t="s">
        <v>8316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9" t="s">
        <v>8315</v>
      </c>
      <c r="R3329" t="s">
        <v>8316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9" t="s">
        <v>8315</v>
      </c>
      <c r="R3330" t="s">
        <v>8316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9" t="s">
        <v>8315</v>
      </c>
      <c r="R3331" t="s">
        <v>8316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9" t="s">
        <v>8315</v>
      </c>
      <c r="R3332" t="s">
        <v>8316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9" t="s">
        <v>8315</v>
      </c>
      <c r="R3333" t="s">
        <v>8316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9" t="s">
        <v>8315</v>
      </c>
      <c r="R3334" t="s">
        <v>8316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9" t="s">
        <v>8315</v>
      </c>
      <c r="R3335" t="s">
        <v>8316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9" t="s">
        <v>8315</v>
      </c>
      <c r="R3336" t="s">
        <v>8316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9" t="s">
        <v>8315</v>
      </c>
      <c r="R3337" t="s">
        <v>8316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9" t="s">
        <v>8315</v>
      </c>
      <c r="R3338" t="s">
        <v>8316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9" t="s">
        <v>8315</v>
      </c>
      <c r="R3339" t="s">
        <v>8316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9" t="s">
        <v>8315</v>
      </c>
      <c r="R3340" t="s">
        <v>8316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9" t="s">
        <v>8315</v>
      </c>
      <c r="R3341" t="s">
        <v>8316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9" t="s">
        <v>8315</v>
      </c>
      <c r="R3342" t="s">
        <v>8316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9" t="s">
        <v>8315</v>
      </c>
      <c r="R3343" t="s">
        <v>8316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9" t="s">
        <v>8315</v>
      </c>
      <c r="R3344" t="s">
        <v>8316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9" t="s">
        <v>8315</v>
      </c>
      <c r="R3345" t="s">
        <v>8316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9" t="s">
        <v>8315</v>
      </c>
      <c r="R3346" t="s">
        <v>8316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9" t="s">
        <v>8315</v>
      </c>
      <c r="R3347" t="s">
        <v>8316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9" t="s">
        <v>8315</v>
      </c>
      <c r="R3348" t="s">
        <v>8316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9" t="s">
        <v>8315</v>
      </c>
      <c r="R3349" t="s">
        <v>8316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9" t="s">
        <v>8315</v>
      </c>
      <c r="R3350" t="s">
        <v>8316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9" t="s">
        <v>8315</v>
      </c>
      <c r="R3351" t="s">
        <v>8316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9" t="s">
        <v>8315</v>
      </c>
      <c r="R3352" t="s">
        <v>8316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9" t="s">
        <v>8315</v>
      </c>
      <c r="R3353" t="s">
        <v>8316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9" t="s">
        <v>8315</v>
      </c>
      <c r="R3354" t="s">
        <v>8316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9" t="s">
        <v>8315</v>
      </c>
      <c r="R3355" t="s">
        <v>8316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9" t="s">
        <v>8315</v>
      </c>
      <c r="R3356" t="s">
        <v>8316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9" t="s">
        <v>8315</v>
      </c>
      <c r="R3357" t="s">
        <v>8316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9" t="s">
        <v>8315</v>
      </c>
      <c r="R3358" t="s">
        <v>8316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9" t="s">
        <v>8315</v>
      </c>
      <c r="R3359" t="s">
        <v>8316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9" t="s">
        <v>8315</v>
      </c>
      <c r="R3360" t="s">
        <v>8316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9" t="s">
        <v>8315</v>
      </c>
      <c r="R3361" t="s">
        <v>8316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9" t="s">
        <v>8315</v>
      </c>
      <c r="R3362" t="s">
        <v>8316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9" t="s">
        <v>8315</v>
      </c>
      <c r="R3363" t="s">
        <v>8316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9" t="s">
        <v>8315</v>
      </c>
      <c r="R3364" t="s">
        <v>8316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9" t="s">
        <v>8315</v>
      </c>
      <c r="R3365" t="s">
        <v>8316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9" t="s">
        <v>8315</v>
      </c>
      <c r="R3366" t="s">
        <v>8316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9" t="s">
        <v>8315</v>
      </c>
      <c r="R3367" t="s">
        <v>8316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9" t="s">
        <v>8315</v>
      </c>
      <c r="R3368" t="s">
        <v>8316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9" t="s">
        <v>8315</v>
      </c>
      <c r="R3369" t="s">
        <v>8316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9" t="s">
        <v>8315</v>
      </c>
      <c r="R3370" t="s">
        <v>8316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9" t="s">
        <v>8315</v>
      </c>
      <c r="R3371" t="s">
        <v>8316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9" t="s">
        <v>8315</v>
      </c>
      <c r="R3372" t="s">
        <v>8316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9" t="s">
        <v>8315</v>
      </c>
      <c r="R3373" t="s">
        <v>8316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9" t="s">
        <v>8315</v>
      </c>
      <c r="R3374" t="s">
        <v>8316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9" t="s">
        <v>8315</v>
      </c>
      <c r="R3375" t="s">
        <v>8316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9" t="s">
        <v>8315</v>
      </c>
      <c r="R3376" t="s">
        <v>8316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9" t="s">
        <v>8315</v>
      </c>
      <c r="R3377" t="s">
        <v>8316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9" t="s">
        <v>8315</v>
      </c>
      <c r="R3378" t="s">
        <v>8316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9" t="s">
        <v>8315</v>
      </c>
      <c r="R3379" t="s">
        <v>8316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9" t="s">
        <v>8315</v>
      </c>
      <c r="R3380" t="s">
        <v>8316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9" t="s">
        <v>8315</v>
      </c>
      <c r="R3381" t="s">
        <v>8316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9" t="s">
        <v>8315</v>
      </c>
      <c r="R3382" t="s">
        <v>8316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9" t="s">
        <v>8315</v>
      </c>
      <c r="R3383" t="s">
        <v>8316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9" t="s">
        <v>8315</v>
      </c>
      <c r="R3384" t="s">
        <v>8316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9" t="s">
        <v>8315</v>
      </c>
      <c r="R3385" t="s">
        <v>8316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9" t="s">
        <v>8315</v>
      </c>
      <c r="R3386" t="s">
        <v>8316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9" t="s">
        <v>8315</v>
      </c>
      <c r="R3387" t="s">
        <v>8316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9" t="s">
        <v>8315</v>
      </c>
      <c r="R3388" t="s">
        <v>8316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9" t="s">
        <v>8315</v>
      </c>
      <c r="R3389" t="s">
        <v>8316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9" t="s">
        <v>8315</v>
      </c>
      <c r="R3390" t="s">
        <v>8316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9" t="s">
        <v>8315</v>
      </c>
      <c r="R3391" t="s">
        <v>8316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9" t="s">
        <v>8315</v>
      </c>
      <c r="R3392" t="s">
        <v>8316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9" t="s">
        <v>8315</v>
      </c>
      <c r="R3393" t="s">
        <v>8316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9" t="s">
        <v>8315</v>
      </c>
      <c r="R3394" t="s">
        <v>8316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9" t="s">
        <v>8315</v>
      </c>
      <c r="R3395" t="s">
        <v>8316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9" t="s">
        <v>8315</v>
      </c>
      <c r="R3396" t="s">
        <v>8316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9" t="s">
        <v>8315</v>
      </c>
      <c r="R3397" t="s">
        <v>8316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9" t="s">
        <v>8315</v>
      </c>
      <c r="R3398" t="s">
        <v>8316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9" t="s">
        <v>8315</v>
      </c>
      <c r="R3399" t="s">
        <v>8316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9" t="s">
        <v>8315</v>
      </c>
      <c r="R3400" t="s">
        <v>8316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9" t="s">
        <v>8315</v>
      </c>
      <c r="R3401" t="s">
        <v>8316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9" t="s">
        <v>8315</v>
      </c>
      <c r="R3402" t="s">
        <v>8316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9" t="s">
        <v>8315</v>
      </c>
      <c r="R3403" t="s">
        <v>8316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9" t="s">
        <v>8315</v>
      </c>
      <c r="R3404" t="s">
        <v>8316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9" t="s">
        <v>8315</v>
      </c>
      <c r="R3405" t="s">
        <v>8316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9" t="s">
        <v>8315</v>
      </c>
      <c r="R3406" t="s">
        <v>8316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9" t="s">
        <v>8315</v>
      </c>
      <c r="R3407" t="s">
        <v>8316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9" t="s">
        <v>8315</v>
      </c>
      <c r="R3408" t="s">
        <v>8316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9" t="s">
        <v>8315</v>
      </c>
      <c r="R3409" t="s">
        <v>8316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9" t="s">
        <v>8315</v>
      </c>
      <c r="R3410" t="s">
        <v>8316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9" t="s">
        <v>8315</v>
      </c>
      <c r="R3411" t="s">
        <v>8316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9" t="s">
        <v>8315</v>
      </c>
      <c r="R3412" t="s">
        <v>8316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9" t="s">
        <v>8315</v>
      </c>
      <c r="R3413" t="s">
        <v>8316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9" t="s">
        <v>8315</v>
      </c>
      <c r="R3414" t="s">
        <v>8316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9" t="s">
        <v>8315</v>
      </c>
      <c r="R3415" t="s">
        <v>8316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9" t="s">
        <v>8315</v>
      </c>
      <c r="R3416" t="s">
        <v>8316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9" t="s">
        <v>8315</v>
      </c>
      <c r="R3417" t="s">
        <v>8316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9" t="s">
        <v>8315</v>
      </c>
      <c r="R3418" t="s">
        <v>8316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9" t="s">
        <v>8315</v>
      </c>
      <c r="R3419" t="s">
        <v>8316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9" t="s">
        <v>8315</v>
      </c>
      <c r="R3420" t="s">
        <v>8316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9" t="s">
        <v>8315</v>
      </c>
      <c r="R3421" t="s">
        <v>8316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9" t="s">
        <v>8315</v>
      </c>
      <c r="R3422" t="s">
        <v>8316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9" t="s">
        <v>8315</v>
      </c>
      <c r="R3423" t="s">
        <v>8316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9" t="s">
        <v>8315</v>
      </c>
      <c r="R3424" t="s">
        <v>8316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9" t="s">
        <v>8315</v>
      </c>
      <c r="R3425" t="s">
        <v>8316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9" t="s">
        <v>8315</v>
      </c>
      <c r="R3426" t="s">
        <v>8316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9" t="s">
        <v>8315</v>
      </c>
      <c r="R3427" t="s">
        <v>8316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9" t="s">
        <v>8315</v>
      </c>
      <c r="R3428" t="s">
        <v>8316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9" t="s">
        <v>8315</v>
      </c>
      <c r="R3429" t="s">
        <v>8316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9" t="s">
        <v>8315</v>
      </c>
      <c r="R3430" t="s">
        <v>8316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9" t="s">
        <v>8315</v>
      </c>
      <c r="R3431" t="s">
        <v>8316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9" t="s">
        <v>8315</v>
      </c>
      <c r="R3432" t="s">
        <v>8316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9" t="s">
        <v>8315</v>
      </c>
      <c r="R3433" t="s">
        <v>8316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9" t="s">
        <v>8315</v>
      </c>
      <c r="R3434" t="s">
        <v>8316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9" t="s">
        <v>8315</v>
      </c>
      <c r="R3435" t="s">
        <v>8316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9" t="s">
        <v>8315</v>
      </c>
      <c r="R3436" t="s">
        <v>8316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9" t="s">
        <v>8315</v>
      </c>
      <c r="R3437" t="s">
        <v>8316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9" t="s">
        <v>8315</v>
      </c>
      <c r="R3438" t="s">
        <v>8316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9" t="s">
        <v>8315</v>
      </c>
      <c r="R3439" t="s">
        <v>8316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9" t="s">
        <v>8315</v>
      </c>
      <c r="R3440" t="s">
        <v>8316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9" t="s">
        <v>8315</v>
      </c>
      <c r="R3441" t="s">
        <v>8316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9" t="s">
        <v>8315</v>
      </c>
      <c r="R3442" t="s">
        <v>8316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9" t="s">
        <v>8315</v>
      </c>
      <c r="R3443" t="s">
        <v>8316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9" t="s">
        <v>8315</v>
      </c>
      <c r="R3444" t="s">
        <v>8316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9" t="s">
        <v>8315</v>
      </c>
      <c r="R3445" t="s">
        <v>8316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9" t="s">
        <v>8315</v>
      </c>
      <c r="R3446" t="s">
        <v>8316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9" t="s">
        <v>8315</v>
      </c>
      <c r="R3447" t="s">
        <v>8316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9" t="s">
        <v>8315</v>
      </c>
      <c r="R3448" t="s">
        <v>8316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9" t="s">
        <v>8315</v>
      </c>
      <c r="R3449" t="s">
        <v>8316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9" t="s">
        <v>8315</v>
      </c>
      <c r="R3450" t="s">
        <v>8316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9" t="s">
        <v>8315</v>
      </c>
      <c r="R3451" t="s">
        <v>8316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9" t="s">
        <v>8315</v>
      </c>
      <c r="R3452" t="s">
        <v>8316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9" t="s">
        <v>8315</v>
      </c>
      <c r="R3453" t="s">
        <v>8316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9" t="s">
        <v>8315</v>
      </c>
      <c r="R3454" t="s">
        <v>8316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9" t="s">
        <v>8315</v>
      </c>
      <c r="R3455" t="s">
        <v>8316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9" t="s">
        <v>8315</v>
      </c>
      <c r="R3456" t="s">
        <v>8316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9" t="s">
        <v>8315</v>
      </c>
      <c r="R3457" t="s">
        <v>8316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9" t="s">
        <v>8315</v>
      </c>
      <c r="R3458" t="s">
        <v>8316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9" t="s">
        <v>8315</v>
      </c>
      <c r="R3459" t="s">
        <v>8316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9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9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9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9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9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9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9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9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9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9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9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9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9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9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9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9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9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9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9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9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9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9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9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9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9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9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9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9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9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9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9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9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9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9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9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9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9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9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9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9" t="s">
        <v>8315</v>
      </c>
      <c r="R3499" t="s">
        <v>8316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9" t="s">
        <v>8315</v>
      </c>
      <c r="R3500" t="s">
        <v>8316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9" t="s">
        <v>8315</v>
      </c>
      <c r="R3501" t="s">
        <v>8316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9" t="s">
        <v>8315</v>
      </c>
      <c r="R3502" t="s">
        <v>8316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9" t="s">
        <v>8315</v>
      </c>
      <c r="R3503" t="s">
        <v>8316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9" t="s">
        <v>8315</v>
      </c>
      <c r="R3504" t="s">
        <v>8316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9" t="s">
        <v>8315</v>
      </c>
      <c r="R3505" t="s">
        <v>8316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9" t="s">
        <v>8315</v>
      </c>
      <c r="R3506" t="s">
        <v>8316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9" t="s">
        <v>8315</v>
      </c>
      <c r="R3507" t="s">
        <v>8316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9" t="s">
        <v>8315</v>
      </c>
      <c r="R3508" t="s">
        <v>8316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9" t="s">
        <v>8315</v>
      </c>
      <c r="R3509" t="s">
        <v>8316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9" t="s">
        <v>8315</v>
      </c>
      <c r="R3510" t="s">
        <v>8316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9" t="s">
        <v>8315</v>
      </c>
      <c r="R3511" t="s">
        <v>8316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9" t="s">
        <v>8315</v>
      </c>
      <c r="R3512" t="s">
        <v>8316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9" t="s">
        <v>8315</v>
      </c>
      <c r="R3513" t="s">
        <v>8316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9" t="s">
        <v>8315</v>
      </c>
      <c r="R3514" t="s">
        <v>8316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9" t="s">
        <v>8315</v>
      </c>
      <c r="R3515" t="s">
        <v>8316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9" t="s">
        <v>8315</v>
      </c>
      <c r="R3516" t="s">
        <v>8316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9" t="s">
        <v>8315</v>
      </c>
      <c r="R3517" t="s">
        <v>8316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9" t="s">
        <v>8315</v>
      </c>
      <c r="R3518" t="s">
        <v>8316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9" t="s">
        <v>8315</v>
      </c>
      <c r="R3519" t="s">
        <v>8316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9" t="s">
        <v>8315</v>
      </c>
      <c r="R3520" t="s">
        <v>8316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9" t="s">
        <v>8315</v>
      </c>
      <c r="R3521" t="s">
        <v>8316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9" t="s">
        <v>8315</v>
      </c>
      <c r="R3522" t="s">
        <v>8316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9" t="s">
        <v>8315</v>
      </c>
      <c r="R3523" t="s">
        <v>8316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9" t="s">
        <v>8315</v>
      </c>
      <c r="R3524" t="s">
        <v>8316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9" t="s">
        <v>8315</v>
      </c>
      <c r="R3525" t="s">
        <v>8316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9" t="s">
        <v>8315</v>
      </c>
      <c r="R3526" t="s">
        <v>8316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9" t="s">
        <v>8315</v>
      </c>
      <c r="R3527" t="s">
        <v>8316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9" t="s">
        <v>8315</v>
      </c>
      <c r="R3528" t="s">
        <v>8316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9" t="s">
        <v>8315</v>
      </c>
      <c r="R3529" t="s">
        <v>8316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9" t="s">
        <v>8315</v>
      </c>
      <c r="R3530" t="s">
        <v>8316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9" t="s">
        <v>8315</v>
      </c>
      <c r="R3531" t="s">
        <v>8316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9" t="s">
        <v>8315</v>
      </c>
      <c r="R3532" t="s">
        <v>8316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9" t="s">
        <v>8315</v>
      </c>
      <c r="R3533" t="s">
        <v>8316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9" t="s">
        <v>8315</v>
      </c>
      <c r="R3534" t="s">
        <v>8316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9" t="s">
        <v>8315</v>
      </c>
      <c r="R3535" t="s">
        <v>8316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9" t="s">
        <v>8315</v>
      </c>
      <c r="R3536" t="s">
        <v>8316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9" t="s">
        <v>8315</v>
      </c>
      <c r="R3537" t="s">
        <v>8316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9" t="s">
        <v>8315</v>
      </c>
      <c r="R3538" t="s">
        <v>8316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9" t="s">
        <v>8315</v>
      </c>
      <c r="R3539" t="s">
        <v>8316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9" t="s">
        <v>8315</v>
      </c>
      <c r="R3540" t="s">
        <v>8316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9" t="s">
        <v>8315</v>
      </c>
      <c r="R3541" t="s">
        <v>8316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9" t="s">
        <v>8315</v>
      </c>
      <c r="R3542" t="s">
        <v>8316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9" t="s">
        <v>8315</v>
      </c>
      <c r="R3543" t="s">
        <v>8316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9" t="s">
        <v>8315</v>
      </c>
      <c r="R3544" t="s">
        <v>8316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9" t="s">
        <v>8315</v>
      </c>
      <c r="R3545" t="s">
        <v>8316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9" t="s">
        <v>8315</v>
      </c>
      <c r="R3546" t="s">
        <v>8316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9" t="s">
        <v>8315</v>
      </c>
      <c r="R3547" t="s">
        <v>8316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9" t="s">
        <v>8315</v>
      </c>
      <c r="R3548" t="s">
        <v>8316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9" t="s">
        <v>8315</v>
      </c>
      <c r="R3549" t="s">
        <v>8316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9" t="s">
        <v>8315</v>
      </c>
      <c r="R3550" t="s">
        <v>8316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9" t="s">
        <v>8315</v>
      </c>
      <c r="R3551" t="s">
        <v>8316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9" t="s">
        <v>8315</v>
      </c>
      <c r="R3552" t="s">
        <v>8316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9" t="s">
        <v>8315</v>
      </c>
      <c r="R3553" t="s">
        <v>8316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9" t="s">
        <v>8315</v>
      </c>
      <c r="R3554" t="s">
        <v>8316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9" t="s">
        <v>8315</v>
      </c>
      <c r="R3555" t="s">
        <v>8316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9" t="s">
        <v>8315</v>
      </c>
      <c r="R3556" t="s">
        <v>8316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9" t="s">
        <v>8315</v>
      </c>
      <c r="R3557" t="s">
        <v>8316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9" t="s">
        <v>8315</v>
      </c>
      <c r="R3558" t="s">
        <v>8316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9" t="s">
        <v>8315</v>
      </c>
      <c r="R3559" t="s">
        <v>8316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9" t="s">
        <v>8315</v>
      </c>
      <c r="R3560" t="s">
        <v>8316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9" t="s">
        <v>8315</v>
      </c>
      <c r="R3561" t="s">
        <v>8316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9" t="s">
        <v>8315</v>
      </c>
      <c r="R3562" t="s">
        <v>8316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9" t="s">
        <v>8315</v>
      </c>
      <c r="R3563" t="s">
        <v>8316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9" t="s">
        <v>8315</v>
      </c>
      <c r="R3564" t="s">
        <v>8316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9" t="s">
        <v>8315</v>
      </c>
      <c r="R3565" t="s">
        <v>8316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9" t="s">
        <v>8315</v>
      </c>
      <c r="R3566" t="s">
        <v>8316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9" t="s">
        <v>8315</v>
      </c>
      <c r="R3567" t="s">
        <v>8316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9" t="s">
        <v>8315</v>
      </c>
      <c r="R3568" t="s">
        <v>8316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9" t="s">
        <v>8315</v>
      </c>
      <c r="R3569" t="s">
        <v>8316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9" t="s">
        <v>8315</v>
      </c>
      <c r="R3570" t="s">
        <v>8316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9" t="s">
        <v>8315</v>
      </c>
      <c r="R3571" t="s">
        <v>8316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9" t="s">
        <v>8315</v>
      </c>
      <c r="R3572" t="s">
        <v>8316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9" t="s">
        <v>8315</v>
      </c>
      <c r="R3573" t="s">
        <v>8316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9" t="s">
        <v>8315</v>
      </c>
      <c r="R3574" t="s">
        <v>8316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9" t="s">
        <v>8315</v>
      </c>
      <c r="R3575" t="s">
        <v>8316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9" t="s">
        <v>8315</v>
      </c>
      <c r="R3576" t="s">
        <v>8316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9" t="s">
        <v>8315</v>
      </c>
      <c r="R3577" t="s">
        <v>8316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9" t="s">
        <v>8315</v>
      </c>
      <c r="R3578" t="s">
        <v>8316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9" t="s">
        <v>8315</v>
      </c>
      <c r="R3579" t="s">
        <v>8316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9" t="s">
        <v>8315</v>
      </c>
      <c r="R3580" t="s">
        <v>8316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9" t="s">
        <v>8315</v>
      </c>
      <c r="R3581" t="s">
        <v>8316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9" t="s">
        <v>8315</v>
      </c>
      <c r="R3582" t="s">
        <v>8316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9" t="s">
        <v>8315</v>
      </c>
      <c r="R3583" t="s">
        <v>8316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9" t="s">
        <v>8315</v>
      </c>
      <c r="R3584" t="s">
        <v>8316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9" t="s">
        <v>8315</v>
      </c>
      <c r="R3585" t="s">
        <v>8316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9" t="s">
        <v>8315</v>
      </c>
      <c r="R3586" t="s">
        <v>8316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9" t="s">
        <v>8315</v>
      </c>
      <c r="R3587" t="s">
        <v>8316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9" t="s">
        <v>8315</v>
      </c>
      <c r="R3588" t="s">
        <v>8316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9" t="s">
        <v>8315</v>
      </c>
      <c r="R3589" t="s">
        <v>8316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9" t="s">
        <v>8315</v>
      </c>
      <c r="R3590" t="s">
        <v>8316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9" t="s">
        <v>8315</v>
      </c>
      <c r="R3591" t="s">
        <v>8316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9" t="s">
        <v>8315</v>
      </c>
      <c r="R3592" t="s">
        <v>8316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9" t="s">
        <v>8315</v>
      </c>
      <c r="R3593" t="s">
        <v>8316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9" t="s">
        <v>8315</v>
      </c>
      <c r="R3594" t="s">
        <v>8316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9" t="s">
        <v>8315</v>
      </c>
      <c r="R3595" t="s">
        <v>8316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9" t="s">
        <v>8315</v>
      </c>
      <c r="R3596" t="s">
        <v>8316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9" t="s">
        <v>8315</v>
      </c>
      <c r="R3597" t="s">
        <v>8316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9" t="s">
        <v>8315</v>
      </c>
      <c r="R3598" t="s">
        <v>8316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9" t="s">
        <v>8315</v>
      </c>
      <c r="R3599" t="s">
        <v>8316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9" t="s">
        <v>8315</v>
      </c>
      <c r="R3600" t="s">
        <v>8316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9" t="s">
        <v>8315</v>
      </c>
      <c r="R3601" t="s">
        <v>8316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9" t="s">
        <v>8315</v>
      </c>
      <c r="R3602" t="s">
        <v>8316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9" t="s">
        <v>8315</v>
      </c>
      <c r="R3603" t="s">
        <v>8316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9" t="s">
        <v>8315</v>
      </c>
      <c r="R3604" t="s">
        <v>8316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9" t="s">
        <v>8315</v>
      </c>
      <c r="R3605" t="s">
        <v>8316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9" t="s">
        <v>8315</v>
      </c>
      <c r="R3606" t="s">
        <v>8316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9" t="s">
        <v>8315</v>
      </c>
      <c r="R3607" t="s">
        <v>8316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9" t="s">
        <v>8315</v>
      </c>
      <c r="R3608" t="s">
        <v>8316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9" t="s">
        <v>8315</v>
      </c>
      <c r="R3609" t="s">
        <v>8316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9" t="s">
        <v>8315</v>
      </c>
      <c r="R3610" t="s">
        <v>8316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9" t="s">
        <v>8315</v>
      </c>
      <c r="R3611" t="s">
        <v>8316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9" t="s">
        <v>8315</v>
      </c>
      <c r="R3612" t="s">
        <v>8316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9" t="s">
        <v>8315</v>
      </c>
      <c r="R3613" t="s">
        <v>8316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9" t="s">
        <v>8315</v>
      </c>
      <c r="R3614" t="s">
        <v>8316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9" t="s">
        <v>8315</v>
      </c>
      <c r="R3615" t="s">
        <v>8316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9" t="s">
        <v>8315</v>
      </c>
      <c r="R3616" t="s">
        <v>8316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9" t="s">
        <v>8315</v>
      </c>
      <c r="R3617" t="s">
        <v>8316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9" t="s">
        <v>8315</v>
      </c>
      <c r="R3618" t="s">
        <v>8316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9" t="s">
        <v>8315</v>
      </c>
      <c r="R3619" t="s">
        <v>8316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9" t="s">
        <v>8315</v>
      </c>
      <c r="R3620" t="s">
        <v>8316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9" t="s">
        <v>8315</v>
      </c>
      <c r="R3621" t="s">
        <v>8316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9" t="s">
        <v>8315</v>
      </c>
      <c r="R3622" t="s">
        <v>8316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9" t="s">
        <v>8315</v>
      </c>
      <c r="R3623" t="s">
        <v>8316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9" t="s">
        <v>8315</v>
      </c>
      <c r="R3624" t="s">
        <v>8316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9" t="s">
        <v>8315</v>
      </c>
      <c r="R3625" t="s">
        <v>8316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9" t="s">
        <v>8315</v>
      </c>
      <c r="R3626" t="s">
        <v>8316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9" t="s">
        <v>8315</v>
      </c>
      <c r="R3627" t="s">
        <v>8316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9" t="s">
        <v>8315</v>
      </c>
      <c r="R3628" t="s">
        <v>8316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9" t="s">
        <v>8315</v>
      </c>
      <c r="R3629" t="s">
        <v>8316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9" t="s">
        <v>8315</v>
      </c>
      <c r="R3630" t="s">
        <v>8357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9" t="s">
        <v>8315</v>
      </c>
      <c r="R3631" t="s">
        <v>8357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9" t="s">
        <v>8315</v>
      </c>
      <c r="R3632" t="s">
        <v>8357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9" t="s">
        <v>8315</v>
      </c>
      <c r="R3633" t="s">
        <v>8357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9" t="s">
        <v>8315</v>
      </c>
      <c r="R3634" t="s">
        <v>8357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9" t="s">
        <v>8315</v>
      </c>
      <c r="R3635" t="s">
        <v>8357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9" t="s">
        <v>8315</v>
      </c>
      <c r="R3636" t="s">
        <v>8357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9" t="s">
        <v>8315</v>
      </c>
      <c r="R3637" t="s">
        <v>8357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9" t="s">
        <v>8315</v>
      </c>
      <c r="R3638" t="s">
        <v>8357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9" t="s">
        <v>8315</v>
      </c>
      <c r="R3639" t="s">
        <v>8357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9" t="s">
        <v>8315</v>
      </c>
      <c r="R3640" t="s">
        <v>8357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9" t="s">
        <v>8315</v>
      </c>
      <c r="R3641" t="s">
        <v>8357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9" t="s">
        <v>8315</v>
      </c>
      <c r="R3642" t="s">
        <v>8357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9" t="s">
        <v>8315</v>
      </c>
      <c r="R3643" t="s">
        <v>8357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9" t="s">
        <v>8315</v>
      </c>
      <c r="R3644" t="s">
        <v>8357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9" t="s">
        <v>8315</v>
      </c>
      <c r="R3645" t="s">
        <v>8357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9" t="s">
        <v>8315</v>
      </c>
      <c r="R3646" t="s">
        <v>8357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9" t="s">
        <v>8315</v>
      </c>
      <c r="R3647" t="s">
        <v>8357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9" t="s">
        <v>8315</v>
      </c>
      <c r="R3648" t="s">
        <v>8357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9" t="s">
        <v>8315</v>
      </c>
      <c r="R3649" t="s">
        <v>8357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9" t="s">
        <v>8315</v>
      </c>
      <c r="R3650" t="s">
        <v>8316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9" t="s">
        <v>8315</v>
      </c>
      <c r="R3651" t="s">
        <v>8316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9" t="s">
        <v>8315</v>
      </c>
      <c r="R3652" t="s">
        <v>8316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9" t="s">
        <v>8315</v>
      </c>
      <c r="R3653" t="s">
        <v>8316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9" t="s">
        <v>8315</v>
      </c>
      <c r="R3654" t="s">
        <v>8316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9" t="s">
        <v>8315</v>
      </c>
      <c r="R3655" t="s">
        <v>8316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9" t="s">
        <v>8315</v>
      </c>
      <c r="R3656" t="s">
        <v>8316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9" t="s">
        <v>8315</v>
      </c>
      <c r="R3657" t="s">
        <v>8316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9" t="s">
        <v>8315</v>
      </c>
      <c r="R3658" t="s">
        <v>8316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9" t="s">
        <v>8315</v>
      </c>
      <c r="R3659" t="s">
        <v>8316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9" t="s">
        <v>8315</v>
      </c>
      <c r="R3660" t="s">
        <v>8316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9" t="s">
        <v>8315</v>
      </c>
      <c r="R3661" t="s">
        <v>8316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9" t="s">
        <v>8315</v>
      </c>
      <c r="R3662" t="s">
        <v>8316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9" t="s">
        <v>8315</v>
      </c>
      <c r="R3663" t="s">
        <v>8316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9" t="s">
        <v>8315</v>
      </c>
      <c r="R3664" t="s">
        <v>8316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9" t="s">
        <v>8315</v>
      </c>
      <c r="R3665" t="s">
        <v>8316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9" t="s">
        <v>8315</v>
      </c>
      <c r="R3666" t="s">
        <v>8316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9" t="s">
        <v>8315</v>
      </c>
      <c r="R3667" t="s">
        <v>8316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9" t="s">
        <v>8315</v>
      </c>
      <c r="R3668" t="s">
        <v>8316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9" t="s">
        <v>8315</v>
      </c>
      <c r="R3669" t="s">
        <v>8316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9" t="s">
        <v>8315</v>
      </c>
      <c r="R3670" t="s">
        <v>8316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9" t="s">
        <v>8315</v>
      </c>
      <c r="R3671" t="s">
        <v>8316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9" t="s">
        <v>8315</v>
      </c>
      <c r="R3672" t="s">
        <v>8316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9" t="s">
        <v>8315</v>
      </c>
      <c r="R3673" t="s">
        <v>8316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9" t="s">
        <v>8315</v>
      </c>
      <c r="R3674" t="s">
        <v>8316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9" t="s">
        <v>8315</v>
      </c>
      <c r="R3675" t="s">
        <v>8316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9" t="s">
        <v>8315</v>
      </c>
      <c r="R3676" t="s">
        <v>8316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9" t="s">
        <v>8315</v>
      </c>
      <c r="R3677" t="s">
        <v>8316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9" t="s">
        <v>8315</v>
      </c>
      <c r="R3678" t="s">
        <v>8316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9" t="s">
        <v>8315</v>
      </c>
      <c r="R3679" t="s">
        <v>8316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9" t="s">
        <v>8315</v>
      </c>
      <c r="R3680" t="s">
        <v>8316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9" t="s">
        <v>8315</v>
      </c>
      <c r="R3681" t="s">
        <v>8316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9" t="s">
        <v>8315</v>
      </c>
      <c r="R3682" t="s">
        <v>8316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9" t="s">
        <v>8315</v>
      </c>
      <c r="R3683" t="s">
        <v>8316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9" t="s">
        <v>8315</v>
      </c>
      <c r="R3684" t="s">
        <v>8316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9" t="s">
        <v>8315</v>
      </c>
      <c r="R3685" t="s">
        <v>8316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9" t="s">
        <v>8315</v>
      </c>
      <c r="R3686" t="s">
        <v>8316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9" t="s">
        <v>8315</v>
      </c>
      <c r="R3687" t="s">
        <v>8316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9" t="s">
        <v>8315</v>
      </c>
      <c r="R3688" t="s">
        <v>8316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9" t="s">
        <v>8315</v>
      </c>
      <c r="R3689" t="s">
        <v>8316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9" t="s">
        <v>8315</v>
      </c>
      <c r="R3690" t="s">
        <v>8316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9" t="s">
        <v>8315</v>
      </c>
      <c r="R3691" t="s">
        <v>8316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9" t="s">
        <v>8315</v>
      </c>
      <c r="R3692" t="s">
        <v>8316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9" t="s">
        <v>8315</v>
      </c>
      <c r="R3693" t="s">
        <v>8316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9" t="s">
        <v>8315</v>
      </c>
      <c r="R3694" t="s">
        <v>8316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9" t="s">
        <v>8315</v>
      </c>
      <c r="R3695" t="s">
        <v>8316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9" t="s">
        <v>8315</v>
      </c>
      <c r="R3696" t="s">
        <v>8316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9" t="s">
        <v>8315</v>
      </c>
      <c r="R3697" t="s">
        <v>8316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9" t="s">
        <v>8315</v>
      </c>
      <c r="R3698" t="s">
        <v>8316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9" t="s">
        <v>8315</v>
      </c>
      <c r="R3699" t="s">
        <v>8316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9" t="s">
        <v>8315</v>
      </c>
      <c r="R3700" t="s">
        <v>8316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9" t="s">
        <v>8315</v>
      </c>
      <c r="R3701" t="s">
        <v>8316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9" t="s">
        <v>8315</v>
      </c>
      <c r="R3702" t="s">
        <v>8316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9" t="s">
        <v>8315</v>
      </c>
      <c r="R3703" t="s">
        <v>8316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9" t="s">
        <v>8315</v>
      </c>
      <c r="R3704" t="s">
        <v>8316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9" t="s">
        <v>8315</v>
      </c>
      <c r="R3705" t="s">
        <v>8316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9" t="s">
        <v>8315</v>
      </c>
      <c r="R3706" t="s">
        <v>8316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9" t="s">
        <v>8315</v>
      </c>
      <c r="R3707" t="s">
        <v>8316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9" t="s">
        <v>8315</v>
      </c>
      <c r="R3708" t="s">
        <v>8316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9" t="s">
        <v>8315</v>
      </c>
      <c r="R3709" t="s">
        <v>8316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9" t="s">
        <v>8315</v>
      </c>
      <c r="R3710" t="s">
        <v>8316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9" t="s">
        <v>8315</v>
      </c>
      <c r="R3711" t="s">
        <v>8316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9" t="s">
        <v>8315</v>
      </c>
      <c r="R3712" t="s">
        <v>8316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9" t="s">
        <v>8315</v>
      </c>
      <c r="R3713" t="s">
        <v>8316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9" t="s">
        <v>8315</v>
      </c>
      <c r="R3714" t="s">
        <v>8316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9" t="s">
        <v>8315</v>
      </c>
      <c r="R3715" t="s">
        <v>8316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9" t="s">
        <v>8315</v>
      </c>
      <c r="R3716" t="s">
        <v>8316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9" t="s">
        <v>8315</v>
      </c>
      <c r="R3717" t="s">
        <v>8316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9" t="s">
        <v>8315</v>
      </c>
      <c r="R3718" t="s">
        <v>8316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9" t="s">
        <v>8315</v>
      </c>
      <c r="R3719" t="s">
        <v>8316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9" t="s">
        <v>8315</v>
      </c>
      <c r="R3720" t="s">
        <v>8316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9" t="s">
        <v>8315</v>
      </c>
      <c r="R3721" t="s">
        <v>8316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9" t="s">
        <v>8315</v>
      </c>
      <c r="R3722" t="s">
        <v>8316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9" t="s">
        <v>8315</v>
      </c>
      <c r="R3723" t="s">
        <v>8316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9" t="s">
        <v>8315</v>
      </c>
      <c r="R3724" t="s">
        <v>8316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9" t="s">
        <v>8315</v>
      </c>
      <c r="R3725" t="s">
        <v>8316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9" t="s">
        <v>8315</v>
      </c>
      <c r="R3726" t="s">
        <v>8316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9" t="s">
        <v>8315</v>
      </c>
      <c r="R3727" t="s">
        <v>8316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9" t="s">
        <v>8315</v>
      </c>
      <c r="R3728" t="s">
        <v>8316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9" t="s">
        <v>8315</v>
      </c>
      <c r="R3729" t="s">
        <v>8316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9" t="s">
        <v>8315</v>
      </c>
      <c r="R3730" t="s">
        <v>8316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9" t="s">
        <v>8315</v>
      </c>
      <c r="R3731" t="s">
        <v>8316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9" t="s">
        <v>8315</v>
      </c>
      <c r="R3732" t="s">
        <v>8316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9" t="s">
        <v>8315</v>
      </c>
      <c r="R3733" t="s">
        <v>8316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9" t="s">
        <v>8315</v>
      </c>
      <c r="R3734" t="s">
        <v>8316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9" t="s">
        <v>8315</v>
      </c>
      <c r="R3735" t="s">
        <v>8316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9" t="s">
        <v>8315</v>
      </c>
      <c r="R3736" t="s">
        <v>8316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9" t="s">
        <v>8315</v>
      </c>
      <c r="R3737" t="s">
        <v>8316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9" t="s">
        <v>8315</v>
      </c>
      <c r="R3738" t="s">
        <v>8316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9" t="s">
        <v>8315</v>
      </c>
      <c r="R3739" t="s">
        <v>8316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9" t="s">
        <v>8315</v>
      </c>
      <c r="R3740" t="s">
        <v>8316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9" t="s">
        <v>8315</v>
      </c>
      <c r="R3741" t="s">
        <v>8316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9" t="s">
        <v>8315</v>
      </c>
      <c r="R3742" t="s">
        <v>8316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9" t="s">
        <v>8315</v>
      </c>
      <c r="R3743" t="s">
        <v>8316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9" t="s">
        <v>8315</v>
      </c>
      <c r="R3744" t="s">
        <v>8316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9" t="s">
        <v>8315</v>
      </c>
      <c r="R3745" t="s">
        <v>8316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9" t="s">
        <v>8315</v>
      </c>
      <c r="R3746" t="s">
        <v>8316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9" t="s">
        <v>8315</v>
      </c>
      <c r="R3747" t="s">
        <v>8316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9" t="s">
        <v>8315</v>
      </c>
      <c r="R3748" t="s">
        <v>8316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9" t="s">
        <v>8315</v>
      </c>
      <c r="R3749" t="s">
        <v>8316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9" t="s">
        <v>8315</v>
      </c>
      <c r="R3750" t="s">
        <v>8357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9" t="s">
        <v>8315</v>
      </c>
      <c r="R3751" t="s">
        <v>8357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9" t="s">
        <v>8315</v>
      </c>
      <c r="R3752" t="s">
        <v>8357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9" t="s">
        <v>8315</v>
      </c>
      <c r="R3753" t="s">
        <v>8357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9" t="s">
        <v>8315</v>
      </c>
      <c r="R3754" t="s">
        <v>8357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9" t="s">
        <v>8315</v>
      </c>
      <c r="R3755" t="s">
        <v>8357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9" t="s">
        <v>8315</v>
      </c>
      <c r="R3756" t="s">
        <v>8357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9" t="s">
        <v>8315</v>
      </c>
      <c r="R3757" t="s">
        <v>8357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9" t="s">
        <v>8315</v>
      </c>
      <c r="R3758" t="s">
        <v>8357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9" t="s">
        <v>8315</v>
      </c>
      <c r="R3759" t="s">
        <v>8357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9" t="s">
        <v>8315</v>
      </c>
      <c r="R3760" t="s">
        <v>8357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9" t="s">
        <v>8315</v>
      </c>
      <c r="R3761" t="s">
        <v>8357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9" t="s">
        <v>8315</v>
      </c>
      <c r="R3762" t="s">
        <v>8357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9" t="s">
        <v>8315</v>
      </c>
      <c r="R3763" t="s">
        <v>8357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9" t="s">
        <v>8315</v>
      </c>
      <c r="R3764" t="s">
        <v>8357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9" t="s">
        <v>8315</v>
      </c>
      <c r="R3765" t="s">
        <v>8357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9" t="s">
        <v>8315</v>
      </c>
      <c r="R3766" t="s">
        <v>8357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9" t="s">
        <v>8315</v>
      </c>
      <c r="R3767" t="s">
        <v>8357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9" t="s">
        <v>8315</v>
      </c>
      <c r="R3768" t="s">
        <v>8357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9" t="s">
        <v>8315</v>
      </c>
      <c r="R3769" t="s">
        <v>8357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9" t="s">
        <v>8315</v>
      </c>
      <c r="R3770" t="s">
        <v>8357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9" t="s">
        <v>8315</v>
      </c>
      <c r="R3771" t="s">
        <v>8357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9" t="s">
        <v>8315</v>
      </c>
      <c r="R3772" t="s">
        <v>8357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9" t="s">
        <v>8315</v>
      </c>
      <c r="R3773" t="s">
        <v>8357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9" t="s">
        <v>8315</v>
      </c>
      <c r="R3774" t="s">
        <v>8357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9" t="s">
        <v>8315</v>
      </c>
      <c r="R3775" t="s">
        <v>8357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9" t="s">
        <v>8315</v>
      </c>
      <c r="R3776" t="s">
        <v>8357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9" t="s">
        <v>8315</v>
      </c>
      <c r="R3777" t="s">
        <v>8357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9" t="s">
        <v>8315</v>
      </c>
      <c r="R3778" t="s">
        <v>8357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9" t="s">
        <v>8315</v>
      </c>
      <c r="R3779" t="s">
        <v>8357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9" t="s">
        <v>8315</v>
      </c>
      <c r="R3780" t="s">
        <v>8357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9" t="s">
        <v>8315</v>
      </c>
      <c r="R3781" t="s">
        <v>8357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9" t="s">
        <v>8315</v>
      </c>
      <c r="R3782" t="s">
        <v>8357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9" t="s">
        <v>8315</v>
      </c>
      <c r="R3783" t="s">
        <v>8357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9" t="s">
        <v>8315</v>
      </c>
      <c r="R3784" t="s">
        <v>8357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9" t="s">
        <v>8315</v>
      </c>
      <c r="R3785" t="s">
        <v>8357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9" t="s">
        <v>8315</v>
      </c>
      <c r="R3786" t="s">
        <v>8357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9" t="s">
        <v>8315</v>
      </c>
      <c r="R3787" t="s">
        <v>8357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9" t="s">
        <v>8315</v>
      </c>
      <c r="R3788" t="s">
        <v>8357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9" t="s">
        <v>8315</v>
      </c>
      <c r="R3789" t="s">
        <v>8357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9" t="s">
        <v>8315</v>
      </c>
      <c r="R3790" t="s">
        <v>8357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9" t="s">
        <v>8315</v>
      </c>
      <c r="R3791" t="s">
        <v>8357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9" t="s">
        <v>8315</v>
      </c>
      <c r="R3792" t="s">
        <v>8357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9" t="s">
        <v>8315</v>
      </c>
      <c r="R3793" t="s">
        <v>8357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9" t="s">
        <v>8315</v>
      </c>
      <c r="R3794" t="s">
        <v>8357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9" t="s">
        <v>8315</v>
      </c>
      <c r="R3795" t="s">
        <v>8357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9" t="s">
        <v>8315</v>
      </c>
      <c r="R3796" t="s">
        <v>8357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9" t="s">
        <v>8315</v>
      </c>
      <c r="R3797" t="s">
        <v>8357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9" t="s">
        <v>8315</v>
      </c>
      <c r="R3798" t="s">
        <v>8357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9" t="s">
        <v>8315</v>
      </c>
      <c r="R3799" t="s">
        <v>8357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9" t="s">
        <v>8315</v>
      </c>
      <c r="R3800" t="s">
        <v>8357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9" t="s">
        <v>8315</v>
      </c>
      <c r="R3801" t="s">
        <v>8357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9" t="s">
        <v>8315</v>
      </c>
      <c r="R3802" t="s">
        <v>8357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9" t="s">
        <v>8315</v>
      </c>
      <c r="R3803" t="s">
        <v>8357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9" t="s">
        <v>8315</v>
      </c>
      <c r="R3804" t="s">
        <v>8357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9" t="s">
        <v>8315</v>
      </c>
      <c r="R3805" t="s">
        <v>8357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9" t="s">
        <v>8315</v>
      </c>
      <c r="R3806" t="s">
        <v>8357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9" t="s">
        <v>8315</v>
      </c>
      <c r="R3807" t="s">
        <v>8357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9" t="s">
        <v>8315</v>
      </c>
      <c r="R3808" t="s">
        <v>8357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9" t="s">
        <v>8315</v>
      </c>
      <c r="R3809" t="s">
        <v>8357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9" t="s">
        <v>8315</v>
      </c>
      <c r="R3810" t="s">
        <v>8316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9" t="s">
        <v>8315</v>
      </c>
      <c r="R3811" t="s">
        <v>8316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9" t="s">
        <v>8315</v>
      </c>
      <c r="R3812" t="s">
        <v>8316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9" t="s">
        <v>8315</v>
      </c>
      <c r="R3813" t="s">
        <v>8316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9" t="s">
        <v>8315</v>
      </c>
      <c r="R3814" t="s">
        <v>8316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9" t="s">
        <v>8315</v>
      </c>
      <c r="R3815" t="s">
        <v>8316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9" t="s">
        <v>8315</v>
      </c>
      <c r="R3816" t="s">
        <v>8316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9" t="s">
        <v>8315</v>
      </c>
      <c r="R3817" t="s">
        <v>8316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9" t="s">
        <v>8315</v>
      </c>
      <c r="R3818" t="s">
        <v>8316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9" t="s">
        <v>8315</v>
      </c>
      <c r="R3819" t="s">
        <v>8316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9" t="s">
        <v>8315</v>
      </c>
      <c r="R3820" t="s">
        <v>8316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9" t="s">
        <v>8315</v>
      </c>
      <c r="R3821" t="s">
        <v>8316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9" t="s">
        <v>8315</v>
      </c>
      <c r="R3822" t="s">
        <v>8316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9" t="s">
        <v>8315</v>
      </c>
      <c r="R3823" t="s">
        <v>8316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9" t="s">
        <v>8315</v>
      </c>
      <c r="R3824" t="s">
        <v>8316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9" t="s">
        <v>8315</v>
      </c>
      <c r="R3825" t="s">
        <v>8316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9" t="s">
        <v>8315</v>
      </c>
      <c r="R3826" t="s">
        <v>8316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9" t="s">
        <v>8315</v>
      </c>
      <c r="R3827" t="s">
        <v>8316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9" t="s">
        <v>8315</v>
      </c>
      <c r="R3828" t="s">
        <v>8316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9" t="s">
        <v>8315</v>
      </c>
      <c r="R3829" t="s">
        <v>8316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9" t="s">
        <v>8315</v>
      </c>
      <c r="R3830" t="s">
        <v>8316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9" t="s">
        <v>8315</v>
      </c>
      <c r="R3831" t="s">
        <v>8316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9" t="s">
        <v>8315</v>
      </c>
      <c r="R3832" t="s">
        <v>8316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9" t="s">
        <v>8315</v>
      </c>
      <c r="R3833" t="s">
        <v>8316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9" t="s">
        <v>8315</v>
      </c>
      <c r="R3834" t="s">
        <v>8316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9" t="s">
        <v>8315</v>
      </c>
      <c r="R3835" t="s">
        <v>8316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9" t="s">
        <v>8315</v>
      </c>
      <c r="R3836" t="s">
        <v>8316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9" t="s">
        <v>8315</v>
      </c>
      <c r="R3837" t="s">
        <v>8316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9" t="s">
        <v>8315</v>
      </c>
      <c r="R3838" t="s">
        <v>8316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9" t="s">
        <v>8315</v>
      </c>
      <c r="R3839" t="s">
        <v>8316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9" t="s">
        <v>8315</v>
      </c>
      <c r="R3840" t="s">
        <v>8316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9" t="s">
        <v>8315</v>
      </c>
      <c r="R3841" t="s">
        <v>8316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9" t="s">
        <v>8315</v>
      </c>
      <c r="R3842" t="s">
        <v>8316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9" t="s">
        <v>8315</v>
      </c>
      <c r="R3843" t="s">
        <v>8316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9" t="s">
        <v>8315</v>
      </c>
      <c r="R3844" t="s">
        <v>8316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9" t="s">
        <v>8315</v>
      </c>
      <c r="R3845" t="s">
        <v>8316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9" t="s">
        <v>8315</v>
      </c>
      <c r="R3846" t="s">
        <v>8316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9" t="s">
        <v>8315</v>
      </c>
      <c r="R3847" t="s">
        <v>8316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9" t="s">
        <v>8315</v>
      </c>
      <c r="R3848" t="s">
        <v>8316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9" t="s">
        <v>8315</v>
      </c>
      <c r="R3849" t="s">
        <v>8316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9" t="s">
        <v>8315</v>
      </c>
      <c r="R3850" t="s">
        <v>8316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9" t="s">
        <v>8315</v>
      </c>
      <c r="R3851" t="s">
        <v>8316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9" t="s">
        <v>8315</v>
      </c>
      <c r="R3852" t="s">
        <v>8316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9" t="s">
        <v>8315</v>
      </c>
      <c r="R3853" t="s">
        <v>8316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9" t="s">
        <v>8315</v>
      </c>
      <c r="R3854" t="s">
        <v>8316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9" t="s">
        <v>8315</v>
      </c>
      <c r="R3855" t="s">
        <v>8316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9" t="s">
        <v>8315</v>
      </c>
      <c r="R3856" t="s">
        <v>8316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9" t="s">
        <v>8315</v>
      </c>
      <c r="R3857" t="s">
        <v>8316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9" t="s">
        <v>8315</v>
      </c>
      <c r="R3858" t="s">
        <v>8316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9" t="s">
        <v>8315</v>
      </c>
      <c r="R3859" t="s">
        <v>8316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9" t="s">
        <v>8315</v>
      </c>
      <c r="R3860" t="s">
        <v>8316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9" t="s">
        <v>8315</v>
      </c>
      <c r="R3861" t="s">
        <v>8316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9" t="s">
        <v>8315</v>
      </c>
      <c r="R3862" t="s">
        <v>8316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9" t="s">
        <v>8315</v>
      </c>
      <c r="R3863" t="s">
        <v>8316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9" t="s">
        <v>8315</v>
      </c>
      <c r="R3864" t="s">
        <v>8316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9" t="s">
        <v>8315</v>
      </c>
      <c r="R3865" t="s">
        <v>8316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9" t="s">
        <v>8315</v>
      </c>
      <c r="R3866" t="s">
        <v>8316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9" t="s">
        <v>8315</v>
      </c>
      <c r="R3867" t="s">
        <v>8316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9" t="s">
        <v>8315</v>
      </c>
      <c r="R3868" t="s">
        <v>8316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9" t="s">
        <v>8315</v>
      </c>
      <c r="R3869" t="s">
        <v>8316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9" t="s">
        <v>8315</v>
      </c>
      <c r="R3870" t="s">
        <v>8357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9" t="s">
        <v>8315</v>
      </c>
      <c r="R3871" t="s">
        <v>8357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9" t="s">
        <v>8315</v>
      </c>
      <c r="R3872" t="s">
        <v>8357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9" t="s">
        <v>8315</v>
      </c>
      <c r="R3873" t="s">
        <v>8357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9" t="s">
        <v>8315</v>
      </c>
      <c r="R3874" t="s">
        <v>8357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9" t="s">
        <v>8315</v>
      </c>
      <c r="R3875" t="s">
        <v>8357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9" t="s">
        <v>8315</v>
      </c>
      <c r="R3876" t="s">
        <v>8357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9" t="s">
        <v>8315</v>
      </c>
      <c r="R3877" t="s">
        <v>8357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9" t="s">
        <v>8315</v>
      </c>
      <c r="R3878" t="s">
        <v>8357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9" t="s">
        <v>8315</v>
      </c>
      <c r="R3879" t="s">
        <v>8357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9" t="s">
        <v>8315</v>
      </c>
      <c r="R3880" t="s">
        <v>8357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9" t="s">
        <v>8315</v>
      </c>
      <c r="R3881" t="s">
        <v>8357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9" t="s">
        <v>8315</v>
      </c>
      <c r="R3882" t="s">
        <v>8357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9" t="s">
        <v>8315</v>
      </c>
      <c r="R3883" t="s">
        <v>8357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9" t="s">
        <v>8315</v>
      </c>
      <c r="R3884" t="s">
        <v>8357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9" t="s">
        <v>8315</v>
      </c>
      <c r="R3885" t="s">
        <v>8357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9" t="s">
        <v>8315</v>
      </c>
      <c r="R3886" t="s">
        <v>8357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9" t="s">
        <v>8315</v>
      </c>
      <c r="R3887" t="s">
        <v>8357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9" t="s">
        <v>8315</v>
      </c>
      <c r="R3888" t="s">
        <v>8357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9" t="s">
        <v>8315</v>
      </c>
      <c r="R3889" t="s">
        <v>8357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9" t="s">
        <v>8315</v>
      </c>
      <c r="R3890" t="s">
        <v>8316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9" t="s">
        <v>8315</v>
      </c>
      <c r="R3891" t="s">
        <v>8316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9" t="s">
        <v>8315</v>
      </c>
      <c r="R3892" t="s">
        <v>8316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9" t="s">
        <v>8315</v>
      </c>
      <c r="R3893" t="s">
        <v>8316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9" t="s">
        <v>8315</v>
      </c>
      <c r="R3894" t="s">
        <v>8316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9" t="s">
        <v>8315</v>
      </c>
      <c r="R3895" t="s">
        <v>8316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9" t="s">
        <v>8315</v>
      </c>
      <c r="R3896" t="s">
        <v>8316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9" t="s">
        <v>8315</v>
      </c>
      <c r="R3897" t="s">
        <v>8316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9" t="s">
        <v>8315</v>
      </c>
      <c r="R3898" t="s">
        <v>8316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9" t="s">
        <v>8315</v>
      </c>
      <c r="R3899" t="s">
        <v>8316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9" t="s">
        <v>8315</v>
      </c>
      <c r="R3900" t="s">
        <v>8316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9" t="s">
        <v>8315</v>
      </c>
      <c r="R3901" t="s">
        <v>8316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9" t="s">
        <v>8315</v>
      </c>
      <c r="R3902" t="s">
        <v>8316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9" t="s">
        <v>8315</v>
      </c>
      <c r="R3903" t="s">
        <v>8316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9" t="s">
        <v>8315</v>
      </c>
      <c r="R3904" t="s">
        <v>8316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9" t="s">
        <v>8315</v>
      </c>
      <c r="R3905" t="s">
        <v>8316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9" t="s">
        <v>8315</v>
      </c>
      <c r="R3906" t="s">
        <v>8316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9" t="s">
        <v>8315</v>
      </c>
      <c r="R3907" t="s">
        <v>8316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9" t="s">
        <v>8315</v>
      </c>
      <c r="R3908" t="s">
        <v>8316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9" t="s">
        <v>8315</v>
      </c>
      <c r="R3909" t="s">
        <v>8316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9" t="s">
        <v>8315</v>
      </c>
      <c r="R3910" t="s">
        <v>8316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9" t="s">
        <v>8315</v>
      </c>
      <c r="R3911" t="s">
        <v>8316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9" t="s">
        <v>8315</v>
      </c>
      <c r="R3912" t="s">
        <v>8316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9" t="s">
        <v>8315</v>
      </c>
      <c r="R3913" t="s">
        <v>8316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9" t="s">
        <v>8315</v>
      </c>
      <c r="R3914" t="s">
        <v>8316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9" t="s">
        <v>8315</v>
      </c>
      <c r="R3915" t="s">
        <v>8316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9" t="s">
        <v>8315</v>
      </c>
      <c r="R3916" t="s">
        <v>8316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9" t="s">
        <v>8315</v>
      </c>
      <c r="R3917" t="s">
        <v>8316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9" t="s">
        <v>8315</v>
      </c>
      <c r="R3918" t="s">
        <v>8316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9" t="s">
        <v>8315</v>
      </c>
      <c r="R3919" t="s">
        <v>8316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9" t="s">
        <v>8315</v>
      </c>
      <c r="R3920" t="s">
        <v>8316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9" t="s">
        <v>8315</v>
      </c>
      <c r="R3921" t="s">
        <v>8316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9" t="s">
        <v>8315</v>
      </c>
      <c r="R3922" t="s">
        <v>8316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9" t="s">
        <v>8315</v>
      </c>
      <c r="R3923" t="s">
        <v>8316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9" t="s">
        <v>8315</v>
      </c>
      <c r="R3924" t="s">
        <v>8316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9" t="s">
        <v>8315</v>
      </c>
      <c r="R3925" t="s">
        <v>8316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9" t="s">
        <v>8315</v>
      </c>
      <c r="R3926" t="s">
        <v>8316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9" t="s">
        <v>8315</v>
      </c>
      <c r="R3927" t="s">
        <v>8316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9" t="s">
        <v>8315</v>
      </c>
      <c r="R3928" t="s">
        <v>8316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9" t="s">
        <v>8315</v>
      </c>
      <c r="R3929" t="s">
        <v>8316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9" t="s">
        <v>8315</v>
      </c>
      <c r="R3930" t="s">
        <v>8316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9" t="s">
        <v>8315</v>
      </c>
      <c r="R3931" t="s">
        <v>8316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9" t="s">
        <v>8315</v>
      </c>
      <c r="R3932" t="s">
        <v>8316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9" t="s">
        <v>8315</v>
      </c>
      <c r="R3933" t="s">
        <v>8316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9" t="s">
        <v>8315</v>
      </c>
      <c r="R3934" t="s">
        <v>8316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9" t="s">
        <v>8315</v>
      </c>
      <c r="R3935" t="s">
        <v>8316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9" t="s">
        <v>8315</v>
      </c>
      <c r="R3936" t="s">
        <v>8316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9" t="s">
        <v>8315</v>
      </c>
      <c r="R3937" t="s">
        <v>8316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9" t="s">
        <v>8315</v>
      </c>
      <c r="R3938" t="s">
        <v>8316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9" t="s">
        <v>8315</v>
      </c>
      <c r="R3939" t="s">
        <v>8316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9" t="s">
        <v>8315</v>
      </c>
      <c r="R3940" t="s">
        <v>8316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9" t="s">
        <v>8315</v>
      </c>
      <c r="R3941" t="s">
        <v>8316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9" t="s">
        <v>8315</v>
      </c>
      <c r="R3942" t="s">
        <v>8316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9" t="s">
        <v>8315</v>
      </c>
      <c r="R3943" t="s">
        <v>8316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9" t="s">
        <v>8315</v>
      </c>
      <c r="R3944" t="s">
        <v>8316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9" t="s">
        <v>8315</v>
      </c>
      <c r="R3945" t="s">
        <v>8316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9" t="s">
        <v>8315</v>
      </c>
      <c r="R3946" t="s">
        <v>8316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9" t="s">
        <v>8315</v>
      </c>
      <c r="R3947" t="s">
        <v>8316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9" t="s">
        <v>8315</v>
      </c>
      <c r="R3948" t="s">
        <v>8316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9" t="s">
        <v>8315</v>
      </c>
      <c r="R3949" t="s">
        <v>8316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9" t="s">
        <v>8315</v>
      </c>
      <c r="R3950" t="s">
        <v>8316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9" t="s">
        <v>8315</v>
      </c>
      <c r="R3951" t="s">
        <v>8316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9" t="s">
        <v>8315</v>
      </c>
      <c r="R3952" t="s">
        <v>8316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9" t="s">
        <v>8315</v>
      </c>
      <c r="R3953" t="s">
        <v>8316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9" t="s">
        <v>8315</v>
      </c>
      <c r="R3954" t="s">
        <v>8316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9" t="s">
        <v>8315</v>
      </c>
      <c r="R3955" t="s">
        <v>8316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9" t="s">
        <v>8315</v>
      </c>
      <c r="R3956" t="s">
        <v>8316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9" t="s">
        <v>8315</v>
      </c>
      <c r="R3957" t="s">
        <v>8316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9" t="s">
        <v>8315</v>
      </c>
      <c r="R3958" t="s">
        <v>8316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9" t="s">
        <v>8315</v>
      </c>
      <c r="R3959" t="s">
        <v>8316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9" t="s">
        <v>8315</v>
      </c>
      <c r="R3960" t="s">
        <v>8316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9" t="s">
        <v>8315</v>
      </c>
      <c r="R3961" t="s">
        <v>8316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9" t="s">
        <v>8315</v>
      </c>
      <c r="R3962" t="s">
        <v>8316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9" t="s">
        <v>8315</v>
      </c>
      <c r="R3963" t="s">
        <v>8316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9" t="s">
        <v>8315</v>
      </c>
      <c r="R3964" t="s">
        <v>8316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9" t="s">
        <v>8315</v>
      </c>
      <c r="R3965" t="s">
        <v>8316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9" t="s">
        <v>8315</v>
      </c>
      <c r="R3966" t="s">
        <v>8316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9" t="s">
        <v>8315</v>
      </c>
      <c r="R3967" t="s">
        <v>8316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9" t="s">
        <v>8315</v>
      </c>
      <c r="R3968" t="s">
        <v>8316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9" t="s">
        <v>8315</v>
      </c>
      <c r="R3969" t="s">
        <v>8316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9" t="s">
        <v>8315</v>
      </c>
      <c r="R3970" t="s">
        <v>8316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9" t="s">
        <v>8315</v>
      </c>
      <c r="R3971" t="s">
        <v>8316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9" t="s">
        <v>8315</v>
      </c>
      <c r="R3972" t="s">
        <v>8316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9" t="s">
        <v>8315</v>
      </c>
      <c r="R3973" t="s">
        <v>8316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9" t="s">
        <v>8315</v>
      </c>
      <c r="R3974" t="s">
        <v>8316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9" t="s">
        <v>8315</v>
      </c>
      <c r="R3975" t="s">
        <v>8316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9" t="s">
        <v>8315</v>
      </c>
      <c r="R3976" t="s">
        <v>8316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9" t="s">
        <v>8315</v>
      </c>
      <c r="R3977" t="s">
        <v>8316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9" t="s">
        <v>8315</v>
      </c>
      <c r="R3978" t="s">
        <v>8316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9" t="s">
        <v>8315</v>
      </c>
      <c r="R3979" t="s">
        <v>8316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9" t="s">
        <v>8315</v>
      </c>
      <c r="R3980" t="s">
        <v>8316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9" t="s">
        <v>8315</v>
      </c>
      <c r="R3981" t="s">
        <v>8316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9" t="s">
        <v>8315</v>
      </c>
      <c r="R3982" t="s">
        <v>8316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9" t="s">
        <v>8315</v>
      </c>
      <c r="R3983" t="s">
        <v>8316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9" t="s">
        <v>8315</v>
      </c>
      <c r="R3984" t="s">
        <v>8316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9" t="s">
        <v>8315</v>
      </c>
      <c r="R3985" t="s">
        <v>8316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9" t="s">
        <v>8315</v>
      </c>
      <c r="R3986" t="s">
        <v>8316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9" t="s">
        <v>8315</v>
      </c>
      <c r="R3987" t="s">
        <v>8316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9" t="s">
        <v>8315</v>
      </c>
      <c r="R3988" t="s">
        <v>8316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9" t="s">
        <v>8315</v>
      </c>
      <c r="R3989" t="s">
        <v>8316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9" t="s">
        <v>8315</v>
      </c>
      <c r="R3990" t="s">
        <v>8316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9" t="s">
        <v>8315</v>
      </c>
      <c r="R3991" t="s">
        <v>8316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9" t="s">
        <v>8315</v>
      </c>
      <c r="R3992" t="s">
        <v>8316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9" t="s">
        <v>8315</v>
      </c>
      <c r="R3993" t="s">
        <v>8316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9" t="s">
        <v>8315</v>
      </c>
      <c r="R3994" t="s">
        <v>8316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9" t="s">
        <v>8315</v>
      </c>
      <c r="R3995" t="s">
        <v>8316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9" t="s">
        <v>8315</v>
      </c>
      <c r="R3996" t="s">
        <v>8316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9" t="s">
        <v>8315</v>
      </c>
      <c r="R3997" t="s">
        <v>8316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9" t="s">
        <v>8315</v>
      </c>
      <c r="R3998" t="s">
        <v>8316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9" t="s">
        <v>8315</v>
      </c>
      <c r="R3999" t="s">
        <v>8316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9" t="s">
        <v>8315</v>
      </c>
      <c r="R4000" t="s">
        <v>8316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9" t="s">
        <v>8315</v>
      </c>
      <c r="R4001" t="s">
        <v>8316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9" t="s">
        <v>8315</v>
      </c>
      <c r="R4002" t="s">
        <v>8316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9" t="s">
        <v>8315</v>
      </c>
      <c r="R4003" t="s">
        <v>8316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9" t="s">
        <v>8315</v>
      </c>
      <c r="R4004" t="s">
        <v>8316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9" t="s">
        <v>8315</v>
      </c>
      <c r="R4005" t="s">
        <v>8316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9" t="s">
        <v>8315</v>
      </c>
      <c r="R4006" t="s">
        <v>8316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9" t="s">
        <v>8315</v>
      </c>
      <c r="R4007" t="s">
        <v>8316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9" t="s">
        <v>8315</v>
      </c>
      <c r="R4008" t="s">
        <v>8316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9" t="s">
        <v>8315</v>
      </c>
      <c r="R4009" t="s">
        <v>8316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9" t="s">
        <v>8315</v>
      </c>
      <c r="R4010" t="s">
        <v>8316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9" t="s">
        <v>8315</v>
      </c>
      <c r="R4011" t="s">
        <v>8316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9" t="s">
        <v>8315</v>
      </c>
      <c r="R4012" t="s">
        <v>8316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9" t="s">
        <v>8315</v>
      </c>
      <c r="R4013" t="s">
        <v>8316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9" t="s">
        <v>8315</v>
      </c>
      <c r="R4014" t="s">
        <v>8316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9" t="s">
        <v>8315</v>
      </c>
      <c r="R4015" t="s">
        <v>8316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9" t="s">
        <v>8315</v>
      </c>
      <c r="R4016" t="s">
        <v>8316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9" t="s">
        <v>8315</v>
      </c>
      <c r="R4017" t="s">
        <v>8316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9" t="s">
        <v>8315</v>
      </c>
      <c r="R4018" t="s">
        <v>8316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9" t="s">
        <v>8315</v>
      </c>
      <c r="R4019" t="s">
        <v>8316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9" t="s">
        <v>8315</v>
      </c>
      <c r="R4020" t="s">
        <v>8316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9" t="s">
        <v>8315</v>
      </c>
      <c r="R4021" t="s">
        <v>8316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9" t="s">
        <v>8315</v>
      </c>
      <c r="R4022" t="s">
        <v>8316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9" t="s">
        <v>8315</v>
      </c>
      <c r="R4023" t="s">
        <v>8316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9" t="s">
        <v>8315</v>
      </c>
      <c r="R4024" t="s">
        <v>8316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9" t="s">
        <v>8315</v>
      </c>
      <c r="R4025" t="s">
        <v>8316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9" t="s">
        <v>8315</v>
      </c>
      <c r="R4026" t="s">
        <v>8316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9" t="s">
        <v>8315</v>
      </c>
      <c r="R4027" t="s">
        <v>8316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9" t="s">
        <v>8315</v>
      </c>
      <c r="R4028" t="s">
        <v>8316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9" t="s">
        <v>8315</v>
      </c>
      <c r="R4029" t="s">
        <v>8316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9" t="s">
        <v>8315</v>
      </c>
      <c r="R4030" t="s">
        <v>8316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9" t="s">
        <v>8315</v>
      </c>
      <c r="R4031" t="s">
        <v>8316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9" t="s">
        <v>8315</v>
      </c>
      <c r="R4032" t="s">
        <v>8316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9" t="s">
        <v>8315</v>
      </c>
      <c r="R4033" t="s">
        <v>8316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9" t="s">
        <v>8315</v>
      </c>
      <c r="R4034" t="s">
        <v>8316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9" t="s">
        <v>8315</v>
      </c>
      <c r="R4035" t="s">
        <v>8316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9" t="s">
        <v>8315</v>
      </c>
      <c r="R4036" t="s">
        <v>8316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9" t="s">
        <v>8315</v>
      </c>
      <c r="R4037" t="s">
        <v>8316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9" t="s">
        <v>8315</v>
      </c>
      <c r="R4038" t="s">
        <v>8316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9" t="s">
        <v>8315</v>
      </c>
      <c r="R4039" t="s">
        <v>8316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9" t="s">
        <v>8315</v>
      </c>
      <c r="R4040" t="s">
        <v>8316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9" t="s">
        <v>8315</v>
      </c>
      <c r="R4041" t="s">
        <v>8316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9" t="s">
        <v>8315</v>
      </c>
      <c r="R4042" t="s">
        <v>8316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9" t="s">
        <v>8315</v>
      </c>
      <c r="R4043" t="s">
        <v>8316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9" t="s">
        <v>8315</v>
      </c>
      <c r="R4044" t="s">
        <v>8316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9" t="s">
        <v>8315</v>
      </c>
      <c r="R4045" t="s">
        <v>8316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9" t="s">
        <v>8315</v>
      </c>
      <c r="R4046" t="s">
        <v>8316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9" t="s">
        <v>8315</v>
      </c>
      <c r="R4047" t="s">
        <v>8316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9" t="s">
        <v>8315</v>
      </c>
      <c r="R4048" t="s">
        <v>8316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9" t="s">
        <v>8315</v>
      </c>
      <c r="R4049" t="s">
        <v>8316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9" t="s">
        <v>8315</v>
      </c>
      <c r="R4050" t="s">
        <v>8316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9" t="s">
        <v>8315</v>
      </c>
      <c r="R4051" t="s">
        <v>8316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9" t="s">
        <v>8315</v>
      </c>
      <c r="R4052" t="s">
        <v>8316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9" t="s">
        <v>8315</v>
      </c>
      <c r="R4053" t="s">
        <v>8316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9" t="s">
        <v>8315</v>
      </c>
      <c r="R4054" t="s">
        <v>8316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9" t="s">
        <v>8315</v>
      </c>
      <c r="R4055" t="s">
        <v>8316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9" t="s">
        <v>8315</v>
      </c>
      <c r="R4056" t="s">
        <v>8316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9" t="s">
        <v>8315</v>
      </c>
      <c r="R4057" t="s">
        <v>8316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9" t="s">
        <v>8315</v>
      </c>
      <c r="R4058" t="s">
        <v>8316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9" t="s">
        <v>8315</v>
      </c>
      <c r="R4059" t="s">
        <v>8316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9" t="s">
        <v>8315</v>
      </c>
      <c r="R4060" t="s">
        <v>8316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9" t="s">
        <v>8315</v>
      </c>
      <c r="R4061" t="s">
        <v>8316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9" t="s">
        <v>8315</v>
      </c>
      <c r="R4062" t="s">
        <v>8316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9" t="s">
        <v>8315</v>
      </c>
      <c r="R4063" t="s">
        <v>8316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9" t="s">
        <v>8315</v>
      </c>
      <c r="R4064" t="s">
        <v>8316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9" t="s">
        <v>8315</v>
      </c>
      <c r="R4065" t="s">
        <v>8316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9" t="s">
        <v>8315</v>
      </c>
      <c r="R4066" t="s">
        <v>8316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9" t="s">
        <v>8315</v>
      </c>
      <c r="R4067" t="s">
        <v>8316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9" t="s">
        <v>8315</v>
      </c>
      <c r="R4068" t="s">
        <v>8316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9" t="s">
        <v>8315</v>
      </c>
      <c r="R4069" t="s">
        <v>8316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9" t="s">
        <v>8315</v>
      </c>
      <c r="R4070" t="s">
        <v>8316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9" t="s">
        <v>8315</v>
      </c>
      <c r="R4071" t="s">
        <v>8316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9" t="s">
        <v>8315</v>
      </c>
      <c r="R4072" t="s">
        <v>8316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9" t="s">
        <v>8315</v>
      </c>
      <c r="R4073" t="s">
        <v>8316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9" t="s">
        <v>8315</v>
      </c>
      <c r="R4074" t="s">
        <v>8316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9" t="s">
        <v>8315</v>
      </c>
      <c r="R4075" t="s">
        <v>8316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9" t="s">
        <v>8315</v>
      </c>
      <c r="R4076" t="s">
        <v>8316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9" t="s">
        <v>8315</v>
      </c>
      <c r="R4077" t="s">
        <v>8316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9" t="s">
        <v>8315</v>
      </c>
      <c r="R4078" t="s">
        <v>8316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9" t="s">
        <v>8315</v>
      </c>
      <c r="R4079" t="s">
        <v>8316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9" t="s">
        <v>8315</v>
      </c>
      <c r="R4080" t="s">
        <v>8316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9" t="s">
        <v>8315</v>
      </c>
      <c r="R4081" t="s">
        <v>8316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9" t="s">
        <v>8315</v>
      </c>
      <c r="R4082" t="s">
        <v>8316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9" t="s">
        <v>8315</v>
      </c>
      <c r="R4083" t="s">
        <v>8316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9" t="s">
        <v>8315</v>
      </c>
      <c r="R4084" t="s">
        <v>8316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9" t="s">
        <v>8315</v>
      </c>
      <c r="R4085" t="s">
        <v>8316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9" t="s">
        <v>8315</v>
      </c>
      <c r="R4086" t="s">
        <v>8316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9" t="s">
        <v>8315</v>
      </c>
      <c r="R4087" t="s">
        <v>8316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9" t="s">
        <v>8315</v>
      </c>
      <c r="R4088" t="s">
        <v>8316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9" t="s">
        <v>8315</v>
      </c>
      <c r="R4089" t="s">
        <v>8316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9" t="s">
        <v>8315</v>
      </c>
      <c r="R4090" t="s">
        <v>8316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9" t="s">
        <v>8315</v>
      </c>
      <c r="R4091" t="s">
        <v>8316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9" t="s">
        <v>8315</v>
      </c>
      <c r="R4092" t="s">
        <v>8316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9" t="s">
        <v>8315</v>
      </c>
      <c r="R4093" t="s">
        <v>8316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9" t="s">
        <v>8315</v>
      </c>
      <c r="R4094" t="s">
        <v>8316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9" t="s">
        <v>8315</v>
      </c>
      <c r="R4095" t="s">
        <v>8316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9" t="s">
        <v>8315</v>
      </c>
      <c r="R4096" t="s">
        <v>8316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9" t="s">
        <v>8315</v>
      </c>
      <c r="R4097" t="s">
        <v>8316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9" t="s">
        <v>8315</v>
      </c>
      <c r="R4098" t="s">
        <v>8316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9" t="s">
        <v>8315</v>
      </c>
      <c r="R4099" t="s">
        <v>8316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9" t="s">
        <v>8315</v>
      </c>
      <c r="R4100" t="s">
        <v>8316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9" t="s">
        <v>8315</v>
      </c>
      <c r="R4101" t="s">
        <v>8316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9" t="s">
        <v>8315</v>
      </c>
      <c r="R4102" t="s">
        <v>8316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9" t="s">
        <v>8315</v>
      </c>
      <c r="R4103" t="s">
        <v>8316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9" t="s">
        <v>8315</v>
      </c>
      <c r="R4104" t="s">
        <v>8316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9" t="s">
        <v>8315</v>
      </c>
      <c r="R4105" t="s">
        <v>8316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9" t="s">
        <v>8315</v>
      </c>
      <c r="R4106" t="s">
        <v>8316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9" t="s">
        <v>8315</v>
      </c>
      <c r="R4107" t="s">
        <v>8316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9" t="s">
        <v>8315</v>
      </c>
      <c r="R4108" t="s">
        <v>8316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9" t="s">
        <v>8315</v>
      </c>
      <c r="R4109" t="s">
        <v>8316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9" t="s">
        <v>8315</v>
      </c>
      <c r="R4110" t="s">
        <v>8316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9" t="s">
        <v>8315</v>
      </c>
      <c r="R4111" t="s">
        <v>8316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9" t="s">
        <v>8315</v>
      </c>
      <c r="R4112" t="s">
        <v>8316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9" t="s">
        <v>8315</v>
      </c>
      <c r="R4113" t="s">
        <v>8316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9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9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R1:R4115" xr:uid="{00000000-0001-0000-0000-000000000000}"/>
  <conditionalFormatting sqref="F1:F1048576">
    <cfRule type="cellIs" dxfId="1" priority="2" operator="equal">
      <formula>"successful"</formula>
    </cfRule>
    <cfRule type="cellIs" dxfId="0" priority="1" operator="equal">
      <formula>"failed"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269E2-D955-4C1B-B42C-E30A74D7B867}">
  <dimension ref="A1:H13"/>
  <sheetViews>
    <sheetView topLeftCell="A10" workbookViewId="0">
      <selection activeCell="L28" sqref="L28"/>
    </sheetView>
  </sheetViews>
  <sheetFormatPr defaultRowHeight="15" x14ac:dyDescent="0.25"/>
  <cols>
    <col min="1" max="6" width="21.140625" customWidth="1"/>
    <col min="7" max="7" width="21.140625" style="18" customWidth="1"/>
    <col min="8" max="9" width="21.140625" customWidth="1"/>
  </cols>
  <sheetData>
    <row r="1" spans="1:8" x14ac:dyDescent="0.25">
      <c r="A1" s="1" t="s">
        <v>8383</v>
      </c>
      <c r="B1" s="1" t="s">
        <v>8385</v>
      </c>
      <c r="C1" s="1" t="s">
        <v>8386</v>
      </c>
      <c r="D1" s="1" t="s">
        <v>8387</v>
      </c>
      <c r="E1" s="1" t="s">
        <v>8391</v>
      </c>
      <c r="F1" s="1" t="s">
        <v>8388</v>
      </c>
      <c r="G1" s="19" t="s">
        <v>8389</v>
      </c>
      <c r="H1" s="1" t="s">
        <v>8390</v>
      </c>
    </row>
    <row r="2" spans="1:8" x14ac:dyDescent="0.25">
      <c r="A2" t="s">
        <v>8392</v>
      </c>
      <c r="B2">
        <f>COUNTIFS(Kickstarter!D:D,"&lt;1000",Kickstarter!F:F,"successful", Kickstarter!R:R, "plays")</f>
        <v>141</v>
      </c>
      <c r="C2">
        <f>COUNTIFS(Kickstarter!D:D,"&lt;1000",Kickstarter!F:F,"failed", Kickstarter!R:R, "plays")</f>
        <v>45</v>
      </c>
      <c r="D2">
        <f>COUNTIFS(Kickstarter!D:D,"&lt;1000",Kickstarter!F:F,"canceled", Kickstarter!R:R, "plays")</f>
        <v>0</v>
      </c>
      <c r="E2">
        <f>SUM(B2,C2,D2)</f>
        <v>186</v>
      </c>
      <c r="F2" s="18">
        <f>B2/E2</f>
        <v>0.75806451612903225</v>
      </c>
      <c r="G2" s="18">
        <f>C2/E2</f>
        <v>0.24193548387096775</v>
      </c>
      <c r="H2" s="18">
        <f>'Outcomes Based on Goals'!D2/'Outcomes Based on Goals'!E2</f>
        <v>0</v>
      </c>
    </row>
    <row r="3" spans="1:8" x14ac:dyDescent="0.25">
      <c r="A3" t="s">
        <v>8393</v>
      </c>
      <c r="B3">
        <f>COUNTIFS(Kickstarter!D:D,"&gt;=1000", Kickstarter!D:D, "&lt;=4999", Kickstarter!F:F,"successful", Kickstarter!R:R, "plays")</f>
        <v>388</v>
      </c>
      <c r="C3">
        <f>COUNTIFS(Kickstarter!D:D,"&gt;=1000", Kickstarter!D:D, "&lt;=4999", Kickstarter!F:F,"failed", Kickstarter!R:R, "plays")</f>
        <v>146</v>
      </c>
      <c r="D3">
        <f>COUNTIFS(Kickstarter!D:D,"&gt;=1000", Kickstarter!D:D, "&lt;=4999", Kickstarter!F:F,"canceled", Kickstarter!R:R, "plays")</f>
        <v>0</v>
      </c>
      <c r="E3">
        <f t="shared" ref="E3:E13" si="0">SUM(B3,C3,D3)</f>
        <v>534</v>
      </c>
      <c r="F3" s="18">
        <f>B3/E3</f>
        <v>0.72659176029962547</v>
      </c>
      <c r="G3" s="18">
        <f t="shared" ref="G3:G13" si="1">C3/E3</f>
        <v>0.27340823970037453</v>
      </c>
      <c r="H3" s="18">
        <f>'Outcomes Based on Goals'!D3/'Outcomes Based on Goals'!E3</f>
        <v>0</v>
      </c>
    </row>
    <row r="4" spans="1:8" x14ac:dyDescent="0.25">
      <c r="A4" t="s">
        <v>8394</v>
      </c>
      <c r="B4">
        <f>COUNTIFS(Kickstarter!D:D,"&gt;=5000", Kickstarter!D:D, "&lt;=9999",Kickstarter!F:F,"successful", Kickstarter!R:R, "plays")</f>
        <v>93</v>
      </c>
      <c r="C4">
        <f>COUNTIFS(Kickstarter!D:D,"&gt;=5000", Kickstarter!D:D, "&lt;=9999",Kickstarter!F:F,"failed", Kickstarter!R:R, "plays")</f>
        <v>76</v>
      </c>
      <c r="D4">
        <f>COUNTIFS(Kickstarter!D:D,"&gt;=5000", Kickstarter!D:D, "&lt;=9999",Kickstarter!F:F,"canceled", Kickstarter!R:R, "plays")</f>
        <v>0</v>
      </c>
      <c r="E4">
        <f t="shared" si="0"/>
        <v>169</v>
      </c>
      <c r="F4" s="18">
        <f t="shared" ref="F4:F13" si="2">B4/E4</f>
        <v>0.55029585798816572</v>
      </c>
      <c r="G4" s="18">
        <f t="shared" si="1"/>
        <v>0.44970414201183434</v>
      </c>
      <c r="H4" s="18">
        <f>'Outcomes Based on Goals'!D4/'Outcomes Based on Goals'!E4</f>
        <v>0</v>
      </c>
    </row>
    <row r="5" spans="1:8" x14ac:dyDescent="0.25">
      <c r="A5" t="s">
        <v>8395</v>
      </c>
      <c r="B5">
        <f>COUNTIFS(Kickstarter!D:D,"&gt;=10000",Kickstarter!D:D, "&lt;=14999",Kickstarter!F:F,"successful", Kickstarter!R:R, "plays")</f>
        <v>39</v>
      </c>
      <c r="C5">
        <f>COUNTIFS(Kickstarter!D:D,"&gt;=10000",Kickstarter!D:D, "&lt;=14999",Kickstarter!F:F,"failed", Kickstarter!R:R, "plays")</f>
        <v>33</v>
      </c>
      <c r="D5">
        <f>COUNTIFS(Kickstarter!D:D,"&gt;=10000",Kickstarter!D:D, "&lt;=14999",Kickstarter!F:F,"canceled", Kickstarter!R:R, "plays")</f>
        <v>0</v>
      </c>
      <c r="E5">
        <f t="shared" si="0"/>
        <v>72</v>
      </c>
      <c r="F5" s="18">
        <f t="shared" si="2"/>
        <v>0.54166666666666663</v>
      </c>
      <c r="G5" s="18">
        <f t="shared" si="1"/>
        <v>0.45833333333333331</v>
      </c>
      <c r="H5" s="18">
        <f>'Outcomes Based on Goals'!D5/'Outcomes Based on Goals'!E5</f>
        <v>0</v>
      </c>
    </row>
    <row r="6" spans="1:8" x14ac:dyDescent="0.25">
      <c r="A6" t="s">
        <v>8396</v>
      </c>
      <c r="B6">
        <f>COUNTIFS(Kickstarter!D:D,"&gt;=15000",Kickstarter!D:D, "&lt;=19999",Kickstarter!F:F,"successful", Kickstarter!R:R, "plays")</f>
        <v>12</v>
      </c>
      <c r="C6">
        <f>COUNTIFS(Kickstarter!D:D,"&gt;=15000",Kickstarter!D:D, "&lt;=19999",Kickstarter!F:F,"failed", Kickstarter!R:R, "plays")</f>
        <v>12</v>
      </c>
      <c r="D6">
        <f>COUNTIFS(Kickstarter!D:D,"&gt;=15000",Kickstarter!D:D, "&lt;=19999",Kickstarter!F:F,"canceled", Kickstarter!R:R, "plays")</f>
        <v>0</v>
      </c>
      <c r="E6">
        <f t="shared" si="0"/>
        <v>24</v>
      </c>
      <c r="F6" s="18">
        <f t="shared" si="2"/>
        <v>0.5</v>
      </c>
      <c r="G6" s="18">
        <f t="shared" si="1"/>
        <v>0.5</v>
      </c>
      <c r="H6" s="18">
        <f>'Outcomes Based on Goals'!D6/'Outcomes Based on Goals'!E6</f>
        <v>0</v>
      </c>
    </row>
    <row r="7" spans="1:8" x14ac:dyDescent="0.25">
      <c r="A7" t="s">
        <v>8397</v>
      </c>
      <c r="B7">
        <f>COUNTIFS(Kickstarter!D:D,"&gt;=20000",Kickstarter!D:D, "&lt;=24999",Kickstarter!F:F,"successful", Kickstarter!R:R, "plays")</f>
        <v>9</v>
      </c>
      <c r="C7">
        <f>COUNTIFS(Kickstarter!D:D,"&gt;=20000",Kickstarter!D:D, "&lt;=24999",Kickstarter!F:F,"failed", Kickstarter!R:R, "plays")</f>
        <v>11</v>
      </c>
      <c r="D7">
        <f>COUNTIFS(Kickstarter!D:D,"&gt;=20000",Kickstarter!D:D, "&lt;=24999",Kickstarter!F:F,"canceled", Kickstarter!R:R, "plays")</f>
        <v>0</v>
      </c>
      <c r="E7">
        <f t="shared" si="0"/>
        <v>20</v>
      </c>
      <c r="F7" s="18">
        <f t="shared" si="2"/>
        <v>0.45</v>
      </c>
      <c r="G7" s="18">
        <f t="shared" si="1"/>
        <v>0.55000000000000004</v>
      </c>
      <c r="H7" s="18">
        <f>'Outcomes Based on Goals'!D7/'Outcomes Based on Goals'!E7</f>
        <v>0</v>
      </c>
    </row>
    <row r="8" spans="1:8" x14ac:dyDescent="0.25">
      <c r="A8" t="s">
        <v>8398</v>
      </c>
      <c r="B8">
        <f>COUNTIFS(Kickstarter!D:D,"&gt;=25000",Kickstarter!D:D, "&lt;=29999",Kickstarter!F:F,"successful", Kickstarter!R:R, "plays")</f>
        <v>1</v>
      </c>
      <c r="C8">
        <f>COUNTIFS(Kickstarter!D:D,"&gt;=25000",Kickstarter!D:D, "&lt;=29999",Kickstarter!F:F,"failed", Kickstarter!R:R, "plays")</f>
        <v>4</v>
      </c>
      <c r="D8">
        <f>COUNTIFS(Kickstarter!D:D,"&gt;=25000",Kickstarter!D:D, "&lt;=29999",Kickstarter!F:F,"canceled", Kickstarter!R:R, "plays")</f>
        <v>0</v>
      </c>
      <c r="E8">
        <f t="shared" si="0"/>
        <v>5</v>
      </c>
      <c r="F8" s="18">
        <f t="shared" si="2"/>
        <v>0.2</v>
      </c>
      <c r="G8" s="18">
        <f t="shared" si="1"/>
        <v>0.8</v>
      </c>
      <c r="H8" s="18">
        <f>'Outcomes Based on Goals'!D8/'Outcomes Based on Goals'!E8</f>
        <v>0</v>
      </c>
    </row>
    <row r="9" spans="1:8" x14ac:dyDescent="0.25">
      <c r="A9" t="s">
        <v>8399</v>
      </c>
      <c r="B9">
        <f>COUNTIFS(Kickstarter!D:D,"&gt;=30000",Kickstarter!D:D, "&lt;=34999",Kickstarter!F:F,"successful", Kickstarter!R:R, "plays")</f>
        <v>3</v>
      </c>
      <c r="C9">
        <f>COUNTIFS(Kickstarter!D:D,"&gt;=30000",Kickstarter!D:D, "&lt;=34999",Kickstarter!F:F,"failed", Kickstarter!R:R, "plays")</f>
        <v>8</v>
      </c>
      <c r="D9">
        <f>COUNTIFS(Kickstarter!D:D,"&gt;=30000",Kickstarter!D:D, "&lt;=34999",Kickstarter!F:F,"canceled", Kickstarter!R:R, "plays")</f>
        <v>0</v>
      </c>
      <c r="E9">
        <f t="shared" si="0"/>
        <v>11</v>
      </c>
      <c r="F9" s="18">
        <f t="shared" si="2"/>
        <v>0.27272727272727271</v>
      </c>
      <c r="G9" s="18">
        <f t="shared" si="1"/>
        <v>0.72727272727272729</v>
      </c>
      <c r="H9" s="18">
        <f>'Outcomes Based on Goals'!D9/'Outcomes Based on Goals'!E9</f>
        <v>0</v>
      </c>
    </row>
    <row r="10" spans="1:8" x14ac:dyDescent="0.25">
      <c r="A10" t="s">
        <v>8400</v>
      </c>
      <c r="B10">
        <f>COUNTIFS(Kickstarter!D:D,"&gt;=35000",Kickstarter!D:D,"&lt;=39999",Kickstarter!F:F,"successful", Kickstarter!R:R, "plays")</f>
        <v>4</v>
      </c>
      <c r="C10">
        <f>COUNTIFS(Kickstarter!D:D,"&gt;=35000",Kickstarter!D:D,"&lt;=39999",Kickstarter!F:F,"failed", Kickstarter!R:R, "plays")</f>
        <v>2</v>
      </c>
      <c r="D10">
        <f>COUNTIFS(Kickstarter!D:D,"&gt;=35000",Kickstarter!D:D,"&lt;=39999",Kickstarter!F:F,"canceled", Kickstarter!R:R, "plays")</f>
        <v>0</v>
      </c>
      <c r="E10">
        <f t="shared" si="0"/>
        <v>6</v>
      </c>
      <c r="F10" s="18">
        <f t="shared" si="2"/>
        <v>0.66666666666666663</v>
      </c>
      <c r="G10" s="18">
        <f t="shared" si="1"/>
        <v>0.33333333333333331</v>
      </c>
      <c r="H10" s="18">
        <f>'Outcomes Based on Goals'!D10/'Outcomes Based on Goals'!E10</f>
        <v>0</v>
      </c>
    </row>
    <row r="11" spans="1:8" x14ac:dyDescent="0.25">
      <c r="A11" t="s">
        <v>8401</v>
      </c>
      <c r="B11">
        <f>COUNTIFS(Kickstarter!D:D,"&gt;=40000",Kickstarter!D:D, "&lt;=44999",Kickstarter!F:F,"successful", Kickstarter!R:R, "plays")</f>
        <v>2</v>
      </c>
      <c r="C11">
        <f>COUNTIFS(Kickstarter!D:D,"&gt;=40000",Kickstarter!D:D, "&lt;=44999",Kickstarter!F:F,"failed", Kickstarter!R:R, "plays")</f>
        <v>1</v>
      </c>
      <c r="D11">
        <f>COUNTIFS(Kickstarter!D:D,"&gt;=40000",Kickstarter!D:D, "&lt;=44999",Kickstarter!F:F,"canceled", Kickstarter!R:R, "plays")</f>
        <v>0</v>
      </c>
      <c r="E11">
        <f t="shared" si="0"/>
        <v>3</v>
      </c>
      <c r="F11" s="18">
        <f t="shared" si="2"/>
        <v>0.66666666666666663</v>
      </c>
      <c r="G11" s="18">
        <f t="shared" si="1"/>
        <v>0.33333333333333331</v>
      </c>
      <c r="H11" s="18">
        <f>'Outcomes Based on Goals'!D11/'Outcomes Based on Goals'!E11</f>
        <v>0</v>
      </c>
    </row>
    <row r="12" spans="1:8" x14ac:dyDescent="0.25">
      <c r="A12" t="s">
        <v>8402</v>
      </c>
      <c r="B12">
        <f>COUNTIFS(Kickstarter!D:D,"&gt;=45000",Kickstarter!D:D,"&lt;=49999",Kickstarter!F:F,"successful", Kickstarter!R:R, "plays")</f>
        <v>0</v>
      </c>
      <c r="C12">
        <f>COUNTIFS(Kickstarter!D:D,"&gt;=45000",Kickstarter!D:D,"&lt;=49999",Kickstarter!F:F,"failed", Kickstarter!R:R, "plays")</f>
        <v>1</v>
      </c>
      <c r="D12">
        <f>COUNTIFS(Kickstarter!D:D,"&gt;=45000",Kickstarter!D:D,"&lt;=49999",Kickstarter!F:F,"canceled", Kickstarter!R:R, "plays")</f>
        <v>0</v>
      </c>
      <c r="E12">
        <f t="shared" si="0"/>
        <v>1</v>
      </c>
      <c r="F12" s="18">
        <f t="shared" si="2"/>
        <v>0</v>
      </c>
      <c r="G12" s="18">
        <f t="shared" si="1"/>
        <v>1</v>
      </c>
      <c r="H12" s="18">
        <f>'Outcomes Based on Goals'!D12/'Outcomes Based on Goals'!E12</f>
        <v>0</v>
      </c>
    </row>
    <row r="13" spans="1:8" x14ac:dyDescent="0.25">
      <c r="A13" t="s">
        <v>8403</v>
      </c>
      <c r="B13">
        <f>COUNTIFS(Kickstarter!D:D,"&gt;=50000",Kickstarter!F:F,"successful", Kickstarter!R:R, "plays")</f>
        <v>2</v>
      </c>
      <c r="C13">
        <f>COUNTIFS(Kickstarter!D:D,"&gt;=50000",Kickstarter!F:F,"failed", Kickstarter!R:R, "plays")</f>
        <v>14</v>
      </c>
      <c r="D13">
        <f>COUNTIFS(Kickstarter!D:D,"&gt;=50000",Kickstarter!F:F,"canceled", Kickstarter!R:R, "plays")</f>
        <v>0</v>
      </c>
      <c r="E13">
        <f t="shared" si="0"/>
        <v>16</v>
      </c>
      <c r="F13" s="18">
        <f t="shared" si="2"/>
        <v>0.125</v>
      </c>
      <c r="G13" s="18">
        <f t="shared" si="1"/>
        <v>0.875</v>
      </c>
      <c r="H13" s="18">
        <f>'Outcomes Based on Goals'!D13/'Outcomes Based on Goals'!E13</f>
        <v>0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9110F-2A03-433B-A5AE-89F9F2C56D18}">
  <dimension ref="A1:E18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8379</v>
      </c>
      <c r="B2" t="s">
        <v>8362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2" t="s">
        <v>8373</v>
      </c>
      <c r="B6">
        <v>56</v>
      </c>
      <c r="C6">
        <v>33</v>
      </c>
      <c r="D6">
        <v>7</v>
      </c>
      <c r="E6">
        <v>96</v>
      </c>
    </row>
    <row r="7" spans="1:5" x14ac:dyDescent="0.25">
      <c r="A7" s="12" t="s">
        <v>8374</v>
      </c>
      <c r="B7">
        <v>71</v>
      </c>
      <c r="C7">
        <v>39</v>
      </c>
      <c r="D7">
        <v>3</v>
      </c>
      <c r="E7">
        <v>113</v>
      </c>
    </row>
    <row r="8" spans="1:5" x14ac:dyDescent="0.25">
      <c r="A8" s="12" t="s">
        <v>8375</v>
      </c>
      <c r="B8">
        <v>56</v>
      </c>
      <c r="C8">
        <v>33</v>
      </c>
      <c r="D8">
        <v>3</v>
      </c>
      <c r="E8">
        <v>92</v>
      </c>
    </row>
    <row r="9" spans="1:5" x14ac:dyDescent="0.25">
      <c r="A9" s="12" t="s">
        <v>8376</v>
      </c>
      <c r="B9">
        <v>71</v>
      </c>
      <c r="C9">
        <v>40</v>
      </c>
      <c r="D9">
        <v>2</v>
      </c>
      <c r="E9">
        <v>113</v>
      </c>
    </row>
    <row r="10" spans="1:5" x14ac:dyDescent="0.25">
      <c r="A10" s="12" t="s">
        <v>8367</v>
      </c>
      <c r="B10">
        <v>111</v>
      </c>
      <c r="C10">
        <v>52</v>
      </c>
      <c r="D10">
        <v>3</v>
      </c>
      <c r="E10">
        <v>166</v>
      </c>
    </row>
    <row r="11" spans="1:5" x14ac:dyDescent="0.25">
      <c r="A11" s="12" t="s">
        <v>8377</v>
      </c>
      <c r="B11">
        <v>100</v>
      </c>
      <c r="C11">
        <v>49</v>
      </c>
      <c r="D11">
        <v>4</v>
      </c>
      <c r="E11">
        <v>153</v>
      </c>
    </row>
    <row r="12" spans="1:5" x14ac:dyDescent="0.25">
      <c r="A12" s="12" t="s">
        <v>8368</v>
      </c>
      <c r="B12">
        <v>87</v>
      </c>
      <c r="C12">
        <v>50</v>
      </c>
      <c r="D12">
        <v>1</v>
      </c>
      <c r="E12">
        <v>138</v>
      </c>
    </row>
    <row r="13" spans="1:5" x14ac:dyDescent="0.25">
      <c r="A13" s="12" t="s">
        <v>8369</v>
      </c>
      <c r="B13">
        <v>72</v>
      </c>
      <c r="C13">
        <v>47</v>
      </c>
      <c r="D13">
        <v>4</v>
      </c>
      <c r="E13">
        <v>123</v>
      </c>
    </row>
    <row r="14" spans="1:5" x14ac:dyDescent="0.25">
      <c r="A14" s="12" t="s">
        <v>8370</v>
      </c>
      <c r="B14">
        <v>59</v>
      </c>
      <c r="C14">
        <v>34</v>
      </c>
      <c r="D14">
        <v>4</v>
      </c>
      <c r="E14">
        <v>97</v>
      </c>
    </row>
    <row r="15" spans="1:5" x14ac:dyDescent="0.25">
      <c r="A15" s="12" t="s">
        <v>8371</v>
      </c>
      <c r="B15">
        <v>65</v>
      </c>
      <c r="C15">
        <v>50</v>
      </c>
      <c r="E15">
        <v>115</v>
      </c>
    </row>
    <row r="16" spans="1:5" x14ac:dyDescent="0.25">
      <c r="A16" s="12" t="s">
        <v>8372</v>
      </c>
      <c r="B16">
        <v>54</v>
      </c>
      <c r="C16">
        <v>31</v>
      </c>
      <c r="D16">
        <v>3</v>
      </c>
      <c r="E16">
        <v>88</v>
      </c>
    </row>
    <row r="17" spans="1:5" x14ac:dyDescent="0.25">
      <c r="A17" s="12" t="s">
        <v>8378</v>
      </c>
      <c r="B17">
        <v>37</v>
      </c>
      <c r="C17">
        <v>35</v>
      </c>
      <c r="D17">
        <v>3</v>
      </c>
      <c r="E17">
        <v>75</v>
      </c>
    </row>
    <row r="18" spans="1:5" x14ac:dyDescent="0.25">
      <c r="A18" s="12" t="s">
        <v>8361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60AE1-E63E-405D-9F26-5E329CF3815D}">
  <dimension ref="A1:D6"/>
  <sheetViews>
    <sheetView tabSelected="1" workbookViewId="0">
      <selection activeCell="C2" sqref="C2"/>
    </sheetView>
  </sheetViews>
  <sheetFormatPr defaultRowHeight="15" x14ac:dyDescent="0.25"/>
  <cols>
    <col min="1" max="1" width="33.28515625" customWidth="1"/>
    <col min="2" max="2" width="35.5703125" customWidth="1"/>
    <col min="3" max="3" width="14.42578125" style="6" customWidth="1"/>
    <col min="4" max="4" width="10.5703125" style="6" bestFit="1" customWidth="1"/>
  </cols>
  <sheetData>
    <row r="1" spans="1:4" x14ac:dyDescent="0.25">
      <c r="A1" s="15" t="s">
        <v>8380</v>
      </c>
      <c r="B1" s="15" t="s">
        <v>8381</v>
      </c>
      <c r="C1" s="16" t="s">
        <v>8383</v>
      </c>
      <c r="D1" s="16" t="s">
        <v>8384</v>
      </c>
    </row>
    <row r="2" spans="1:4" ht="78" customHeight="1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  <c r="D2" s="6">
        <f>VLOOKUP(A2, Kickstarter!B:E, 4, FALSE)</f>
        <v>2020</v>
      </c>
    </row>
    <row r="3" spans="1:4" ht="65.25" customHeight="1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Kickstarter!B:E, 3, FALSE)</f>
        <v>2000</v>
      </c>
      <c r="D3" s="6">
        <f>VLOOKUP(A3, Kickstarter!B:E, 4, FALSE)</f>
        <v>2020</v>
      </c>
    </row>
    <row r="4" spans="1:4" ht="60" x14ac:dyDescent="0.25">
      <c r="A4" t="s">
        <v>8382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Kickstarter!B:E, 3, FALSE)</f>
        <v>1500</v>
      </c>
      <c r="D4" s="6">
        <f>VLOOKUP(A4, Kickstarter!B:E, 4, FALSE)</f>
        <v>2576</v>
      </c>
    </row>
    <row r="5" spans="1:4" ht="60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17">
        <f>VLOOKUP(A5, Kickstarter!B:E, 3, FALSE)</f>
        <v>1000</v>
      </c>
      <c r="D5" s="6">
        <f>VLOOKUP(A5, Kickstarter!B:E, 4, FALSE)</f>
        <v>1168</v>
      </c>
    </row>
    <row r="6" spans="1:4" ht="60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  <c r="D6" s="6">
        <f>VLOOKUP(A6, Kickstarter!B:E, 4, FALSE)</f>
        <v>4137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9E46E-2842-4E82-ABCE-526621D20C04}">
  <dimension ref="A1:F6"/>
  <sheetViews>
    <sheetView workbookViewId="0">
      <selection activeCell="T6" sqref="T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25">
      <c r="A6" s="12" t="s">
        <v>8361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1D159-F104-4357-9D43-337C9BC68E9A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1" t="s">
        <v>8222</v>
      </c>
      <c r="B1" t="s">
        <v>8223</v>
      </c>
    </row>
    <row r="2" spans="1:5" x14ac:dyDescent="0.25">
      <c r="A2" s="11" t="s">
        <v>8358</v>
      </c>
      <c r="B2" t="s">
        <v>8362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>
        <v>250</v>
      </c>
      <c r="C6">
        <v>9</v>
      </c>
      <c r="D6">
        <v>412</v>
      </c>
      <c r="E6">
        <v>671</v>
      </c>
    </row>
    <row r="7" spans="1:5" x14ac:dyDescent="0.25">
      <c r="A7" s="12" t="s">
        <v>8361</v>
      </c>
      <c r="B7">
        <v>250</v>
      </c>
      <c r="C7">
        <v>9</v>
      </c>
      <c r="D7">
        <v>412</v>
      </c>
      <c r="E7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Outcomes Based on Goals</vt:lpstr>
      <vt:lpstr>Outcomes Based on Launch Date</vt:lpstr>
      <vt:lpstr>Edinburgh Research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Nick Sharpe</cp:lastModifiedBy>
  <dcterms:created xsi:type="dcterms:W3CDTF">2017-04-20T15:17:24Z</dcterms:created>
  <dcterms:modified xsi:type="dcterms:W3CDTF">2022-10-26T16:43:53Z</dcterms:modified>
</cp:coreProperties>
</file>