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mc:AlternateContent xmlns:mc="http://schemas.openxmlformats.org/markup-compatibility/2006">
    <mc:Choice Requires="x15">
      <x15ac:absPath xmlns:x15ac="http://schemas.microsoft.com/office/spreadsheetml/2010/11/ac" url="/Users/francesconicoletti/Desktop/"/>
    </mc:Choice>
  </mc:AlternateContent>
  <xr:revisionPtr revIDLastSave="0" documentId="13_ncr:1_{DFE90A09-199B-3047-B7D4-38B1B8FBC718}" xr6:coauthVersionLast="47" xr6:coauthVersionMax="47" xr10:uidLastSave="{00000000-0000-0000-0000-000000000000}"/>
  <bookViews>
    <workbookView xWindow="0" yWindow="500" windowWidth="23260" windowHeight="12460" activeTab="2" xr2:uid="{00000000-000D-0000-FFFF-FFFF00000000}"/>
  </bookViews>
  <sheets>
    <sheet name="copertina" sheetId="10" r:id="rId1"/>
    <sheet name="1. Anagrafica" sheetId="6" r:id="rId2"/>
    <sheet name="2. Proposta prog. e criteri" sheetId="4" r:id="rId3"/>
    <sheet name="3. Conto economico previsionale" sheetId="5" r:id="rId4"/>
    <sheet name="4.Programma di investimenti L1" sheetId="3" r:id="rId5"/>
    <sheet name="5.Determinazione contributo" sheetId="7" r:id="rId6"/>
    <sheet name="6.Piano di copertura" sheetId="8" r:id="rId7"/>
    <sheet name="7.Criteri  di valutazione" sheetId="9" r:id="rId8"/>
  </sheets>
  <definedNames>
    <definedName name="_ftn1" localSheetId="7">'7.Criteri  di valutazione'!#REF!</definedName>
    <definedName name="_ftnref1" localSheetId="7">'7.Criteri  di valutazione'!$C$65</definedName>
    <definedName name="_Hlk183278252" localSheetId="7">'7.Criteri  di valutazione'!$C$54</definedName>
    <definedName name="_Hlk183278331" localSheetId="7">'7.Criteri  di valutazione'!$C$30</definedName>
    <definedName name="_Hlk183278506" localSheetId="7">'7.Criteri  di valutazione'!$C$59</definedName>
    <definedName name="_Hlk183279715" localSheetId="7">'7.Criteri  di valutazione'!$A$2</definedName>
    <definedName name="_Hlk186802480" localSheetId="7">'7.Criteri  di valutazione'!$C$50</definedName>
    <definedName name="_Hlk187313976" localSheetId="7">'7.Criteri  di valutazione'!#REF!</definedName>
    <definedName name="_Hlk191917274" localSheetId="2">'2. Proposta prog. e criteri'!$A$4</definedName>
    <definedName name="_xlnm.Print_Area" localSheetId="1">'1. Anagrafica'!$A$1:$Z$8</definedName>
    <definedName name="_xlnm.Print_Area" localSheetId="2">'2. Proposta prog. e criteri'!$A$1:$A$16</definedName>
    <definedName name="_xlnm.Print_Area" localSheetId="3">'3. Conto economico previsionale'!$A$1:$E$32</definedName>
    <definedName name="_xlnm.Print_Area" localSheetId="4">'4.Programma di investimenti L1'!$A$1:$G$114</definedName>
    <definedName name="_xlnm.Print_Area" localSheetId="5">'5.Determinazione contributo'!$A$1:$H$22</definedName>
    <definedName name="OLE_LINK1" localSheetId="0">copertina!#REF!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5" l="1"/>
  <c r="C104" i="9"/>
  <c r="C15" i="7" l="1"/>
  <c r="C42" i="9" l="1"/>
  <c r="E7" i="7"/>
  <c r="E6" i="8" l="1"/>
  <c r="A7" i="7" l="1"/>
  <c r="A15" i="7" s="1"/>
  <c r="B7" i="7"/>
  <c r="B15" i="7" s="1"/>
  <c r="E10" i="8"/>
  <c r="E15" i="7"/>
  <c r="E24" i="5" l="1"/>
  <c r="D24" i="5"/>
  <c r="C24" i="5"/>
  <c r="E20" i="5"/>
  <c r="D20" i="5"/>
  <c r="C20" i="5"/>
  <c r="E9" i="5"/>
  <c r="D9" i="5"/>
  <c r="E3" i="5"/>
  <c r="D3" i="5"/>
  <c r="C3" i="5"/>
  <c r="C19" i="5" s="1"/>
  <c r="C28" i="5" l="1"/>
  <c r="C30" i="5" s="1"/>
  <c r="D19" i="5"/>
  <c r="D28" i="5" s="1"/>
  <c r="D30" i="5" s="1"/>
  <c r="E19" i="5"/>
  <c r="E28" i="5" s="1"/>
  <c r="E30" i="5" s="1"/>
  <c r="B95" i="3"/>
  <c r="F102" i="3" l="1"/>
  <c r="F103" i="3"/>
  <c r="F104" i="3"/>
  <c r="F105" i="3"/>
  <c r="F106" i="3"/>
  <c r="F107" i="3"/>
  <c r="F108" i="3"/>
  <c r="F109" i="3"/>
  <c r="F110" i="3"/>
  <c r="F111" i="3"/>
  <c r="C112" i="3"/>
  <c r="B112" i="3"/>
  <c r="D97" i="3"/>
  <c r="F97" i="3"/>
  <c r="F98" i="3"/>
  <c r="F99" i="3"/>
  <c r="F100" i="3"/>
  <c r="F101" i="3"/>
  <c r="D111" i="3"/>
  <c r="D110" i="3"/>
  <c r="D109" i="3"/>
  <c r="D108" i="3"/>
  <c r="D107" i="3"/>
  <c r="D106" i="3"/>
  <c r="D105" i="3"/>
  <c r="D104" i="3"/>
  <c r="D103" i="3"/>
  <c r="D102" i="3"/>
  <c r="D101" i="3"/>
  <c r="D100" i="3"/>
  <c r="D99" i="3"/>
  <c r="D98" i="3"/>
  <c r="F85" i="3"/>
  <c r="F86" i="3"/>
  <c r="F87" i="3"/>
  <c r="F88" i="3"/>
  <c r="F89" i="3"/>
  <c r="F90" i="3"/>
  <c r="F91" i="3"/>
  <c r="F92" i="3"/>
  <c r="F93" i="3"/>
  <c r="F94" i="3"/>
  <c r="D15" i="3"/>
  <c r="D16" i="3"/>
  <c r="D17" i="3"/>
  <c r="D18" i="3"/>
  <c r="D19" i="3"/>
  <c r="D20" i="3"/>
  <c r="D21" i="3"/>
  <c r="D34" i="3"/>
  <c r="D35" i="3"/>
  <c r="D36" i="3"/>
  <c r="D37" i="3"/>
  <c r="D38" i="3"/>
  <c r="D39" i="3"/>
  <c r="D40" i="3"/>
  <c r="D41" i="3"/>
  <c r="D42" i="3"/>
  <c r="D43" i="3"/>
  <c r="D55" i="3"/>
  <c r="D56" i="3"/>
  <c r="D57" i="3"/>
  <c r="D58" i="3"/>
  <c r="D59" i="3"/>
  <c r="D60" i="3"/>
  <c r="D72" i="3"/>
  <c r="D73" i="3"/>
  <c r="D74" i="3"/>
  <c r="D75" i="3"/>
  <c r="D76" i="3"/>
  <c r="D77" i="3"/>
  <c r="D85" i="3"/>
  <c r="D86" i="3"/>
  <c r="D87" i="3"/>
  <c r="D88" i="3"/>
  <c r="D89" i="3"/>
  <c r="D90" i="3"/>
  <c r="D91" i="3"/>
  <c r="D92" i="3"/>
  <c r="D93" i="3"/>
  <c r="D94" i="3"/>
  <c r="C95" i="3"/>
  <c r="F84" i="3"/>
  <c r="D82" i="3"/>
  <c r="D83" i="3"/>
  <c r="D84" i="3"/>
  <c r="F81" i="3"/>
  <c r="F82" i="3"/>
  <c r="F83" i="3"/>
  <c r="D81" i="3"/>
  <c r="D80" i="3"/>
  <c r="B61" i="3"/>
  <c r="C78" i="3"/>
  <c r="B78" i="3"/>
  <c r="F80" i="3"/>
  <c r="F72" i="3"/>
  <c r="F73" i="3"/>
  <c r="F74" i="3"/>
  <c r="F75" i="3"/>
  <c r="F76" i="3"/>
  <c r="C61" i="3"/>
  <c r="F55" i="3"/>
  <c r="F56" i="3"/>
  <c r="F57" i="3"/>
  <c r="F58" i="3"/>
  <c r="F59" i="3"/>
  <c r="F15" i="3"/>
  <c r="F16" i="3"/>
  <c r="F17" i="3"/>
  <c r="F18" i="3"/>
  <c r="F19" i="3"/>
  <c r="F20" i="3"/>
  <c r="C44" i="3"/>
  <c r="B44" i="3"/>
  <c r="F77" i="3"/>
  <c r="F71" i="3"/>
  <c r="D71" i="3"/>
  <c r="F70" i="3"/>
  <c r="D70" i="3"/>
  <c r="F69" i="3"/>
  <c r="D69" i="3"/>
  <c r="F68" i="3"/>
  <c r="D68" i="3"/>
  <c r="F67" i="3"/>
  <c r="D67" i="3"/>
  <c r="F66" i="3"/>
  <c r="D66" i="3"/>
  <c r="F65" i="3"/>
  <c r="D65" i="3"/>
  <c r="F64" i="3"/>
  <c r="D64" i="3"/>
  <c r="F63" i="3"/>
  <c r="D63" i="3"/>
  <c r="F60" i="3"/>
  <c r="F54" i="3"/>
  <c r="D54" i="3"/>
  <c r="F53" i="3"/>
  <c r="D53" i="3"/>
  <c r="F52" i="3"/>
  <c r="D52" i="3"/>
  <c r="F51" i="3"/>
  <c r="D51" i="3"/>
  <c r="F50" i="3"/>
  <c r="D50" i="3"/>
  <c r="F49" i="3"/>
  <c r="D49" i="3"/>
  <c r="F48" i="3"/>
  <c r="D48" i="3"/>
  <c r="F47" i="3"/>
  <c r="D47" i="3"/>
  <c r="F46" i="3"/>
  <c r="D46" i="3"/>
  <c r="F43" i="3"/>
  <c r="F42" i="3"/>
  <c r="F41" i="3"/>
  <c r="F40" i="3"/>
  <c r="F39" i="3"/>
  <c r="F38" i="3"/>
  <c r="F37" i="3"/>
  <c r="F36" i="3"/>
  <c r="F35" i="3"/>
  <c r="F34" i="3"/>
  <c r="F33" i="3"/>
  <c r="D33" i="3"/>
  <c r="F32" i="3"/>
  <c r="D32" i="3"/>
  <c r="F31" i="3"/>
  <c r="D31" i="3"/>
  <c r="F30" i="3"/>
  <c r="D30" i="3"/>
  <c r="F29" i="3"/>
  <c r="D29" i="3"/>
  <c r="F28" i="3"/>
  <c r="D28" i="3"/>
  <c r="F27" i="3"/>
  <c r="D27" i="3"/>
  <c r="F26" i="3"/>
  <c r="D26" i="3"/>
  <c r="F25" i="3"/>
  <c r="D25" i="3"/>
  <c r="F24" i="3"/>
  <c r="D24" i="3"/>
  <c r="C22" i="3"/>
  <c r="B22" i="3"/>
  <c r="F21" i="3"/>
  <c r="F14" i="3"/>
  <c r="D14" i="3"/>
  <c r="F13" i="3"/>
  <c r="D13" i="3"/>
  <c r="F12" i="3"/>
  <c r="D12" i="3"/>
  <c r="F11" i="3"/>
  <c r="D11" i="3"/>
  <c r="F10" i="3"/>
  <c r="D10" i="3"/>
  <c r="F9" i="3"/>
  <c r="D9" i="3"/>
  <c r="F8" i="3"/>
  <c r="D8" i="3"/>
  <c r="F7" i="3"/>
  <c r="D7" i="3"/>
  <c r="F6" i="3"/>
  <c r="D6" i="3"/>
  <c r="C113" i="3" l="1"/>
  <c r="C4" i="3" s="1"/>
  <c r="B7" i="8" s="1"/>
  <c r="D112" i="3"/>
  <c r="B113" i="3"/>
  <c r="B4" i="3" s="1"/>
  <c r="F112" i="3" s="1"/>
  <c r="D95" i="3"/>
  <c r="D61" i="3"/>
  <c r="D22" i="3"/>
  <c r="D44" i="3"/>
  <c r="D78" i="3"/>
  <c r="F4" i="3" l="1"/>
  <c r="F95" i="3"/>
  <c r="D113" i="3"/>
  <c r="F22" i="3" l="1"/>
  <c r="F44" i="3"/>
  <c r="D7" i="7"/>
  <c r="B6" i="8"/>
  <c r="B10" i="8" s="1"/>
  <c r="A11" i="8" s="1"/>
  <c r="D4" i="3"/>
  <c r="D15" i="7" l="1"/>
  <c r="F7" i="7"/>
  <c r="G7" i="7" l="1"/>
  <c r="H10" i="7" s="1"/>
  <c r="F15" i="7"/>
  <c r="H7" i="7" l="1"/>
  <c r="C24" i="9"/>
  <c r="H15" i="7"/>
</calcChain>
</file>

<file path=xl/sharedStrings.xml><?xml version="1.0" encoding="utf-8"?>
<sst xmlns="http://schemas.openxmlformats.org/spreadsheetml/2006/main" count="245" uniqueCount="233">
  <si>
    <r>
      <t xml:space="preserve"> Elenco delle spese  </t>
    </r>
    <r>
      <rPr>
        <b/>
        <i/>
        <sz val="12"/>
        <rFont val="Calibri"/>
        <family val="2"/>
      </rPr>
      <t>(importi in euro e al netto dell’IVA)</t>
    </r>
  </si>
  <si>
    <t>DESCRIZIONE DELLE SPESE</t>
  </si>
  <si>
    <t>Spese non ammissibili</t>
  </si>
  <si>
    <t>Totale</t>
  </si>
  <si>
    <t>TOTALE SPESE</t>
  </si>
  <si>
    <t xml:space="preserve">Totale A) </t>
  </si>
  <si>
    <r>
      <t>Totale B)</t>
    </r>
    <r>
      <rPr>
        <sz val="11"/>
        <color indexed="8"/>
        <rFont val="Calibri"/>
        <family val="2"/>
        <scheme val="minor"/>
      </rPr>
      <t xml:space="preserve"> </t>
    </r>
  </si>
  <si>
    <r>
      <t>Totale C)</t>
    </r>
    <r>
      <rPr>
        <sz val="11"/>
        <color indexed="8"/>
        <rFont val="Calibri"/>
        <family val="2"/>
        <scheme val="minor"/>
      </rPr>
      <t xml:space="preserve"> </t>
    </r>
  </si>
  <si>
    <t>Totale D)</t>
  </si>
  <si>
    <t xml:space="preserve">  Programma di investimenti MICRO, PICCOLE E MEDIE IMPRESE</t>
  </si>
  <si>
    <t>C)  Arredi, macchinari, ed attrezzature varie</t>
  </si>
  <si>
    <r>
      <t>D)</t>
    </r>
    <r>
      <rPr>
        <sz val="11"/>
        <rFont val="Calibri"/>
        <family val="2"/>
        <scheme val="minor"/>
      </rPr>
      <t xml:space="preserve">  </t>
    </r>
    <r>
      <rPr>
        <b/>
        <sz val="11"/>
        <rFont val="Calibri"/>
        <family val="2"/>
        <scheme val="minor"/>
      </rPr>
      <t>Attivi immateriali: Brevetti, licenze, know-how e conoscenze tecniche non brevettate</t>
    </r>
  </si>
  <si>
    <t>Totale E1)</t>
  </si>
  <si>
    <r>
      <t xml:space="preserve">B)  Opere murarie e assimilabili (incluso l’acquisto dell’immobile) comprese quelle impiantistiche (idriche, fognarie, sanitarie, elettriche, riscaldamento, condizionamento, infissi e serramenti, fibra ottica, e comunque ogni tipologia di bene/servizio che per la sua installazione, montaggio o esecuzione, presuppone la realizzazione di opere murarie correlate) </t>
    </r>
    <r>
      <rPr>
        <sz val="11"/>
        <color rgb="FF0070C0"/>
        <rFont val="Calibri"/>
        <family val="2"/>
      </rPr>
      <t>(limite del 70% dell’investimento ammissibile dell’intero progetto)</t>
    </r>
  </si>
  <si>
    <r>
      <rPr>
        <b/>
        <sz val="11"/>
        <color rgb="FF00000A"/>
        <rFont val="Calibri"/>
        <family val="2"/>
      </rPr>
      <t>A)</t>
    </r>
    <r>
      <rPr>
        <sz val="11"/>
        <color rgb="FF00000A"/>
        <rFont val="Calibri"/>
        <family val="2"/>
      </rPr>
      <t xml:space="preserve">  </t>
    </r>
    <r>
      <rPr>
        <b/>
        <sz val="11"/>
        <color indexed="8"/>
        <rFont val="Calibri"/>
        <family val="2"/>
      </rPr>
      <t>Acquisto del suolo e sue sistemazioni</t>
    </r>
    <r>
      <rPr>
        <sz val="11"/>
        <color rgb="FF00000A"/>
        <rFont val="Calibri"/>
        <family val="2"/>
      </rPr>
      <t xml:space="preserve"> </t>
    </r>
    <r>
      <rPr>
        <sz val="11"/>
        <color rgb="FF0070C0"/>
        <rFont val="Calibri"/>
        <family val="2"/>
      </rPr>
      <t>(limite del 10% dell’investimento ammissibile dell’intero progetto)</t>
    </r>
  </si>
  <si>
    <t>2.   Presentazione della proposta progettuale</t>
  </si>
  <si>
    <t>A1- Capacità degli interventi di contribuire al perseguimento dei risultati attesi del Programma e delle finalità dell’Azione specifica e chiara esplicitazione degli obiettivi e delle finalità proposti</t>
  </si>
  <si>
    <t>B2 Qualità delle soluzioni organizzative e metodologiche individuate per la realizzazione degli interventi connesse al piano di lavoro, alla valutazione dei rischi, alla adeguatezza delle risorse attribuite alle singole componenti progettuali</t>
  </si>
  <si>
    <t xml:space="preserve">D2 Contributo alla transizione ecologica e digitale </t>
  </si>
  <si>
    <t>3. Conto economico previsionale dell'iniziativa</t>
  </si>
  <si>
    <t>DESCRIZIONE DELLE VOCI</t>
  </si>
  <si>
    <t>I anno*</t>
  </si>
  <si>
    <t>II anno</t>
  </si>
  <si>
    <t>III anno</t>
  </si>
  <si>
    <t>A</t>
  </si>
  <si>
    <t>Valore della produzione:</t>
  </si>
  <si>
    <t>A.1</t>
  </si>
  <si>
    <t>Ricavi delle vendite e delle prestazioni</t>
  </si>
  <si>
    <t>A.2</t>
  </si>
  <si>
    <t>Variazione delle rimanenze di prodotti in corso di lavorazione, semilavorati e finiti</t>
  </si>
  <si>
    <t>A.3</t>
  </si>
  <si>
    <t>Variazione dei lavori in corso su ordinazione</t>
  </si>
  <si>
    <t>A.4</t>
  </si>
  <si>
    <t>Incrementi di immobilizzazioni per lavori interni</t>
  </si>
  <si>
    <t>A.5</t>
  </si>
  <si>
    <t>Altri ricavi e proventi</t>
  </si>
  <si>
    <t>B</t>
  </si>
  <si>
    <t>Costi della produzione:</t>
  </si>
  <si>
    <t>B.1</t>
  </si>
  <si>
    <t>Materie prime, sussidiarie, di consumo e merci</t>
  </si>
  <si>
    <t>B.2</t>
  </si>
  <si>
    <t>Servizi</t>
  </si>
  <si>
    <t>B.3</t>
  </si>
  <si>
    <t>Godimento di beni di terzi</t>
  </si>
  <si>
    <t>B.4</t>
  </si>
  <si>
    <t>Personale</t>
  </si>
  <si>
    <t>B.5</t>
  </si>
  <si>
    <t>Ammortamenti e svalutazioni</t>
  </si>
  <si>
    <t>B.6</t>
  </si>
  <si>
    <t>Variazione delle rimanenze di materie prime, sussidiarie, di consumo e merci</t>
  </si>
  <si>
    <t>B.7</t>
  </si>
  <si>
    <t>Accantonamenti per rischi</t>
  </si>
  <si>
    <t>B.8</t>
  </si>
  <si>
    <t>Altri accantonamenti</t>
  </si>
  <si>
    <t>B.9</t>
  </si>
  <si>
    <t>Oneri diversi di gestione</t>
  </si>
  <si>
    <t>Risultato della gestione caratteristica (A - B)</t>
  </si>
  <si>
    <t>C</t>
  </si>
  <si>
    <t>Proventi e oneri finanziari:</t>
  </si>
  <si>
    <t>C.1</t>
  </si>
  <si>
    <t>Proventi da partecipazioni</t>
  </si>
  <si>
    <t>C.2</t>
  </si>
  <si>
    <t>Altri proventi finanziari</t>
  </si>
  <si>
    <t>C.3</t>
  </si>
  <si>
    <t>Interessi e altri oneri finanziari</t>
  </si>
  <si>
    <t>D</t>
  </si>
  <si>
    <t>Rettifica valore attività finanziarie:</t>
  </si>
  <si>
    <t>D.1</t>
  </si>
  <si>
    <t>Rivalutazioni</t>
  </si>
  <si>
    <t>D.2</t>
  </si>
  <si>
    <t>Svalutazioni</t>
  </si>
  <si>
    <t>E</t>
  </si>
  <si>
    <t>Proventi e oneri straordinari</t>
  </si>
  <si>
    <t>Risultato prima delle imposte (A – B + C + D + E)</t>
  </si>
  <si>
    <t>Imposte sul reddito d’esercizio</t>
  </si>
  <si>
    <t>Utile (perdita) dell’esercizio</t>
  </si>
  <si>
    <t>per "Anno 1" si intende l'anno successivo a quello in cui si prevede di concludere il programma di investimenti</t>
  </si>
  <si>
    <t xml:space="preserve"> Anagrafica Soggetto Proponente</t>
  </si>
  <si>
    <t>Denominazione/Ragione Sociale</t>
  </si>
  <si>
    <t>Forma giuridica</t>
  </si>
  <si>
    <r>
      <rPr>
        <b/>
        <sz val="11"/>
        <rFont val="Calibri"/>
        <family val="2"/>
      </rPr>
      <t xml:space="preserve">Dimensione impresa
</t>
    </r>
    <r>
      <rPr>
        <i/>
        <sz val="9"/>
        <rFont val="Calibri"/>
        <family val="2"/>
      </rPr>
      <t>(da dichiarare sulla base dei criteri indicati nell’allegato 1 al Regolamento (UE) n. 651/2014)</t>
    </r>
  </si>
  <si>
    <t xml:space="preserve"> Determinazione contributo</t>
  </si>
  <si>
    <t xml:space="preserve"> Determinazione del contributo concedibile (RIEPILOGO)</t>
  </si>
  <si>
    <t>Denominazione</t>
  </si>
  <si>
    <t>Tipologia Soggetto</t>
  </si>
  <si>
    <t>Categorie di spese</t>
  </si>
  <si>
    <t>Importo spese ammissibili (euro)</t>
  </si>
  <si>
    <t>Intensità di aiuto applicabile</t>
  </si>
  <si>
    <t>Calcolo Contributo
(euro)</t>
  </si>
  <si>
    <t>Calcolo Contributo Totale Concedibile
(euro)</t>
  </si>
  <si>
    <t>Minore contributo richiesto</t>
  </si>
  <si>
    <t>Percentuale di agevolazione richiesta inferiore a quella massima concedibile</t>
  </si>
  <si>
    <t>Calcolo Contributo Totale Richiesto
(euro)</t>
  </si>
  <si>
    <t xml:space="preserve"> Piano di copertura</t>
  </si>
  <si>
    <t xml:space="preserve"> Prospetto fonti/impieghi</t>
  </si>
  <si>
    <t>Impieghi/Fabbisogni</t>
  </si>
  <si>
    <t>Importi in €</t>
  </si>
  <si>
    <t>Fonti di copertura</t>
  </si>
  <si>
    <t>Spese agevolabili</t>
  </si>
  <si>
    <t xml:space="preserve">Contributo richiesto </t>
  </si>
  <si>
    <t>Spese non agevolabili (eventuale)</t>
  </si>
  <si>
    <t>Risorse proprie</t>
  </si>
  <si>
    <t>IVA</t>
  </si>
  <si>
    <t>Finanziamento esterno</t>
  </si>
  <si>
    <t>Altro</t>
  </si>
  <si>
    <t>Totale Impieghi</t>
  </si>
  <si>
    <t>Totale Fonti di copertura</t>
  </si>
  <si>
    <t>Descrizione delle modalità di apporto dei mezzi propri e di ricorso ad altre fonti</t>
  </si>
  <si>
    <t>Criteri di valutazione</t>
  </si>
  <si>
    <t>Parametro</t>
  </si>
  <si>
    <t>Punteggio Massimo</t>
  </si>
  <si>
    <t>A. Efficacia</t>
  </si>
  <si>
    <t>A1</t>
  </si>
  <si>
    <t>Capacità degli interventi di contribuire al perseguimento dei risultati attesi del Programma e delle finalità dell’Azione specifica e chiara esplicitazione degli obiettivi e delle finalità proposti</t>
  </si>
  <si>
    <t>A1.1) Capacità del progetto di migliorare il posizionamento competitivo dell’impresa nel sistema turistico attraverso:</t>
  </si>
  <si>
    <t>Il punteggio è assegnato sulla base delle indicazioni fornite in merito dall’impresa proponente all’interno del formulario e da eventuale documentazione a corredo, con l’espressione di un giudizio da parte della Commissione di valutazione, con le modalità previste dall’Avviso.</t>
  </si>
  <si>
    <t>A1.2) Chiarezza degli obiettivi e delle finalità del progetto e dei servizi aggiuntivi previsti per la valorizzazione della struttura ricettiva oggetto di finanziamento e del territorio circostante, anche in rapporto agli attrattori presenti sul luogo</t>
  </si>
  <si>
    <t>Il punteggio è assegnato sulla base delle indicazioni fornite in merito dall’impresa proponente all’interno del formulario, con l’espressione di un giudizio da parte della Commissione di valutazione, con le modalità previste dall’Avviso.</t>
  </si>
  <si>
    <t>A1.3) Capacità di migliorare la capacità competitiva attraverso la valorizzazione di elementi di attrazione dei flussi turistici.</t>
  </si>
  <si>
    <t>Nella valutazione dei progetti presentati saranno considerati i seguenti elementi dell’intervento:</t>
  </si>
  <si>
    <t>B. Efficienza</t>
  </si>
  <si>
    <t>B1</t>
  </si>
  <si>
    <t>Sostenibilità economica e finanziaria del progetto in termini di economicità della proposta (in rapporto all’importo del sostegno, alle attività intraprese e al conseguimento degli obiettivi)</t>
  </si>
  <si>
    <t>B2</t>
  </si>
  <si>
    <t>Qualità delle soluzioni organizzative e metodologiche individuate per la realizzazione degli interventi connesse al piano di lavoro, alla valutazione dei rischi, alla adeguatezza delle risorse attribuite alle singole componenti progettuali</t>
  </si>
  <si>
    <t>B2.1) Progetti che prevedano una chiara esposizione dell’organizzazione progettuale, del piano di lavoro, una puntuale valorizzazione dei tempi per la realizzazione delle attività che sia coerente e sostenibile, una coerente attribuzione delle risorse alle diverse componenti progettuali</t>
  </si>
  <si>
    <t>Il punteggio è assegnato sulla base delle indicazioni fornite in merito dall’impresa proponente all’interno del formulario, con l’espressione di un giudizio da parte della Commissione di valutazione, con le modalità previste dall’Avviso</t>
  </si>
  <si>
    <t>Il punteggio è assegnato sulla base delle indicazioni fornite in merito dall’impresa proponente all’interno del formulario e documentato, con l’espressione di un giudizio da parte della Commissione di valutazione, con le modalità previste dall’Avviso</t>
  </si>
  <si>
    <t>C. Utilità</t>
  </si>
  <si>
    <t>C1</t>
  </si>
  <si>
    <t>Ricadute positive in termini occupazionali</t>
  </si>
  <si>
    <t>Il requisito viene soddisfatto per le aziende del settore turistico anche con assunzioni di carattere stagionale di durata complessiva, anche sommando più contratti di lavoro, per un periodo non inferiore a 6 mesi nell’anno.</t>
  </si>
  <si>
    <t>Numero di addetti alla presentazione della domanda nell'unità operativa:</t>
  </si>
  <si>
    <t>Numero di addetti post intervento nell'unità operativa:</t>
  </si>
  <si>
    <t>Numero nuovi addetti:</t>
  </si>
  <si>
    <t>Sono assegnati 0,5 punti per ogni assunzione prevista (fino a un massimo di 5 punti).</t>
  </si>
  <si>
    <t>La comunicazione relativa all’assunzione dei nuovi addetti va trasmessa unitamente alla rendicontazione finale delle spese.</t>
  </si>
  <si>
    <t>C2</t>
  </si>
  <si>
    <t>C2.2) Il criterio viene distinto in due parametri alternativi:</t>
  </si>
  <si>
    <t>Si attribuisce il punteggio agli interventi che prevedono di ottenere strutture alberghiere a 5 stelle con obbligo di dimostrare l’adesione a network alberghieri di lusso nazionali e internazionali entro la data primo pagamento aiuto.</t>
  </si>
  <si>
    <t>Il punteggio per l’opzione a) viene assegnato in caso di presenza di  impegno al soddisfacimento del criterio entro data primo pagamento aiuto</t>
  </si>
  <si>
    <t>Il punteggio per l’opzione b) viene assegnato in caso di presenza di apposita documentazione (accordo, contratto, lettera di intenti, ecc.) relativa al soddisfacimento del criterio</t>
  </si>
  <si>
    <t>Il punteggio in entrambe le opzioni alternative è assegnato in presenza del requisito (on-off)</t>
  </si>
  <si>
    <t>C3</t>
  </si>
  <si>
    <t>Rilevanza della componente femminile e giovanile in termini di partecipazione societaria e/o finanziaria</t>
  </si>
  <si>
    <t>C3.1) Progetti che favoriscono il ricambio generazionale per favorire l’ingresso dei giovani nella gestione diretta delle imprese ricettive.</t>
  </si>
  <si>
    <t>Il punteggio è assegnato in presenza del requisito (on-off)</t>
  </si>
  <si>
    <t>La dimostrazione, tramite idonea documentazione, relativa al rispetto dell’impegno va trasmessa entro la data di primo pagamento dell’aiuto.</t>
  </si>
  <si>
    <t>D. Sostenibilità</t>
  </si>
  <si>
    <t>D1</t>
  </si>
  <si>
    <t>Adeguatezza del rapporto fra i costi da sostenere per l’attuazione dell’investimento</t>
  </si>
  <si>
    <t>Il punteggio sarà attribuito come segue:</t>
  </si>
  <si>
    <t>se R è inferiore a 0,2 = punti 10</t>
  </si>
  <si>
    <t>se R è superiore a 0,2 e fino a 0,5 = punti 5</t>
  </si>
  <si>
    <t>se R è superiore a 0,5 = punti 0</t>
  </si>
  <si>
    <t>D2</t>
  </si>
  <si>
    <t xml:space="preserve">Contributo alla transizione ecologica e digitale </t>
  </si>
  <si>
    <t xml:space="preserve">D2.1) Presenza nel progetto di soluzioni per la transizione ecologica. </t>
  </si>
  <si>
    <t>Gli interventi dovranno riguardare una o più delle seguenti tipologie:</t>
  </si>
  <si>
    <t>Totale complessivo</t>
  </si>
  <si>
    <t xml:space="preserve">Punteggio aggiuntivo </t>
  </si>
  <si>
    <t>E. Punteggio aggiuntivo</t>
  </si>
  <si>
    <t>E1</t>
  </si>
  <si>
    <t>Ai fini dell’attribuzione del punteggio si farà riferimento a quanto dichiarato in domanda sul punto</t>
  </si>
  <si>
    <t>Allegato 2 Formulario</t>
  </si>
  <si>
    <t xml:space="preserve">      - l’introduzione di innovazioni di prodotto, di processo, nonché negli assetti organizzativi e gestionali </t>
  </si>
  <si>
    <t xml:space="preserve">      - investimenti capaci di ridurre l’impronta ambientale dei processi di erogazione del servizio di ricettività</t>
  </si>
  <si>
    <t xml:space="preserve">      - interventi che prevedono inserimento di competenze in coerenza con traiettorie S3 turismo</t>
  </si>
  <si>
    <t xml:space="preserve">      - presenza di soluzioni e/o iniziative finalizzate ad incrementare/migliorare i flussi turistici e/o i servizi turistici e/o a destagionalizzare i flussi</t>
  </si>
  <si>
    <t xml:space="preserve">      - progetti che prevedano di innalzare il livello di servizio ai clienti e la qualificazione delle strutture rispetto alla loro offerta, in aggiunta o comunque a prescindere dall’attribuzione di categorie ex leggi nazionali/regionali (stelle, ecc.)..</t>
  </si>
  <si>
    <t xml:space="preserve">      - ricade in una Aree Regionali Strategiche (ARS)</t>
  </si>
  <si>
    <t xml:space="preserve">      - sono presenti nell’area di localizzazione del progetto attrattori culturali</t>
  </si>
  <si>
    <t xml:space="preserve">      - la struttura insiste in luoghi turistici riconosciuti come luoghi ad alto valore iconico o in un percorso delle ciclovie o cammini</t>
  </si>
  <si>
    <t xml:space="preserve">      - sono assenti nell’area di localizzazione impianti/infrastrutture industriali/ambientali che possono impattare o costituire criticità per la valorizzazione turistica della struttura ricettiva.</t>
  </si>
  <si>
    <r>
      <t xml:space="preserve">         b)</t>
    </r>
    <r>
      <rPr>
        <i/>
        <sz val="7"/>
        <color rgb="FF000000"/>
        <rFont val="Times New Roman"/>
        <family val="1"/>
      </rPr>
      <t xml:space="preserve">  </t>
    </r>
    <r>
      <rPr>
        <sz val="10"/>
        <color rgb="FF000000"/>
        <rFont val="Calibri"/>
        <family val="2"/>
      </rPr>
      <t>Capacità del progetto di favorire la gestione associata di servizi (più operatori  alberghieri e/o extra-alberghieri o più strutture alberghiere e/o extra-alberghiere gestite da un unico operatore che erogano servizi comuni ai clienti, quali i.e. prenotazione, escursioni, servizi portineria, servizi ncc ecc.). (</t>
    </r>
    <r>
      <rPr>
        <i/>
        <sz val="10"/>
        <color rgb="FF000000"/>
        <rFont val="Calibri"/>
        <family val="2"/>
      </rPr>
      <t>applicabile alla Linea 2 in ogni caso e alla Linea 1 solo per interventi diversi da quelli di cui alla lettera a) precedente)</t>
    </r>
  </si>
  <si>
    <t xml:space="preserve">         RICAMBIO GENERAZIONALE</t>
  </si>
  <si>
    <t>(R= costi totali ammissibili/volume di affari da dichiarazione fiscale presentata , attestato da un tecnico abilitato (dottore commercialista, revisore, consulenti del lavoro)</t>
  </si>
  <si>
    <t>Punteggio valore R</t>
  </si>
  <si>
    <t xml:space="preserve">         E1.1 Premialità per le imprese resistenti alla criminalità organizzata in applicazione della Legge regionale n. 51/2023</t>
  </si>
  <si>
    <t xml:space="preserve">Premialità per le imprese resistenti alla criminalità organizzata e per il superamento della discriminazione di genere e incentivi </t>
  </si>
  <si>
    <t xml:space="preserve">       - realizzazione di servizi turistici (i.e. connessi ad aree giochi, aree sport, aree animazione, ecc.) improntati sulla sostenibilità ambientale</t>
  </si>
  <si>
    <t xml:space="preserve">       - azioni di pianificazione strategica, organizzativa ed operativa per la redazione e implementazione di sistemi di misurazione degli impatti ambientali (i.e. per monitoraggio consumi idrici, energetici, qualità aria, domotica, ecc.)</t>
  </si>
  <si>
    <t xml:space="preserve">       - presenza di soluzioni per il contenimento del consumo di suolo;</t>
  </si>
  <si>
    <t xml:space="preserve">       - presenza di materiali di costruzione impiegati, con particolare riferimento a materiali riciclati e/o riciclabili;</t>
  </si>
  <si>
    <t xml:space="preserve">       - presenza di soluzioni per il risparmio energetico mediante tecniche di isolamento termico e utilizzo di dispositivi a ridotto consumo o produzione energia per autoconsumo da fonte rinnovabile.</t>
  </si>
  <si>
    <t>C2.1) Capacità del progetto di favorire modelli organizzativi e gestionali innovativi. Si attribuisce il punteggio alle imprese che hanno già acquisito la “Certificazione della Parità di genere”, rilasciata da un Organismo di certificazione accreditato</t>
  </si>
  <si>
    <t>Il punteggio (2 punti) viene assegnato in presenza di apposita documentazione (copia certificazione) relativa al soddisfacimento del criterio</t>
  </si>
  <si>
    <t>Il punteggio (fino a max 5 p.) è assegnato in presenza di impegno all’interno del modulo di domanda</t>
  </si>
  <si>
    <t>D1.2) Sostenibilità economica del progetto dimostrata attraverso adeguata documentazione previsionale dell’iniziativa in cui è data evidenza dalla capacità finanziaria a sostegno dell’intervento e dei risultati in termini di redditività economica e sostenibilità finanziaria a regime((conto economico previsionale e fonte impieghi))</t>
  </si>
  <si>
    <t>I punteggi E1.1, non contribuisce ai fini del raggiungimento minimo di 60/100 punti</t>
  </si>
  <si>
    <t>LINEA 1</t>
  </si>
  <si>
    <t>Il costo totale ammissibile non deve essere inferiore a € 250.000,00 e non deve essere superiore a € 10.000.000,00</t>
  </si>
  <si>
    <t>Totale E2)</t>
  </si>
  <si>
    <t>consapevole delle responsabilità penali cui può andare incontro in caso di dichiarazioni mendaci, ai sensi e per gli effetti dell’art. 76 del D.P.R. 28 dicembre 2000, n. 445,</t>
  </si>
  <si>
    <t>DICHIARA</t>
  </si>
  <si>
    <t xml:space="preserve"> - che le informazioni riportate nel presente Formulario sono veritiere e, ove riferite a elementi previsionali, basate su stime ragionevoli;
 - che i valori esposti relativi alla spesa ammissibile, per la quale il contributo è richiesto, si basa su i) preventivi predisposti nella disponibilità del richiedente e/o ii) su stime ragionevoli effettuate dal richiedente medesimo in collaborazione con il fornitore dei beni e servizi.</t>
  </si>
  <si>
    <t>RICHIEDE</t>
  </si>
  <si>
    <t>Firma digitale Legale Rappresentante</t>
  </si>
  <si>
    <r>
      <t>B1.1) Quota di Cofinanziamento privato. Percentuale di agevolazione richiesta inferiore a quella massima concedibile:</t>
    </r>
    <r>
      <rPr>
        <sz val="10"/>
        <color rgb="FFFF0000"/>
        <rFont val="Calibri"/>
        <family val="2"/>
      </rPr>
      <t xml:space="preserve"> vengono attribuiti 2 punti per ogni punto percentuale di contributo in conto capitale richiesto in meno rispetto a quello massimo concedibile, fino ad un massimo di 10 punti</t>
    </r>
  </si>
  <si>
    <t>C1.1) Capacità del progetto di favorire lo sviluppo occupazionale. L’indicatore è soddisfatto nel caso in cui l’impresa si impegni, all’interno del modulo di domanda, ad assumere nuovi addetti da impiegare nell’unità operativa oggetto di intervento. I nuovi addetti devono essere incrementali rispetto al numero di addetti dell’impresa (in ULA) al momento della presentazione della domanda.</t>
  </si>
  <si>
    <r>
      <t xml:space="preserve">         a)</t>
    </r>
    <r>
      <rPr>
        <sz val="7"/>
        <color rgb="FF000000"/>
        <rFont val="Times New Roman"/>
        <family val="1"/>
      </rPr>
      <t xml:space="preserve">  </t>
    </r>
    <r>
      <rPr>
        <sz val="10"/>
        <color rgb="FF000000"/>
        <rFont val="Calibri"/>
        <family val="2"/>
      </rPr>
      <t xml:space="preserve">Capacità di progetto di favorire l’apertura a modelli organizzativi e gestionali internazionali </t>
    </r>
    <r>
      <rPr>
        <i/>
        <sz val="10"/>
        <color rgb="FF000000"/>
        <rFont val="Calibri"/>
        <family val="2"/>
      </rPr>
      <t>(applicabile alla Linea 1 per interventi diretti a ottenere la classificazione 5 stelle e l’adesione ad una catena)</t>
    </r>
  </si>
  <si>
    <t>D1.1) Rapporto tra costi progetto e volume di affari da ultimo bilancio (ove impresa è obbligata a deposito bilancio) o da ultima dichiarazione fiscale presentata (ove impresa non deposita bilancio) che deriva da seguente formula (R= costi totali ammissibili/ricavi delle vendite e delle prestazioni (da bilancio) oppure costi totali ammissibili/volume di affari da dichiarazione fiscale presentata, attestato da un tecnico abilitato (dottore commercialista, revisore, ecc.)).</t>
  </si>
  <si>
    <t>ART. 14   Spese di cui alle lettere A), B), C), D), E) del par. 3.4, comma 1</t>
  </si>
  <si>
    <t>Grado di innovazione introdotte (in termini di processo, prodotto, assetti organizzativi e gestionali</t>
  </si>
  <si>
    <r>
      <t xml:space="preserve">CRITERIO A1.1 </t>
    </r>
    <r>
      <rPr>
        <sz val="11"/>
        <rFont val="Calibri"/>
        <family val="2"/>
        <scheme val="minor"/>
      </rPr>
      <t>(fornire informazioni utili all'attribuzione del punteggio)</t>
    </r>
  </si>
  <si>
    <r>
      <t xml:space="preserve">CRITERIO A1.2  </t>
    </r>
    <r>
      <rPr>
        <sz val="11"/>
        <rFont val="Calibri"/>
        <family val="2"/>
        <scheme val="minor"/>
      </rPr>
      <t>(fornire informazioni utili all'attribuzione del punteggio)</t>
    </r>
  </si>
  <si>
    <r>
      <t xml:space="preserve">CRITERIO A1.3  </t>
    </r>
    <r>
      <rPr>
        <sz val="11"/>
        <rFont val="Calibri"/>
        <family val="2"/>
        <scheme val="minor"/>
      </rPr>
      <t>(fornire informazioni utili all'attribuzione del punteggio)</t>
    </r>
  </si>
  <si>
    <r>
      <t xml:space="preserve">CRITERIO B2.1 </t>
    </r>
    <r>
      <rPr>
        <sz val="11"/>
        <rFont val="Calibri"/>
        <family val="2"/>
        <scheme val="minor"/>
      </rPr>
      <t>(fornire informazioni utili all'attribuzione del punteggio)</t>
    </r>
  </si>
  <si>
    <r>
      <t xml:space="preserve">CRITERIO B2.2 </t>
    </r>
    <r>
      <rPr>
        <sz val="11"/>
        <rFont val="Calibri"/>
        <family val="2"/>
        <scheme val="minor"/>
      </rPr>
      <t>(fornire informazioni utili all'attribuzione del punteggio)</t>
    </r>
  </si>
  <si>
    <r>
      <t>CRITERIO D2.1</t>
    </r>
    <r>
      <rPr>
        <sz val="11"/>
        <rFont val="Calibri"/>
        <family val="2"/>
        <scheme val="minor"/>
      </rPr>
      <t xml:space="preserve"> (fornire informazioni utili all'attribuzione del punteggio)</t>
    </r>
  </si>
  <si>
    <t>Progetti che favoriscono il ricambio generazionale per favorire l’ingresso delle donne e dei giovani nella gestione diretta delle imprese ricettive.
Il criterio, in ottica di ricambio generazionale al fine di un apporto di nuove competenze, è soddisfatto nel caso in cui l’impresa si impegni all’interno del modulo di domanda, ad inserire nella compagine societaria (come soci titolari di quote) e/o nella gestione operativa (come organi di amministrazione e non di dipendenti dell’impresa): 
         a) uno o più componenti di età compresa tra 18 e 40 anni compiuti (anche parenti di almeno un socio/titolare entro il secondo grado)  (1 p.);
         b)  uno o più componenti appartenenti al genere femminile (anche parenti di almeno un socio/titolare entro il secondo grado) (2 p.)
         c) avere una compagine sociale costituita in misura non inferiore al cinquanta per cento da donne, oppure un organo di amministrazione (nelle società di capitali) che sia costituito per almeno il cinquanta per cento da donne (2 p.)</t>
  </si>
  <si>
    <t xml:space="preserve">         B2.2)  Progetti presentati da imprese che hanno maturato esperienza nella gestione di strutture ricettive, dimostrabile attraverso titolo idoneo (contratti di gestione di strutture ricettive intestate all’impresa o ai soci/titolari; esperienza lavorativa pregressa dei soci/titolari in strutture ricettive,  ecc.)</t>
  </si>
  <si>
    <t>PR CALABRIA FESR FSE 2021 – 2027
OP1 - UNA CALABRIA PIÙ SMART
PRIORITÀ 1 - RICERCA, INNOVAZIONE E COMPETITIVITÀ
RSO1.3. Rafforzare la crescita sostenibile e la competitività delle PMI e la creazione di posti di lavoro nelle PMI, anche grazie agli investimenti produttivi
Azione 1.3.1 Competitività del sistema produttivo regionale
AVVISO PUBBLICO 
“PER IL SOSTEGNO ALL’ACCOGLIENZA TURISTICA DI QUALITA’ IN CALABRIA”</t>
  </si>
  <si>
    <t>Totale E) (E1+E2)</t>
  </si>
  <si>
    <t xml:space="preserve">un contributo pari a €: </t>
  </si>
  <si>
    <t>Piccola impresa</t>
  </si>
  <si>
    <t>10% del parametro numerico finale</t>
  </si>
  <si>
    <r>
      <t xml:space="preserve">E2)  Studi di fattibilità tecnico-economica-finanziaria </t>
    </r>
    <r>
      <rPr>
        <sz val="11"/>
        <color rgb="FF0070C0"/>
        <rFont val="Calibri"/>
        <family val="2"/>
        <scheme val="minor"/>
      </rPr>
      <t>(limite del 3% dell’investimento ammissibile) e comunque max 50.000 euro)</t>
    </r>
  </si>
  <si>
    <r>
      <t xml:space="preserve">E1) Progettazioni e direzione lavori </t>
    </r>
    <r>
      <rPr>
        <sz val="11"/>
        <color rgb="FF0070C0"/>
        <rFont val="Calibri"/>
        <family val="2"/>
        <scheme val="minor"/>
      </rPr>
      <t>(limite del 5% dell’investimento ammissibile)  e comunque max 250.000 euro)</t>
    </r>
  </si>
  <si>
    <t>SOCIETA' A RESPONSABILITA' LIMITATA</t>
  </si>
  <si>
    <t xml:space="preserve"> OPERE MURARIE E ASSIMILABILI PER REALIZZARE PROGETTO, COME DA COMPUTO METRICO</t>
  </si>
  <si>
    <t>ARREDI, MACCHINARI, ATTREZZATURE COME DA COMPUTO METRICO E PREVENTIVI</t>
  </si>
  <si>
    <t>STUDIO FATTIBILITA' TECNICO-ECONOMICA-FINANZIARIA COME DA PREVENTIVO DOTT. PROCOPIO</t>
  </si>
  <si>
    <t>Il progetto presentato si prefigge si centrare gli obiettivi e finalità già richiamati nel punto precedente del criterio A1.1.
Continuare sulla linea “green” realizzando un impianto fotovoltaico da 49,50Kw, per giungere all’ obiettivo di 200 kw totali.
Innalzare il livello di servizio ai clienti attraverso la qualificazione della sala ristorante (oggi all’ aperto e non climatizzata), l’installazione di un percorso tattile plantare integrato per migliorare il movimento all’ interno della struttura per le persone non vedenti, la realizzazione di un parco giochi per bambini con attrezzature certificate CAM.
Incrementare/migliorare i servizi turistici e destagionalizzare i flussi attraverso la riqualificazione della sala ristorante che andrà ad estendersi in superficie con chiusure esterne e climatizzazione. Tutto ciò porterà a poter offrire soggiorni anche in periodi non estivi, mentre l’installazione di parete divisoria compattabile per separazione sale permetterà la divisione degli ambienti, destinando una porzione a sala congressi/polifunzionale. Quest’ operazione permetterà al soggetto proponente di aumentare la gamma dell’offerta turistica specialmente fuori il periodo estivo, proponendo soluzioni per i.e. convegni, corsi di formazione, attività didattiche per la scuola, Briefing aziendali ed acquisizione di un turismo estero, turismo religioso, ecc.; attività che nel comprensorio attualmente non sono fortemente presenti principalmente sotto l’aspetto di capacità numerica e di qualità.</t>
  </si>
  <si>
    <t>Istallazione impianto fotovoltaico di 49,50Kw
Creazione di un Parco Giochi per bambini con attrezzature CAM 
Impianto di climatizzazione per sala ristorante (Raffrescamento / Riscaldamento a pompa di calore raffreddata ad aria) ad alta efficienza e prestazione energetica con gestione digitale delle temperature,  
Istallazione parete divisoria compattabile nella sala ristorante/polifunzionale consente:1) il minore consumo di energia per la climatizzazione di eventuali sale non utilizzate con programmazione digitale 2) creare di spazi “al chiuso” in spazi esistenti nella struttura che non richiedono ulteriore consumo di suolo.</t>
  </si>
  <si>
    <r>
      <t xml:space="preserve"> </t>
    </r>
    <r>
      <rPr>
        <sz val="11"/>
        <color theme="1"/>
        <rFont val="Times New Roman"/>
        <family val="1"/>
      </rPr>
      <t>Per gli interventi previsti è stato redatto il progetto da parte di un tecnico abilitato corredato oltre che del Quadro Economico anche di un crono programma delle lavorazioni e delle forniture. Nella documentazione allegata a supporto della domandavi è riportato tutto quanto previsto e richiesto dal punto B.2.1 in modo che sia di pronta interpretazione.</t>
    </r>
  </si>
  <si>
    <t>Il soggetto proponente intende coprire il piano di investimento con risorse proprie, alla data della domanda si trova nelle condizioni di poterne far fronte.</t>
  </si>
  <si>
    <t>PROGETTAZIONE E DIREZIONE LAVORI COME DA PREVENTIVO ARCH. …omissis</t>
  </si>
  <si>
    <t>Il sottoscritto …..omissis, nato a …..omissis residente in …..omissis, C.F. …..omissis</t>
  </si>
  <si>
    <t>…..omissis</t>
  </si>
  <si>
    <t xml:space="preserve">Il .....è situato ne Comune di Sant’ Andrea Apostolo dello Jonio  con .......è stato identificato nelle Aree di Attrazione Naturali e Culturali di Rilevanza Strategica (ARS)  nei seguenti inquadramenti:  Dimensione Naturale  V &lt;&gt; 0 – 5   Dimensione  Culturale  V &lt;&gt; 10 – 31   Dimensione Socio-Economica  V &lt;&gt; 9 – 25   Dimensione Turistica  V &lt;&gt; 21 – 34 ed inoltre rientra nella strategia aree interne “Versante Ionio – Serre” individuato dalla Regione Calabria  che innesta nel sistema 14 comuni ricompresi dell’area centrale della Calabria, tra le bianche spiagge dello Ionio e i verdi boschi delle Serre, a cavallo delle province di Reggio Calabria, Vibo Valentia e Catanzaro. Le amministrazioni comunali dell’area hanno individuato come capofila del partenariato il Comune di Serra San Bruno. Il percorso di costruzione della strategia ha coinvolto direttamente le tre Agenzia ... presenti nel territorio (...omissis) che hanno costituito, insieme al Comune capofila ed al Parco Naturale Regionale delle Serre, una Cabina di Regia, quale struttura di assistenza tecnica e di animazione territoriale a supporto degli attori locali. Il comune di ...omissis rientra nel percorso del Cammino , che parte dalla Basilicata e percorre la nostra Regione fino...omissis. Da S. Andrea ha il punto di partenza il “...omissis” che vede come percorso i luoghi dell’esistenza della ...omissis. Da sottolineare anche che la Regione Calabria con Legge regionale 10 luglio 2024, n. 28 pubblicata sul BUR Calabria il 10 luglio scorso ha istituito la “...omissis. La nuova area protetta regionale si estende su 203 ettari circa denominato “...omissis” e si trova appena fuori la struttura turistica del soggetto proponente, rimarcando l’assenza di impianti/infrastrutture industriali che possano impattare o costituire criticità per la valorizzazione della struttura turistica ...omissis. </t>
  </si>
  <si>
    <t>La Società...omissis ha maturato notevole esperienza nella gestione dell’attività turistica in quanto opera in essa gestendo il...omissis ininterrottamente dal 2013, prima con contratto di fitto di ramo d’ azienda, poi con contratto di fitto dell’immobile. Dal 2020 la società ...omissis è divenuta unica proprietaria dell’immobile. C’ è da sottolineare che il legale rappresentante ...omissis vanta operatività nel settore sin dagli anni Settanta avendo realizzato e gestito poi nei primi anni ‘80 il Villaggio turistico ...omissisfino ad oggi, con ruoli diversi è stato sempre impegnato nel ...omissis. Il socio...omissis opera nel settore da vent’ anni prestando attività lavorativa nel...omissis ed ha il seguente percorso formativo: laurea magistrale in Economia Aziendale e Management con 110 e lode, Master universitario in Management Aziendale con 30 e lode, Executive Master in Hotel Management, Executive Master in Risorse Umane, iscritto nel registro aicqSICEV al n....omissis ..... corso di Alta Formazione in Restaurant Manager edito da Gambero Rosso, iscritto all’albo prov. ....... Direttori tecnici agenzia di viaggio det. ...omissis7, abilitazione Regione Calabria professione direttore d’ albergo prot. ...omissis</t>
  </si>
  <si>
    <t>CIAO A TUTTI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</si>
</sst>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_€_-;\-* #,##0.00\ _€_-;_-* &quot;-&quot;??\ _€_-;_-@_-"/>
    <numFmt numFmtId="165" formatCode="_-&quot;€&quot;\ * #,##0.00_-;\-&quot;€&quot;\ * #,##0.00_-;_-&quot;€&quot;\ * &quot;-&quot;??_-;_-@_-"/>
    <numFmt numFmtId="166" formatCode="#,##0.00_ ;[Red]\-#,##0.00\ "/>
  </numFmts>
  <fonts count="53">
    <font>
      <sz val="11"/>
      <color theme="1"/>
      <name val="Calibri"/>
      <family val="2"/>
      <scheme val="minor"/>
    </font>
    <font>
      <sz val="10"/>
      <color rgb="FF000000"/>
      <name val="Times New Roman"/>
      <family val="1"/>
    </font>
    <font>
      <b/>
      <i/>
      <sz val="12"/>
      <name val="Calibri"/>
      <family val="2"/>
      <scheme val="minor"/>
    </font>
    <font>
      <sz val="10"/>
      <color rgb="FF000000"/>
      <name val="Calibri"/>
      <family val="2"/>
      <scheme val="minor"/>
    </font>
    <font>
      <b/>
      <sz val="12"/>
      <name val="Calibri"/>
      <family val="2"/>
      <scheme val="minor"/>
    </font>
    <font>
      <b/>
      <i/>
      <sz val="12"/>
      <name val="Calibri"/>
      <family val="2"/>
    </font>
    <font>
      <b/>
      <sz val="11"/>
      <name val="Calibri"/>
      <family val="2"/>
      <scheme val="minor"/>
    </font>
    <font>
      <b/>
      <sz val="10"/>
      <color theme="1"/>
      <name val="Calibri"/>
      <family val="2"/>
    </font>
    <font>
      <b/>
      <sz val="11"/>
      <name val="Calibri"/>
      <family val="2"/>
    </font>
    <font>
      <b/>
      <sz val="10"/>
      <color rgb="FF000000"/>
      <name val="Calibri"/>
      <family val="2"/>
      <scheme val="minor"/>
    </font>
    <font>
      <b/>
      <sz val="10"/>
      <name val="Calibri"/>
      <family val="2"/>
      <scheme val="minor"/>
    </font>
    <font>
      <b/>
      <sz val="9"/>
      <color rgb="FF000000"/>
      <name val="Calibri"/>
      <family val="2"/>
      <scheme val="minor"/>
    </font>
    <font>
      <sz val="11"/>
      <color rgb="FF00000A"/>
      <name val="Calibri"/>
      <family val="2"/>
    </font>
    <font>
      <b/>
      <sz val="11"/>
      <color rgb="FF00000A"/>
      <name val="Calibri"/>
      <family val="2"/>
    </font>
    <font>
      <b/>
      <sz val="11"/>
      <color indexed="8"/>
      <name val="Calibri"/>
      <family val="2"/>
    </font>
    <font>
      <sz val="10"/>
      <color theme="1"/>
      <name val="Calibri"/>
      <family val="2"/>
      <scheme val="minor"/>
    </font>
    <font>
      <b/>
      <sz val="8"/>
      <color theme="1"/>
      <name val="Calibri"/>
      <family val="2"/>
      <scheme val="minor"/>
    </font>
    <font>
      <sz val="11"/>
      <name val="Calibri"/>
      <family val="2"/>
      <scheme val="minor"/>
    </font>
    <font>
      <sz val="12"/>
      <color rgb="FF000000"/>
      <name val="Calibri"/>
      <family val="2"/>
    </font>
    <font>
      <b/>
      <sz val="11"/>
      <color indexed="8"/>
      <name val="Calibri"/>
      <family val="2"/>
      <scheme val="minor"/>
    </font>
    <font>
      <sz val="11"/>
      <color indexed="8"/>
      <name val="Calibri"/>
      <family val="2"/>
      <scheme val="minor"/>
    </font>
    <font>
      <sz val="11"/>
      <color theme="1"/>
      <name val="Calibri"/>
      <family val="2"/>
      <scheme val="minor"/>
    </font>
    <font>
      <sz val="11"/>
      <color rgb="FF0070C0"/>
      <name val="Calibri"/>
      <family val="2"/>
    </font>
    <font>
      <sz val="11"/>
      <color rgb="FF0070C0"/>
      <name val="Calibri"/>
      <family val="2"/>
      <scheme val="minor"/>
    </font>
    <font>
      <b/>
      <sz val="11"/>
      <color theme="1"/>
      <name val="Calibri"/>
      <family val="2"/>
      <scheme val="minor"/>
    </font>
    <font>
      <sz val="11"/>
      <color theme="1"/>
      <name val="Calibri"/>
      <family val="2"/>
    </font>
    <font>
      <i/>
      <sz val="14"/>
      <name val="Calibri"/>
      <family val="2"/>
      <scheme val="minor"/>
    </font>
    <font>
      <b/>
      <sz val="10"/>
      <color rgb="FF000000"/>
      <name val="Calibri"/>
      <family val="2"/>
    </font>
    <font>
      <b/>
      <sz val="12"/>
      <color rgb="FF000000"/>
      <name val="Calibri"/>
      <family val="2"/>
      <scheme val="minor"/>
    </font>
    <font>
      <i/>
      <sz val="8"/>
      <color rgb="FF000000"/>
      <name val="Arial-ItalicMT"/>
    </font>
    <font>
      <i/>
      <sz val="9"/>
      <name val="Calibri"/>
      <family val="2"/>
    </font>
    <font>
      <b/>
      <sz val="9"/>
      <color theme="1"/>
      <name val="Calibri"/>
      <family val="2"/>
      <scheme val="minor"/>
    </font>
    <font>
      <sz val="10"/>
      <color rgb="FF000000"/>
      <name val="Calibri"/>
      <family val="2"/>
    </font>
    <font>
      <i/>
      <sz val="8"/>
      <color rgb="FF000000"/>
      <name val="Calibri"/>
      <family val="2"/>
    </font>
    <font>
      <sz val="10"/>
      <color rgb="FFFF0000"/>
      <name val="Calibri"/>
      <family val="2"/>
    </font>
    <font>
      <sz val="8"/>
      <color theme="1"/>
      <name val="Calibri"/>
      <family val="2"/>
    </font>
    <font>
      <sz val="7"/>
      <color rgb="FF000000"/>
      <name val="Times New Roman"/>
      <family val="1"/>
    </font>
    <font>
      <i/>
      <sz val="10"/>
      <color rgb="FF000000"/>
      <name val="Calibri"/>
      <family val="2"/>
    </font>
    <font>
      <i/>
      <sz val="7"/>
      <color rgb="FF000000"/>
      <name val="Times New Roman"/>
      <family val="1"/>
    </font>
    <font>
      <u/>
      <sz val="10"/>
      <color theme="10"/>
      <name val="Times New Roman"/>
      <family val="1"/>
    </font>
    <font>
      <sz val="9"/>
      <color rgb="FF000000"/>
      <name val="Times New Roman"/>
      <family val="1"/>
    </font>
    <font>
      <sz val="9"/>
      <color rgb="FF00000A"/>
      <name val="Cambria"/>
      <family val="1"/>
    </font>
    <font>
      <b/>
      <i/>
      <sz val="11"/>
      <color rgb="FF090A0E"/>
      <name val="Calibri"/>
      <family val="2"/>
    </font>
    <font>
      <b/>
      <i/>
      <sz val="16"/>
      <color rgb="FF090A0E"/>
      <name val="Calibri"/>
      <family val="2"/>
    </font>
    <font>
      <b/>
      <sz val="18"/>
      <color rgb="FF000000"/>
      <name val="Calibri"/>
      <family val="2"/>
    </font>
    <font>
      <i/>
      <sz val="10"/>
      <color theme="1"/>
      <name val="Calibri"/>
      <family val="2"/>
      <scheme val="minor"/>
    </font>
    <font>
      <b/>
      <sz val="10"/>
      <color theme="1"/>
      <name val="Calibri"/>
      <family val="2"/>
      <scheme val="minor"/>
    </font>
    <font>
      <b/>
      <i/>
      <sz val="12"/>
      <color rgb="FF090A0E"/>
      <name val="Calibri"/>
      <family val="2"/>
    </font>
    <font>
      <sz val="10"/>
      <name val="Calibri"/>
      <family val="2"/>
    </font>
    <font>
      <i/>
      <sz val="10"/>
      <name val="Calibri"/>
      <family val="2"/>
    </font>
    <font>
      <sz val="10"/>
      <color theme="1"/>
      <name val="Times New Roman"/>
      <family val="1"/>
    </font>
    <font>
      <sz val="11"/>
      <color theme="1"/>
      <name val="Times New Roman"/>
      <family val="1"/>
    </font>
    <font>
      <sz val="8"/>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E4E4E4"/>
      </patternFill>
    </fill>
    <fill>
      <patternFill patternType="solid">
        <fgColor theme="0" tint="-4.9989318521683403E-2"/>
        <bgColor indexed="64"/>
      </patternFill>
    </fill>
    <fill>
      <patternFill patternType="solid">
        <fgColor rgb="FFE6E6E6"/>
      </patternFill>
    </fill>
    <fill>
      <patternFill patternType="solid">
        <fgColor rgb="FFF1F1F1"/>
      </patternFill>
    </fill>
    <fill>
      <patternFill patternType="solid">
        <fgColor theme="5" tint="0.79998168889431442"/>
        <bgColor indexed="64"/>
      </patternFill>
    </fill>
    <fill>
      <patternFill patternType="solid">
        <fgColor rgb="FFFFFFFF"/>
        <bgColor indexed="64"/>
      </patternFill>
    </fill>
    <fill>
      <patternFill patternType="solid">
        <fgColor rgb="FFFFFFCC"/>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theme="1" tint="0.34998626667073579"/>
      </right>
      <top/>
      <bottom style="medium">
        <color theme="1" tint="0.34998626667073579"/>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style="medium">
        <color rgb="FF000000"/>
      </left>
      <right/>
      <top style="medium">
        <color rgb="FF000000"/>
      </top>
      <bottom/>
      <diagonal/>
    </border>
    <border>
      <left style="thin">
        <color indexed="64"/>
      </left>
      <right/>
      <top/>
      <bottom style="thin">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rgb="FF000000"/>
      </right>
      <top/>
      <bottom/>
      <diagonal/>
    </border>
    <border>
      <left style="medium">
        <color rgb="FF000000"/>
      </left>
      <right style="medium">
        <color rgb="FF000000"/>
      </right>
      <top/>
      <bottom style="medium">
        <color indexed="64"/>
      </bottom>
      <diagonal/>
    </border>
    <border>
      <left style="medium">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rgb="FF000000"/>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s>
  <cellStyleXfs count="7">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35" fillId="0" borderId="0"/>
    <xf numFmtId="0" fontId="39" fillId="0" borderId="0" applyNumberFormat="0" applyFill="0" applyBorder="0" applyAlignment="0" applyProtection="0"/>
  </cellStyleXfs>
  <cellXfs count="266">
    <xf numFmtId="0" fontId="0" fillId="0" borderId="0" xfId="0"/>
    <xf numFmtId="0" fontId="7" fillId="3" borderId="2" xfId="1" applyFont="1" applyFill="1" applyBorder="1" applyAlignment="1" applyProtection="1">
      <alignment horizontal="center" vertical="center" wrapText="1"/>
      <protection hidden="1"/>
    </xf>
    <xf numFmtId="9" fontId="16" fillId="0" borderId="5" xfId="3" applyFont="1" applyFill="1" applyBorder="1" applyAlignment="1" applyProtection="1">
      <alignment horizontal="center" vertical="center"/>
      <protection hidden="1"/>
    </xf>
    <xf numFmtId="9" fontId="16" fillId="0" borderId="7" xfId="3" applyFont="1" applyFill="1" applyBorder="1" applyAlignment="1" applyProtection="1">
      <alignment horizontal="center" vertical="center"/>
      <protection hidden="1"/>
    </xf>
    <xf numFmtId="9" fontId="16" fillId="0" borderId="9" xfId="3" applyFont="1" applyFill="1" applyBorder="1" applyAlignment="1" applyProtection="1">
      <alignment horizontal="center" vertical="center"/>
      <protection hidden="1"/>
    </xf>
    <xf numFmtId="9" fontId="16" fillId="0" borderId="10" xfId="3" applyFont="1" applyFill="1" applyBorder="1" applyAlignment="1" applyProtection="1">
      <alignment horizontal="center" vertical="center"/>
      <protection hidden="1"/>
    </xf>
    <xf numFmtId="9" fontId="15" fillId="0" borderId="7" xfId="3" applyFont="1" applyFill="1" applyBorder="1" applyAlignment="1" applyProtection="1">
      <alignment horizontal="center" vertical="center"/>
      <protection hidden="1"/>
    </xf>
    <xf numFmtId="9" fontId="15" fillId="0" borderId="6" xfId="3" applyFont="1" applyFill="1" applyBorder="1" applyAlignment="1" applyProtection="1">
      <alignment horizontal="center" vertical="center"/>
      <protection hidden="1"/>
    </xf>
    <xf numFmtId="9" fontId="16" fillId="0" borderId="12" xfId="3" applyFont="1" applyFill="1" applyBorder="1" applyAlignment="1" applyProtection="1">
      <alignment horizontal="center" vertical="center"/>
      <protection hidden="1"/>
    </xf>
    <xf numFmtId="9" fontId="16" fillId="0" borderId="13" xfId="3" applyFont="1" applyFill="1" applyBorder="1" applyAlignment="1" applyProtection="1">
      <alignment horizontal="center" vertical="center"/>
      <protection hidden="1"/>
    </xf>
    <xf numFmtId="9" fontId="16" fillId="0" borderId="17" xfId="3" applyFont="1" applyFill="1" applyBorder="1" applyAlignment="1" applyProtection="1">
      <alignment horizontal="center" vertical="center"/>
      <protection hidden="1"/>
    </xf>
    <xf numFmtId="9" fontId="16" fillId="0" borderId="18" xfId="3" applyFont="1" applyFill="1" applyBorder="1" applyAlignment="1" applyProtection="1">
      <alignment horizontal="center" vertical="center"/>
      <protection hidden="1"/>
    </xf>
    <xf numFmtId="0" fontId="1" fillId="0" borderId="0" xfId="1" applyAlignment="1" applyProtection="1">
      <alignment horizontal="left" vertical="top"/>
      <protection locked="0"/>
    </xf>
    <xf numFmtId="0" fontId="31" fillId="7" borderId="1" xfId="1" applyFont="1" applyFill="1" applyBorder="1" applyAlignment="1" applyProtection="1">
      <alignment horizontal="center" vertical="center" wrapText="1"/>
      <protection hidden="1"/>
    </xf>
    <xf numFmtId="0" fontId="31" fillId="0" borderId="0" xfId="1" applyFont="1" applyAlignment="1" applyProtection="1">
      <alignment horizontal="center" vertical="center" wrapText="1"/>
      <protection hidden="1"/>
    </xf>
    <xf numFmtId="0" fontId="31" fillId="7" borderId="1" xfId="1" applyFont="1" applyFill="1" applyBorder="1" applyAlignment="1" applyProtection="1">
      <alignment vertical="center" wrapText="1"/>
      <protection hidden="1"/>
    </xf>
    <xf numFmtId="165" fontId="21" fillId="12" borderId="18" xfId="4" applyFont="1" applyFill="1" applyBorder="1" applyAlignment="1" applyProtection="1">
      <alignment horizontal="center" vertical="center" wrapText="1"/>
      <protection locked="0"/>
    </xf>
    <xf numFmtId="166" fontId="46" fillId="7" borderId="52" xfId="0" applyNumberFormat="1" applyFont="1" applyFill="1" applyBorder="1" applyAlignment="1" applyProtection="1">
      <alignment horizontal="left" vertical="center" wrapText="1"/>
      <protection hidden="1"/>
    </xf>
    <xf numFmtId="0" fontId="46" fillId="7" borderId="0" xfId="0" applyFont="1" applyFill="1" applyAlignment="1" applyProtection="1">
      <alignment horizontal="right" vertical="center" wrapText="1"/>
      <protection hidden="1"/>
    </xf>
    <xf numFmtId="0" fontId="46" fillId="7" borderId="6" xfId="0" applyFont="1" applyFill="1" applyBorder="1" applyAlignment="1" applyProtection="1">
      <alignment vertical="center" wrapText="1"/>
      <protection hidden="1"/>
    </xf>
    <xf numFmtId="0" fontId="46" fillId="7" borderId="0" xfId="0" applyFont="1" applyFill="1" applyAlignment="1" applyProtection="1">
      <alignment vertical="center" wrapText="1"/>
      <protection hidden="1"/>
    </xf>
    <xf numFmtId="0" fontId="46" fillId="7" borderId="0" xfId="0" applyFont="1" applyFill="1" applyAlignment="1" applyProtection="1">
      <alignment horizontal="left" vertical="center" wrapText="1"/>
      <protection hidden="1"/>
    </xf>
    <xf numFmtId="0" fontId="3" fillId="2" borderId="0" xfId="0" applyFont="1" applyFill="1" applyAlignment="1" applyProtection="1">
      <alignment horizontal="left" vertical="top"/>
      <protection hidden="1"/>
    </xf>
    <xf numFmtId="0" fontId="1" fillId="0" borderId="0" xfId="1" applyAlignment="1" applyProtection="1">
      <alignment horizontal="left" vertical="top"/>
      <protection hidden="1"/>
    </xf>
    <xf numFmtId="0" fontId="41" fillId="0" borderId="0" xfId="1" applyFont="1" applyAlignment="1" applyProtection="1">
      <alignment horizontal="left" vertical="top"/>
      <protection hidden="1"/>
    </xf>
    <xf numFmtId="0" fontId="44" fillId="0" borderId="0" xfId="1" applyFont="1" applyAlignment="1" applyProtection="1">
      <alignment horizontal="center" vertical="center"/>
      <protection hidden="1"/>
    </xf>
    <xf numFmtId="0" fontId="3" fillId="2" borderId="0" xfId="1" applyFont="1" applyFill="1" applyAlignment="1" applyProtection="1">
      <alignment horizontal="left" vertical="top"/>
      <protection locked="0"/>
    </xf>
    <xf numFmtId="0" fontId="3" fillId="0" borderId="0" xfId="1" applyFont="1" applyAlignment="1" applyProtection="1">
      <alignment horizontal="left" vertical="top"/>
      <protection locked="0"/>
    </xf>
    <xf numFmtId="0" fontId="17" fillId="0" borderId="14" xfId="1" applyFont="1" applyBorder="1" applyAlignment="1" applyProtection="1">
      <alignment horizontal="left" vertical="top" wrapText="1" indent="1"/>
      <protection locked="0"/>
    </xf>
    <xf numFmtId="0" fontId="3" fillId="2" borderId="0" xfId="1" applyFont="1" applyFill="1" applyAlignment="1" applyProtection="1">
      <alignment horizontal="left" vertical="top"/>
      <protection hidden="1"/>
    </xf>
    <xf numFmtId="0" fontId="3" fillId="0" borderId="0" xfId="1" applyFont="1" applyAlignment="1" applyProtection="1">
      <alignment horizontal="left" vertical="top"/>
      <protection hidden="1"/>
    </xf>
    <xf numFmtId="0" fontId="3" fillId="4" borderId="0" xfId="1" applyFont="1" applyFill="1" applyAlignment="1" applyProtection="1">
      <alignment horizontal="left" vertical="top"/>
      <protection locked="0"/>
    </xf>
    <xf numFmtId="0" fontId="3" fillId="0" borderId="0" xfId="1" applyFont="1" applyAlignment="1" applyProtection="1">
      <alignment horizontal="left" vertical="top" wrapText="1"/>
      <protection locked="0"/>
    </xf>
    <xf numFmtId="0" fontId="4" fillId="0" borderId="23" xfId="1" applyFont="1" applyBorder="1" applyAlignment="1" applyProtection="1">
      <alignment horizontal="left" vertical="top" wrapText="1"/>
      <protection hidden="1"/>
    </xf>
    <xf numFmtId="0" fontId="26" fillId="0" borderId="0" xfId="1" applyFont="1" applyAlignment="1" applyProtection="1">
      <alignment vertical="top" wrapText="1"/>
      <protection hidden="1"/>
    </xf>
    <xf numFmtId="0" fontId="27" fillId="3" borderId="23" xfId="1" applyFont="1" applyFill="1" applyBorder="1" applyAlignment="1" applyProtection="1">
      <alignment horizontal="left" vertical="top"/>
      <protection hidden="1"/>
    </xf>
    <xf numFmtId="0" fontId="6" fillId="7" borderId="14" xfId="1" applyFont="1" applyFill="1" applyBorder="1" applyAlignment="1" applyProtection="1">
      <alignment horizontal="left" vertical="top" wrapText="1"/>
      <protection hidden="1"/>
    </xf>
    <xf numFmtId="0" fontId="6" fillId="7" borderId="1" xfId="1" applyFont="1" applyFill="1" applyBorder="1" applyAlignment="1" applyProtection="1">
      <alignment horizontal="left" vertical="top" wrapText="1"/>
      <protection hidden="1"/>
    </xf>
    <xf numFmtId="0" fontId="27" fillId="3" borderId="19" xfId="1" applyFont="1" applyFill="1" applyBorder="1" applyAlignment="1" applyProtection="1">
      <alignment horizontal="left" vertical="center" wrapText="1"/>
      <protection hidden="1"/>
    </xf>
    <xf numFmtId="0" fontId="27" fillId="7" borderId="23" xfId="1" applyFont="1" applyFill="1" applyBorder="1" applyAlignment="1" applyProtection="1">
      <alignment horizontal="left" vertical="center"/>
      <protection hidden="1"/>
    </xf>
    <xf numFmtId="0" fontId="6" fillId="3" borderId="1" xfId="1" applyFont="1" applyFill="1" applyBorder="1" applyAlignment="1" applyProtection="1">
      <alignment horizontal="left" vertical="top" wrapText="1"/>
      <protection hidden="1"/>
    </xf>
    <xf numFmtId="0" fontId="3" fillId="0" borderId="0" xfId="1" applyFont="1" applyAlignment="1" applyProtection="1">
      <alignment horizontal="left" vertical="top" wrapText="1"/>
      <protection hidden="1"/>
    </xf>
    <xf numFmtId="0" fontId="3" fillId="12" borderId="14" xfId="1" applyFont="1" applyFill="1" applyBorder="1" applyAlignment="1" applyProtection="1">
      <alignment horizontal="left" vertical="top" wrapText="1"/>
      <protection locked="0"/>
    </xf>
    <xf numFmtId="0" fontId="32" fillId="12" borderId="1" xfId="1" applyFont="1" applyFill="1" applyBorder="1" applyAlignment="1" applyProtection="1">
      <alignment horizontal="left" vertical="top" wrapText="1"/>
      <protection locked="0"/>
    </xf>
    <xf numFmtId="165" fontId="24" fillId="7" borderId="23" xfId="4" applyFont="1" applyFill="1" applyBorder="1" applyAlignment="1" applyProtection="1">
      <alignment horizontal="center" vertical="center" wrapText="1"/>
      <protection hidden="1"/>
    </xf>
    <xf numFmtId="0" fontId="24" fillId="7" borderId="23" xfId="1" applyFont="1" applyFill="1" applyBorder="1" applyAlignment="1" applyProtection="1">
      <alignment horizontal="justify" vertical="center" wrapText="1"/>
      <protection hidden="1"/>
    </xf>
    <xf numFmtId="0" fontId="24" fillId="7" borderId="22" xfId="1" applyFont="1" applyFill="1" applyBorder="1" applyAlignment="1" applyProtection="1">
      <alignment horizontal="justify" vertical="center" wrapText="1"/>
      <protection hidden="1"/>
    </xf>
    <xf numFmtId="165" fontId="24" fillId="7" borderId="18" xfId="4" applyFont="1" applyFill="1" applyBorder="1" applyAlignment="1" applyProtection="1">
      <alignment horizontal="center" vertical="center" wrapText="1"/>
      <protection hidden="1"/>
    </xf>
    <xf numFmtId="0" fontId="21" fillId="7" borderId="9" xfId="1" applyFont="1" applyFill="1" applyBorder="1" applyAlignment="1" applyProtection="1">
      <alignment horizontal="justify" vertical="center" wrapText="1"/>
      <protection hidden="1"/>
    </xf>
    <xf numFmtId="0" fontId="21" fillId="7" borderId="18" xfId="1" applyFont="1" applyFill="1" applyBorder="1" applyAlignment="1" applyProtection="1">
      <alignment horizontal="justify" vertical="center" wrapText="1"/>
      <protection hidden="1"/>
    </xf>
    <xf numFmtId="0" fontId="24" fillId="7" borderId="9" xfId="1" applyFont="1" applyFill="1" applyBorder="1" applyAlignment="1" applyProtection="1">
      <alignment horizontal="justify" vertical="center" wrapText="1"/>
      <protection hidden="1"/>
    </xf>
    <xf numFmtId="0" fontId="24" fillId="7" borderId="18" xfId="1" applyFont="1" applyFill="1" applyBorder="1" applyAlignment="1" applyProtection="1">
      <alignment horizontal="justify" vertical="center" wrapText="1"/>
      <protection hidden="1"/>
    </xf>
    <xf numFmtId="0" fontId="29" fillId="0" borderId="0" xfId="1" applyFont="1" applyAlignment="1" applyProtection="1">
      <alignment horizontal="left" vertical="top"/>
      <protection hidden="1"/>
    </xf>
    <xf numFmtId="0" fontId="3" fillId="0" borderId="0" xfId="1" applyFont="1" applyAlignment="1" applyProtection="1">
      <alignment horizontal="left" vertical="center"/>
      <protection locked="0"/>
    </xf>
    <xf numFmtId="0" fontId="17" fillId="12" borderId="1" xfId="1" applyFont="1" applyFill="1" applyBorder="1" applyAlignment="1" applyProtection="1">
      <alignment horizontal="left" vertical="center" wrapText="1"/>
      <protection locked="0"/>
    </xf>
    <xf numFmtId="43" fontId="3" fillId="12" borderId="1" xfId="2" applyFont="1" applyFill="1" applyBorder="1" applyAlignment="1" applyProtection="1">
      <alignment horizontal="right" vertical="center" wrapText="1"/>
      <protection locked="0"/>
    </xf>
    <xf numFmtId="0" fontId="18" fillId="12" borderId="1" xfId="1" applyFont="1" applyFill="1" applyBorder="1" applyAlignment="1" applyProtection="1">
      <alignment horizontal="left" vertical="center" wrapText="1"/>
      <protection locked="0"/>
    </xf>
    <xf numFmtId="0" fontId="3" fillId="12" borderId="1" xfId="1" applyFont="1" applyFill="1" applyBorder="1" applyAlignment="1" applyProtection="1">
      <alignment horizontal="left" vertical="center" wrapText="1"/>
      <protection locked="0"/>
    </xf>
    <xf numFmtId="0" fontId="3" fillId="0" borderId="0" xfId="1" applyFont="1" applyAlignment="1" applyProtection="1">
      <alignment horizontal="left" vertical="center"/>
      <protection hidden="1"/>
    </xf>
    <xf numFmtId="0" fontId="6" fillId="3" borderId="1" xfId="1" applyFont="1" applyFill="1" applyBorder="1" applyAlignment="1" applyProtection="1">
      <alignment horizontal="left" vertical="center" wrapText="1"/>
      <protection hidden="1"/>
    </xf>
    <xf numFmtId="0" fontId="6" fillId="3" borderId="1" xfId="1" applyFont="1" applyFill="1" applyBorder="1" applyAlignment="1" applyProtection="1">
      <alignment horizontal="center" vertical="center" wrapText="1"/>
      <protection hidden="1"/>
    </xf>
    <xf numFmtId="0" fontId="6" fillId="3" borderId="3" xfId="1" applyFont="1" applyFill="1" applyBorder="1" applyAlignment="1" applyProtection="1">
      <alignment horizontal="center" vertical="center" wrapText="1"/>
      <protection hidden="1"/>
    </xf>
    <xf numFmtId="0" fontId="8" fillId="3" borderId="1" xfId="1" applyFont="1" applyFill="1" applyBorder="1" applyAlignment="1" applyProtection="1">
      <alignment horizontal="left" vertical="center" wrapText="1"/>
      <protection hidden="1"/>
    </xf>
    <xf numFmtId="43" fontId="9" fillId="3" borderId="1" xfId="2" applyFont="1" applyFill="1" applyBorder="1" applyAlignment="1" applyProtection="1">
      <alignment horizontal="right" vertical="center" wrapText="1"/>
      <protection hidden="1"/>
    </xf>
    <xf numFmtId="164" fontId="10" fillId="3" borderId="3" xfId="1" applyNumberFormat="1" applyFont="1" applyFill="1" applyBorder="1" applyAlignment="1" applyProtection="1">
      <alignment horizontal="center" vertical="center" wrapText="1"/>
      <protection hidden="1"/>
    </xf>
    <xf numFmtId="0" fontId="11" fillId="2" borderId="0" xfId="1" applyFont="1" applyFill="1" applyAlignment="1" applyProtection="1">
      <alignment horizontal="center" vertical="center" wrapText="1"/>
      <protection hidden="1"/>
    </xf>
    <xf numFmtId="0" fontId="12" fillId="3" borderId="1" xfId="1" applyFont="1" applyFill="1" applyBorder="1" applyAlignment="1" applyProtection="1">
      <alignment horizontal="left" vertical="center" wrapText="1"/>
      <protection hidden="1"/>
    </xf>
    <xf numFmtId="2" fontId="3" fillId="3" borderId="1" xfId="1" applyNumberFormat="1" applyFont="1" applyFill="1" applyBorder="1" applyAlignment="1" applyProtection="1">
      <alignment horizontal="right" vertical="center" wrapText="1"/>
      <protection hidden="1"/>
    </xf>
    <xf numFmtId="2" fontId="3" fillId="3" borderId="3" xfId="1" applyNumberFormat="1" applyFont="1" applyFill="1" applyBorder="1" applyAlignment="1" applyProtection="1">
      <alignment horizontal="right" vertical="center" wrapText="1"/>
      <protection hidden="1"/>
    </xf>
    <xf numFmtId="43" fontId="3" fillId="3" borderId="3" xfId="2" applyFont="1" applyFill="1" applyBorder="1" applyAlignment="1" applyProtection="1">
      <alignment horizontal="right" vertical="center" wrapText="1"/>
      <protection hidden="1"/>
    </xf>
    <xf numFmtId="43" fontId="9" fillId="3" borderId="3" xfId="2" applyFont="1" applyFill="1" applyBorder="1" applyAlignment="1" applyProtection="1">
      <alignment horizontal="right" vertical="center" wrapText="1"/>
      <protection hidden="1"/>
    </xf>
    <xf numFmtId="0" fontId="8" fillId="3" borderId="1" xfId="1" applyFont="1" applyFill="1" applyBorder="1" applyAlignment="1" applyProtection="1">
      <alignment horizontal="right" vertical="center" wrapText="1"/>
      <protection hidden="1"/>
    </xf>
    <xf numFmtId="0" fontId="13" fillId="3" borderId="1" xfId="1" applyFont="1" applyFill="1" applyBorder="1" applyAlignment="1" applyProtection="1">
      <alignment horizontal="left" vertical="center" wrapText="1"/>
      <protection hidden="1"/>
    </xf>
    <xf numFmtId="43" fontId="3" fillId="3" borderId="1" xfId="2" applyFont="1" applyFill="1" applyBorder="1" applyAlignment="1" applyProtection="1">
      <alignment horizontal="right" vertical="center" wrapText="1"/>
      <protection hidden="1"/>
    </xf>
    <xf numFmtId="43" fontId="3" fillId="3" borderId="3" xfId="2" applyFont="1" applyFill="1" applyBorder="1" applyAlignment="1" applyProtection="1">
      <alignment horizontal="center" vertical="center" wrapText="1"/>
      <protection hidden="1"/>
    </xf>
    <xf numFmtId="0" fontId="19" fillId="3" borderId="1" xfId="1" applyFont="1" applyFill="1" applyBorder="1" applyAlignment="1" applyProtection="1">
      <alignment horizontal="right" vertical="center" wrapText="1"/>
      <protection hidden="1"/>
    </xf>
    <xf numFmtId="0" fontId="3" fillId="2" borderId="9" xfId="1" applyFont="1" applyFill="1" applyBorder="1" applyAlignment="1" applyProtection="1">
      <alignment horizontal="left" vertical="center"/>
      <protection hidden="1"/>
    </xf>
    <xf numFmtId="0" fontId="3" fillId="2" borderId="16" xfId="1" applyFont="1" applyFill="1" applyBorder="1" applyAlignment="1" applyProtection="1">
      <alignment horizontal="left" vertical="center"/>
      <protection hidden="1"/>
    </xf>
    <xf numFmtId="166" fontId="1" fillId="0" borderId="0" xfId="1" applyNumberFormat="1" applyAlignment="1" applyProtection="1">
      <alignment horizontal="left" vertical="top"/>
      <protection locked="0"/>
    </xf>
    <xf numFmtId="0" fontId="1" fillId="0" borderId="0" xfId="1" applyAlignment="1" applyProtection="1">
      <alignment horizontal="center" vertical="center"/>
      <protection locked="0"/>
    </xf>
    <xf numFmtId="166" fontId="3" fillId="0" borderId="0" xfId="1" applyNumberFormat="1" applyFont="1" applyAlignment="1" applyProtection="1">
      <alignment horizontal="center" vertical="center"/>
      <protection hidden="1"/>
    </xf>
    <xf numFmtId="9" fontId="3" fillId="0" borderId="0" xfId="3" applyFont="1" applyFill="1" applyAlignment="1" applyProtection="1">
      <alignment horizontal="center" vertical="center"/>
      <protection hidden="1"/>
    </xf>
    <xf numFmtId="2" fontId="1" fillId="0" borderId="0" xfId="1" applyNumberFormat="1" applyAlignment="1" applyProtection="1">
      <alignment horizontal="center" vertical="center"/>
      <protection hidden="1"/>
    </xf>
    <xf numFmtId="0" fontId="28" fillId="0" borderId="0" xfId="1" applyFont="1" applyAlignment="1" applyProtection="1">
      <alignment horizontal="left" vertical="top"/>
      <protection hidden="1"/>
    </xf>
    <xf numFmtId="0" fontId="9" fillId="0" borderId="3" xfId="1" applyFont="1" applyBorder="1" applyAlignment="1" applyProtection="1">
      <alignment horizontal="left" vertical="top"/>
      <protection hidden="1"/>
    </xf>
    <xf numFmtId="0" fontId="3" fillId="0" borderId="26" xfId="1" applyFont="1" applyBorder="1" applyAlignment="1" applyProtection="1">
      <alignment horizontal="left" vertical="top"/>
      <protection hidden="1"/>
    </xf>
    <xf numFmtId="0" fontId="1" fillId="0" borderId="24" xfId="1" applyBorder="1" applyAlignment="1" applyProtection="1">
      <alignment horizontal="left" vertical="top"/>
      <protection hidden="1"/>
    </xf>
    <xf numFmtId="9" fontId="3" fillId="3" borderId="0" xfId="1" applyNumberFormat="1" applyFont="1" applyFill="1" applyAlignment="1" applyProtection="1">
      <alignment horizontal="center" vertical="top" wrapText="1"/>
      <protection hidden="1"/>
    </xf>
    <xf numFmtId="2" fontId="3" fillId="0" borderId="0" xfId="1" applyNumberFormat="1" applyFont="1" applyAlignment="1" applyProtection="1">
      <alignment horizontal="left" vertical="top" wrapText="1"/>
      <protection hidden="1"/>
    </xf>
    <xf numFmtId="2" fontId="3" fillId="0" borderId="0" xfId="1" applyNumberFormat="1" applyFont="1" applyAlignment="1" applyProtection="1">
      <alignment horizontal="center" vertical="center"/>
      <protection hidden="1"/>
    </xf>
    <xf numFmtId="9" fontId="3" fillId="3" borderId="0" xfId="1" applyNumberFormat="1" applyFont="1" applyFill="1" applyAlignment="1" applyProtection="1">
      <alignment horizontal="center" vertical="center"/>
      <protection hidden="1"/>
    </xf>
    <xf numFmtId="0" fontId="3" fillId="0" borderId="0" xfId="1" applyFont="1" applyAlignment="1" applyProtection="1">
      <alignment horizontal="center" vertical="center"/>
      <protection hidden="1"/>
    </xf>
    <xf numFmtId="0" fontId="3" fillId="0" borderId="24" xfId="1" applyFont="1" applyBorder="1" applyAlignment="1" applyProtection="1">
      <alignment horizontal="left" vertical="top"/>
      <protection hidden="1"/>
    </xf>
    <xf numFmtId="43" fontId="3" fillId="12" borderId="1" xfId="2" applyFont="1" applyFill="1" applyBorder="1" applyAlignment="1" applyProtection="1">
      <alignment horizontal="right" wrapText="1"/>
      <protection locked="0"/>
    </xf>
    <xf numFmtId="43" fontId="3" fillId="12" borderId="1" xfId="2" applyFont="1" applyFill="1" applyBorder="1" applyAlignment="1" applyProtection="1">
      <alignment vertical="center" wrapText="1"/>
      <protection locked="0"/>
    </xf>
    <xf numFmtId="0" fontId="6" fillId="9" borderId="1" xfId="1" applyFont="1" applyFill="1" applyBorder="1" applyAlignment="1" applyProtection="1">
      <alignment vertical="center" wrapText="1"/>
      <protection hidden="1"/>
    </xf>
    <xf numFmtId="43" fontId="9" fillId="7" borderId="1" xfId="2" applyFont="1" applyFill="1" applyBorder="1" applyAlignment="1" applyProtection="1">
      <alignment vertical="center" wrapText="1"/>
      <protection hidden="1"/>
    </xf>
    <xf numFmtId="43" fontId="9" fillId="7" borderId="1" xfId="2" applyFont="1" applyFill="1" applyBorder="1" applyAlignment="1" applyProtection="1">
      <alignment horizontal="right" wrapText="1"/>
      <protection hidden="1"/>
    </xf>
    <xf numFmtId="0" fontId="17" fillId="9" borderId="3" xfId="1" applyFont="1" applyFill="1" applyBorder="1" applyAlignment="1" applyProtection="1">
      <alignment horizontal="left" vertical="center" wrapText="1"/>
      <protection hidden="1"/>
    </xf>
    <xf numFmtId="0" fontId="17" fillId="9" borderId="24" xfId="1" applyFont="1" applyFill="1" applyBorder="1" applyAlignment="1" applyProtection="1">
      <alignment horizontal="left" vertical="center" wrapText="1"/>
      <protection hidden="1"/>
    </xf>
    <xf numFmtId="0" fontId="3" fillId="9" borderId="1" xfId="1" applyFont="1" applyFill="1" applyBorder="1" applyAlignment="1" applyProtection="1">
      <alignment horizontal="left" vertical="center" wrapText="1"/>
      <protection hidden="1"/>
    </xf>
    <xf numFmtId="0" fontId="17" fillId="9" borderId="1" xfId="1" applyFont="1" applyFill="1" applyBorder="1" applyAlignment="1" applyProtection="1">
      <alignment horizontal="left" vertical="center" wrapText="1"/>
      <protection hidden="1"/>
    </xf>
    <xf numFmtId="43" fontId="3" fillId="7" borderId="1" xfId="2" applyFont="1" applyFill="1" applyBorder="1" applyAlignment="1" applyProtection="1">
      <alignment vertical="center" wrapText="1"/>
      <protection hidden="1"/>
    </xf>
    <xf numFmtId="0" fontId="6" fillId="8" borderId="1" xfId="1" applyFont="1" applyFill="1" applyBorder="1" applyAlignment="1" applyProtection="1">
      <alignment horizontal="center" vertical="top" wrapText="1"/>
      <protection hidden="1"/>
    </xf>
    <xf numFmtId="43" fontId="3" fillId="7" borderId="1" xfId="2" applyFont="1" applyFill="1" applyBorder="1" applyAlignment="1" applyProtection="1">
      <alignment horizontal="right" wrapText="1"/>
      <protection hidden="1"/>
    </xf>
    <xf numFmtId="0" fontId="1" fillId="0" borderId="0" xfId="1" applyAlignment="1" applyProtection="1">
      <alignment horizontal="left" vertical="center"/>
      <protection locked="0"/>
    </xf>
    <xf numFmtId="0" fontId="25" fillId="12" borderId="11" xfId="5" applyFont="1" applyFill="1" applyBorder="1" applyAlignment="1" applyProtection="1">
      <alignment horizontal="center" vertical="center" wrapText="1"/>
      <protection locked="0"/>
    </xf>
    <xf numFmtId="0" fontId="1" fillId="0" borderId="0" xfId="1" applyAlignment="1" applyProtection="1">
      <alignment horizontal="left" vertical="center"/>
      <protection hidden="1"/>
    </xf>
    <xf numFmtId="0" fontId="3" fillId="2" borderId="6" xfId="0" applyFont="1" applyFill="1" applyBorder="1" applyAlignment="1" applyProtection="1">
      <alignment horizontal="left" vertical="top"/>
      <protection hidden="1"/>
    </xf>
    <xf numFmtId="0" fontId="3" fillId="2" borderId="52" xfId="0" applyFont="1" applyFill="1" applyBorder="1" applyAlignment="1" applyProtection="1">
      <alignment horizontal="left" vertical="top"/>
      <protection hidden="1"/>
    </xf>
    <xf numFmtId="0" fontId="32" fillId="0" borderId="31" xfId="1" applyFont="1" applyBorder="1" applyAlignment="1" applyProtection="1">
      <alignment horizontal="left" vertical="center" wrapText="1"/>
      <protection hidden="1"/>
    </xf>
    <xf numFmtId="0" fontId="32" fillId="0" borderId="5" xfId="1" applyFont="1" applyBorder="1" applyAlignment="1" applyProtection="1">
      <alignment horizontal="left" vertical="center" wrapText="1"/>
      <protection hidden="1"/>
    </xf>
    <xf numFmtId="0" fontId="34" fillId="0" borderId="7" xfId="1" applyFont="1" applyBorder="1" applyAlignment="1" applyProtection="1">
      <alignment horizontal="left" vertical="center" wrapText="1"/>
      <protection hidden="1"/>
    </xf>
    <xf numFmtId="0" fontId="32" fillId="0" borderId="7" xfId="1" applyFont="1" applyBorder="1" applyAlignment="1" applyProtection="1">
      <alignment horizontal="left" vertical="center" wrapText="1"/>
      <protection hidden="1"/>
    </xf>
    <xf numFmtId="0" fontId="32" fillId="7" borderId="41" xfId="1" applyFont="1" applyFill="1" applyBorder="1" applyAlignment="1" applyProtection="1">
      <alignment horizontal="center" vertical="center" wrapText="1"/>
      <protection hidden="1"/>
    </xf>
    <xf numFmtId="0" fontId="33" fillId="0" borderId="33" xfId="1" applyFont="1" applyBorder="1" applyAlignment="1" applyProtection="1">
      <alignment horizontal="justify" vertical="center" wrapText="1"/>
      <protection hidden="1"/>
    </xf>
    <xf numFmtId="0" fontId="32" fillId="0" borderId="31" xfId="1" applyFont="1" applyBorder="1" applyAlignment="1" applyProtection="1">
      <alignment horizontal="justify" vertical="center" wrapText="1"/>
      <protection hidden="1"/>
    </xf>
    <xf numFmtId="0" fontId="32" fillId="11" borderId="31" xfId="1" applyFont="1" applyFill="1" applyBorder="1" applyAlignment="1" applyProtection="1">
      <alignment horizontal="justify" vertical="center" wrapText="1"/>
      <protection hidden="1"/>
    </xf>
    <xf numFmtId="0" fontId="40" fillId="0" borderId="0" xfId="1" applyFont="1" applyAlignment="1" applyProtection="1">
      <alignment horizontal="justify" vertical="center"/>
      <protection hidden="1"/>
    </xf>
    <xf numFmtId="0" fontId="32" fillId="0" borderId="5" xfId="1" applyFont="1" applyBorder="1" applyAlignment="1" applyProtection="1">
      <alignment horizontal="justify" vertical="center" wrapText="1"/>
      <protection hidden="1"/>
    </xf>
    <xf numFmtId="0" fontId="32" fillId="0" borderId="7" xfId="1" applyFont="1" applyBorder="1" applyAlignment="1" applyProtection="1">
      <alignment horizontal="justify" vertical="center" wrapText="1"/>
      <protection hidden="1"/>
    </xf>
    <xf numFmtId="0" fontId="25" fillId="7" borderId="45" xfId="5" applyFont="1" applyFill="1" applyBorder="1" applyAlignment="1" applyProtection="1">
      <alignment horizontal="left" vertical="center" wrapText="1"/>
      <protection hidden="1"/>
    </xf>
    <xf numFmtId="0" fontId="25" fillId="7" borderId="11" xfId="5" applyFont="1" applyFill="1" applyBorder="1" applyAlignment="1" applyProtection="1">
      <alignment horizontal="center" vertical="center" wrapText="1"/>
      <protection hidden="1"/>
    </xf>
    <xf numFmtId="0" fontId="33" fillId="0" borderId="7" xfId="1" applyFont="1" applyBorder="1" applyAlignment="1" applyProtection="1">
      <alignment horizontal="justify" vertical="center" wrapText="1"/>
      <protection hidden="1"/>
    </xf>
    <xf numFmtId="0" fontId="33" fillId="0" borderId="9" xfId="1" applyFont="1" applyBorder="1" applyAlignment="1" applyProtection="1">
      <alignment horizontal="justify" vertical="center" wrapText="1"/>
      <protection hidden="1"/>
    </xf>
    <xf numFmtId="0" fontId="45" fillId="0" borderId="9" xfId="0" applyFont="1" applyBorder="1" applyProtection="1">
      <protection hidden="1"/>
    </xf>
    <xf numFmtId="0" fontId="37" fillId="0" borderId="31" xfId="1" applyFont="1" applyBorder="1" applyAlignment="1" applyProtection="1">
      <alignment horizontal="left" vertical="center" wrapText="1"/>
      <protection hidden="1"/>
    </xf>
    <xf numFmtId="0" fontId="37" fillId="0" borderId="33" xfId="1" applyFont="1" applyBorder="1" applyAlignment="1" applyProtection="1">
      <alignment horizontal="left" vertical="center" wrapText="1"/>
      <protection hidden="1"/>
    </xf>
    <xf numFmtId="0" fontId="32" fillId="10" borderId="31" xfId="1" applyFont="1" applyFill="1" applyBorder="1" applyAlignment="1" applyProtection="1">
      <alignment horizontal="left" vertical="center" wrapText="1"/>
      <protection hidden="1"/>
    </xf>
    <xf numFmtId="0" fontId="15" fillId="0" borderId="0" xfId="0" applyFont="1" applyAlignment="1" applyProtection="1">
      <alignment wrapText="1"/>
      <protection hidden="1"/>
    </xf>
    <xf numFmtId="0" fontId="34" fillId="0" borderId="31" xfId="1" applyFont="1" applyBorder="1" applyAlignment="1" applyProtection="1">
      <alignment horizontal="left" vertical="center" wrapText="1"/>
      <protection hidden="1"/>
    </xf>
    <xf numFmtId="0" fontId="32" fillId="0" borderId="33" xfId="1" applyFont="1" applyBorder="1" applyAlignment="1" applyProtection="1">
      <alignment horizontal="left" vertical="center" wrapText="1"/>
      <protection hidden="1"/>
    </xf>
    <xf numFmtId="0" fontId="27" fillId="3" borderId="40" xfId="1" applyFont="1" applyFill="1" applyBorder="1" applyAlignment="1" applyProtection="1">
      <alignment horizontal="center" vertical="center" wrapText="1"/>
      <protection hidden="1"/>
    </xf>
    <xf numFmtId="0" fontId="33" fillId="0" borderId="31" xfId="1" applyFont="1" applyBorder="1" applyAlignment="1" applyProtection="1">
      <alignment horizontal="justify" vertical="center" wrapText="1"/>
      <protection hidden="1"/>
    </xf>
    <xf numFmtId="0" fontId="32" fillId="0" borderId="0" xfId="1" applyFont="1" applyAlignment="1" applyProtection="1">
      <alignment horizontal="left" vertical="center" wrapText="1"/>
      <protection hidden="1"/>
    </xf>
    <xf numFmtId="0" fontId="32" fillId="0" borderId="20" xfId="1" applyFont="1" applyBorder="1" applyAlignment="1" applyProtection="1">
      <alignment horizontal="left" vertical="center" wrapText="1"/>
      <protection hidden="1"/>
    </xf>
    <xf numFmtId="0" fontId="32" fillId="12" borderId="42" xfId="1" applyFont="1" applyFill="1" applyBorder="1" applyAlignment="1" applyProtection="1">
      <alignment horizontal="center" vertical="center" wrapText="1"/>
      <protection locked="0"/>
    </xf>
    <xf numFmtId="0" fontId="52" fillId="12" borderId="1" xfId="1" applyFont="1" applyFill="1" applyBorder="1" applyAlignment="1" applyProtection="1">
      <alignment horizontal="left" vertical="top" wrapText="1"/>
      <protection locked="0"/>
    </xf>
    <xf numFmtId="0" fontId="50" fillId="12" borderId="13" xfId="1" applyFont="1" applyFill="1" applyBorder="1" applyAlignment="1" applyProtection="1">
      <alignment horizontal="left" vertical="top" wrapText="1"/>
      <protection locked="0"/>
    </xf>
    <xf numFmtId="0" fontId="41" fillId="0" borderId="0" xfId="1" applyFont="1" applyAlignment="1" applyProtection="1">
      <alignment horizontal="center" vertical="top"/>
      <protection hidden="1"/>
    </xf>
    <xf numFmtId="0" fontId="42" fillId="0" borderId="0" xfId="1" applyFont="1" applyAlignment="1" applyProtection="1">
      <alignment horizontal="center" vertical="center"/>
      <protection hidden="1"/>
    </xf>
    <xf numFmtId="0" fontId="47" fillId="0" borderId="0" xfId="1" applyFont="1" applyAlignment="1" applyProtection="1">
      <alignment horizontal="center" vertical="center" wrapText="1"/>
      <protection hidden="1"/>
    </xf>
    <xf numFmtId="0" fontId="47" fillId="0" borderId="0" xfId="1" applyFont="1" applyAlignment="1" applyProtection="1">
      <alignment horizontal="center" vertical="center"/>
      <protection hidden="1"/>
    </xf>
    <xf numFmtId="0" fontId="43" fillId="0" borderId="0" xfId="1" applyFont="1" applyAlignment="1" applyProtection="1">
      <alignment horizontal="center" vertical="center"/>
      <protection hidden="1"/>
    </xf>
    <xf numFmtId="0" fontId="48" fillId="6" borderId="1" xfId="1" applyFont="1" applyFill="1" applyBorder="1" applyAlignment="1" applyProtection="1">
      <alignment horizontal="center" vertical="top" wrapText="1"/>
      <protection hidden="1"/>
    </xf>
    <xf numFmtId="0" fontId="3" fillId="6" borderId="1" xfId="1" applyFont="1" applyFill="1" applyBorder="1" applyAlignment="1" applyProtection="1">
      <alignment horizontal="center" vertical="top" wrapText="1"/>
      <protection hidden="1"/>
    </xf>
    <xf numFmtId="0" fontId="4" fillId="0" borderId="1" xfId="1" applyFont="1" applyBorder="1" applyAlignment="1" applyProtection="1">
      <alignment horizontal="left" vertical="top" wrapText="1" indent="1"/>
      <protection hidden="1"/>
    </xf>
    <xf numFmtId="0" fontId="6" fillId="0" borderId="1" xfId="1" applyFont="1" applyBorder="1" applyAlignment="1" applyProtection="1">
      <alignment horizontal="left" vertical="top" wrapText="1" indent="1"/>
      <protection hidden="1"/>
    </xf>
    <xf numFmtId="0" fontId="6" fillId="6" borderId="1" xfId="1" applyFont="1" applyFill="1" applyBorder="1" applyAlignment="1" applyProtection="1">
      <alignment horizontal="center" vertical="top" wrapText="1"/>
      <protection hidden="1"/>
    </xf>
    <xf numFmtId="0" fontId="3" fillId="12" borderId="1" xfId="1" applyFont="1" applyFill="1" applyBorder="1" applyAlignment="1" applyProtection="1">
      <alignment horizontal="center" wrapText="1"/>
      <protection locked="0"/>
    </xf>
    <xf numFmtId="0" fontId="28" fillId="0" borderId="20" xfId="1" applyFont="1" applyBorder="1" applyAlignment="1" applyProtection="1">
      <alignment horizontal="center" vertical="top"/>
      <protection hidden="1"/>
    </xf>
    <xf numFmtId="0" fontId="24" fillId="7" borderId="21" xfId="1" applyFont="1" applyFill="1" applyBorder="1" applyAlignment="1" applyProtection="1">
      <alignment horizontal="center" vertical="center" wrapText="1"/>
      <protection hidden="1"/>
    </xf>
    <xf numFmtId="0" fontId="24" fillId="7" borderId="22" xfId="1" applyFont="1" applyFill="1" applyBorder="1" applyAlignment="1" applyProtection="1">
      <alignment horizontal="center" vertical="center" wrapText="1"/>
      <protection hidden="1"/>
    </xf>
    <xf numFmtId="9" fontId="15" fillId="5" borderId="5" xfId="3" applyFont="1" applyFill="1" applyBorder="1" applyAlignment="1" applyProtection="1">
      <alignment horizontal="center" vertical="center"/>
      <protection hidden="1"/>
    </xf>
    <xf numFmtId="9" fontId="15" fillId="5" borderId="7" xfId="3" applyFont="1" applyFill="1" applyBorder="1" applyAlignment="1" applyProtection="1">
      <alignment horizontal="center" vertical="center"/>
      <protection hidden="1"/>
    </xf>
    <xf numFmtId="9" fontId="15" fillId="5" borderId="9" xfId="3" applyFont="1" applyFill="1" applyBorder="1" applyAlignment="1" applyProtection="1">
      <alignment horizontal="center" vertical="center"/>
      <protection hidden="1"/>
    </xf>
    <xf numFmtId="0" fontId="2" fillId="0" borderId="0" xfId="1" applyFont="1" applyAlignment="1" applyProtection="1">
      <alignment horizontal="left" vertical="center" wrapText="1"/>
      <protection hidden="1"/>
    </xf>
    <xf numFmtId="0" fontId="4" fillId="0" borderId="1" xfId="1" applyFont="1" applyBorder="1" applyAlignment="1" applyProtection="1">
      <alignment horizontal="left" vertical="center" wrapText="1"/>
      <protection hidden="1"/>
    </xf>
    <xf numFmtId="9" fontId="15" fillId="5" borderId="4" xfId="3" applyFont="1" applyFill="1" applyBorder="1" applyAlignment="1" applyProtection="1">
      <alignment horizontal="center" vertical="center"/>
      <protection hidden="1"/>
    </xf>
    <xf numFmtId="9" fontId="15" fillId="5" borderId="6" xfId="3" applyFont="1" applyFill="1" applyBorder="1" applyAlignment="1" applyProtection="1">
      <alignment horizontal="center" vertical="center"/>
      <protection hidden="1"/>
    </xf>
    <xf numFmtId="9" fontId="15" fillId="5" borderId="8" xfId="3" applyFont="1" applyFill="1" applyBorder="1" applyAlignment="1" applyProtection="1">
      <alignment horizontal="center" vertical="center"/>
      <protection hidden="1"/>
    </xf>
    <xf numFmtId="40" fontId="3" fillId="7" borderId="1" xfId="1" applyNumberFormat="1" applyFont="1" applyFill="1" applyBorder="1" applyAlignment="1" applyProtection="1">
      <alignment horizontal="center" vertical="center"/>
      <protection hidden="1"/>
    </xf>
    <xf numFmtId="9" fontId="3" fillId="7" borderId="1" xfId="3" applyFont="1" applyFill="1" applyBorder="1" applyAlignment="1" applyProtection="1">
      <alignment horizontal="center" vertical="center"/>
      <protection hidden="1"/>
    </xf>
    <xf numFmtId="0" fontId="3" fillId="0" borderId="0" xfId="1" applyFont="1" applyAlignment="1" applyProtection="1">
      <alignment horizontal="center" vertical="center" wrapText="1"/>
      <protection hidden="1"/>
    </xf>
    <xf numFmtId="0" fontId="3" fillId="7" borderId="13" xfId="1" applyFont="1" applyFill="1" applyBorder="1" applyAlignment="1" applyProtection="1">
      <alignment horizontal="center" vertical="center"/>
      <protection hidden="1"/>
    </xf>
    <xf numFmtId="0" fontId="3" fillId="7" borderId="14" xfId="1" applyFont="1" applyFill="1" applyBorder="1" applyAlignment="1" applyProtection="1">
      <alignment horizontal="center" vertical="center"/>
      <protection hidden="1"/>
    </xf>
    <xf numFmtId="0" fontId="3" fillId="7" borderId="13" xfId="1" applyFont="1" applyFill="1" applyBorder="1" applyAlignment="1" applyProtection="1">
      <alignment horizontal="center" vertical="center" wrapText="1"/>
      <protection hidden="1"/>
    </xf>
    <xf numFmtId="0" fontId="3" fillId="7" borderId="14" xfId="1" applyFont="1" applyFill="1" applyBorder="1" applyAlignment="1" applyProtection="1">
      <alignment horizontal="center" vertical="center" wrapText="1"/>
      <protection hidden="1"/>
    </xf>
    <xf numFmtId="166" fontId="3" fillId="12" borderId="13" xfId="1" applyNumberFormat="1" applyFont="1" applyFill="1" applyBorder="1" applyAlignment="1" applyProtection="1">
      <alignment horizontal="center" vertical="center"/>
      <protection locked="0"/>
    </xf>
    <xf numFmtId="166" fontId="3" fillId="12" borderId="14" xfId="1" applyNumberFormat="1" applyFont="1" applyFill="1" applyBorder="1" applyAlignment="1" applyProtection="1">
      <alignment horizontal="center" vertical="center"/>
      <protection locked="0"/>
    </xf>
    <xf numFmtId="0" fontId="3" fillId="0" borderId="13" xfId="1" applyFont="1" applyBorder="1" applyAlignment="1" applyProtection="1">
      <alignment horizontal="center" vertical="center" wrapText="1"/>
      <protection hidden="1"/>
    </xf>
    <xf numFmtId="0" fontId="3" fillId="0" borderId="14" xfId="1" applyFont="1" applyBorder="1" applyAlignment="1" applyProtection="1">
      <alignment horizontal="center" vertical="center" wrapText="1"/>
      <protection hidden="1"/>
    </xf>
    <xf numFmtId="0" fontId="3" fillId="7" borderId="15" xfId="1" applyFont="1" applyFill="1" applyBorder="1" applyAlignment="1" applyProtection="1">
      <alignment horizontal="center" vertical="center"/>
      <protection hidden="1"/>
    </xf>
    <xf numFmtId="0" fontId="3" fillId="7" borderId="15" xfId="1" applyFont="1" applyFill="1" applyBorder="1" applyAlignment="1" applyProtection="1">
      <alignment horizontal="center" vertical="center" wrapText="1"/>
      <protection hidden="1"/>
    </xf>
    <xf numFmtId="166" fontId="3" fillId="7" borderId="14" xfId="1" applyNumberFormat="1" applyFont="1" applyFill="1" applyBorder="1" applyAlignment="1" applyProtection="1">
      <alignment horizontal="center" vertical="center"/>
      <protection hidden="1"/>
    </xf>
    <xf numFmtId="0" fontId="3" fillId="7" borderId="1" xfId="1" applyFont="1" applyFill="1" applyBorder="1" applyAlignment="1" applyProtection="1">
      <alignment horizontal="center" vertical="center"/>
      <protection hidden="1"/>
    </xf>
    <xf numFmtId="0" fontId="3" fillId="7" borderId="25" xfId="1" applyFont="1" applyFill="1" applyBorder="1" applyAlignment="1" applyProtection="1">
      <alignment horizontal="center" vertical="center" wrapText="1"/>
      <protection hidden="1"/>
    </xf>
    <xf numFmtId="0" fontId="3" fillId="7" borderId="37" xfId="1" applyFont="1" applyFill="1" applyBorder="1" applyAlignment="1" applyProtection="1">
      <alignment horizontal="center" vertical="center" wrapText="1"/>
      <protection hidden="1"/>
    </xf>
    <xf numFmtId="40" fontId="3" fillId="7" borderId="14" xfId="1" applyNumberFormat="1" applyFont="1" applyFill="1" applyBorder="1" applyAlignment="1" applyProtection="1">
      <alignment horizontal="center" vertical="center"/>
      <protection hidden="1"/>
    </xf>
    <xf numFmtId="9" fontId="3" fillId="7" borderId="14" xfId="3" applyFont="1" applyFill="1" applyBorder="1" applyAlignment="1" applyProtection="1">
      <alignment horizontal="center" vertical="center"/>
      <protection hidden="1"/>
    </xf>
    <xf numFmtId="40" fontId="3" fillId="7" borderId="10" xfId="1" applyNumberFormat="1" applyFont="1" applyFill="1" applyBorder="1" applyAlignment="1" applyProtection="1">
      <alignment horizontal="center" vertical="center"/>
      <protection hidden="1"/>
    </xf>
    <xf numFmtId="40" fontId="3" fillId="7" borderId="16" xfId="1" applyNumberFormat="1" applyFont="1" applyFill="1" applyBorder="1" applyAlignment="1" applyProtection="1">
      <alignment horizontal="center" vertical="center"/>
      <protection hidden="1"/>
    </xf>
    <xf numFmtId="0" fontId="3" fillId="7" borderId="1" xfId="1" applyFont="1" applyFill="1" applyBorder="1" applyAlignment="1" applyProtection="1">
      <alignment horizontal="center" vertical="center" wrapText="1"/>
      <protection hidden="1"/>
    </xf>
    <xf numFmtId="0" fontId="3" fillId="2" borderId="3" xfId="1" applyFont="1" applyFill="1" applyBorder="1" applyAlignment="1" applyProtection="1">
      <alignment horizontal="center" vertical="top"/>
      <protection hidden="1"/>
    </xf>
    <xf numFmtId="0" fontId="3" fillId="2" borderId="26" xfId="1" applyFont="1" applyFill="1" applyBorder="1" applyAlignment="1" applyProtection="1">
      <alignment horizontal="center" vertical="top"/>
      <protection hidden="1"/>
    </xf>
    <xf numFmtId="0" fontId="3" fillId="2" borderId="24" xfId="1" applyFont="1" applyFill="1" applyBorder="1" applyAlignment="1" applyProtection="1">
      <alignment horizontal="center" vertical="top"/>
      <protection hidden="1"/>
    </xf>
    <xf numFmtId="0" fontId="6" fillId="0" borderId="1" xfId="1" applyFont="1" applyBorder="1" applyAlignment="1" applyProtection="1">
      <alignment horizontal="left" vertical="center" wrapText="1"/>
      <protection hidden="1"/>
    </xf>
    <xf numFmtId="0" fontId="49" fillId="12" borderId="1" xfId="1" applyFont="1" applyFill="1" applyBorder="1" applyAlignment="1" applyProtection="1">
      <alignment horizontal="left" vertical="top" wrapText="1"/>
      <protection locked="0"/>
    </xf>
    <xf numFmtId="0" fontId="3" fillId="12" borderId="1" xfId="1" applyFont="1" applyFill="1" applyBorder="1" applyAlignment="1" applyProtection="1">
      <alignment horizontal="left" vertical="top" wrapText="1"/>
      <protection locked="0"/>
    </xf>
    <xf numFmtId="0" fontId="4" fillId="0" borderId="1" xfId="1" applyFont="1" applyBorder="1" applyAlignment="1" applyProtection="1">
      <alignment horizontal="left" vertical="top" wrapText="1"/>
      <protection hidden="1"/>
    </xf>
    <xf numFmtId="0" fontId="6" fillId="8" borderId="3" xfId="1" applyFont="1" applyFill="1" applyBorder="1" applyAlignment="1" applyProtection="1">
      <alignment horizontal="center" vertical="top" wrapText="1"/>
      <protection hidden="1"/>
    </xf>
    <xf numFmtId="0" fontId="6" fillId="8" borderId="24" xfId="1" applyFont="1" applyFill="1" applyBorder="1" applyAlignment="1" applyProtection="1">
      <alignment horizontal="center" vertical="top" wrapText="1"/>
      <protection hidden="1"/>
    </xf>
    <xf numFmtId="0" fontId="17" fillId="9" borderId="3" xfId="1" applyFont="1" applyFill="1" applyBorder="1" applyAlignment="1" applyProtection="1">
      <alignment horizontal="left" vertical="center" wrapText="1"/>
      <protection hidden="1"/>
    </xf>
    <xf numFmtId="0" fontId="17" fillId="9" borderId="24" xfId="1" applyFont="1" applyFill="1" applyBorder="1" applyAlignment="1" applyProtection="1">
      <alignment horizontal="left" vertical="center" wrapText="1"/>
      <protection hidden="1"/>
    </xf>
    <xf numFmtId="0" fontId="6" fillId="9" borderId="3" xfId="1" applyFont="1" applyFill="1" applyBorder="1" applyAlignment="1" applyProtection="1">
      <alignment horizontal="left" vertical="center" wrapText="1"/>
      <protection hidden="1"/>
    </xf>
    <xf numFmtId="0" fontId="6" fillId="9" borderId="24" xfId="1" applyFont="1" applyFill="1" applyBorder="1" applyAlignment="1" applyProtection="1">
      <alignment horizontal="left" vertical="center" wrapText="1"/>
      <protection hidden="1"/>
    </xf>
    <xf numFmtId="0" fontId="27" fillId="3" borderId="36" xfId="1" applyFont="1" applyFill="1" applyBorder="1" applyAlignment="1" applyProtection="1">
      <alignment horizontal="center" vertical="center" wrapText="1"/>
      <protection hidden="1"/>
    </xf>
    <xf numFmtId="0" fontId="27" fillId="3" borderId="40" xfId="1" applyFont="1" applyFill="1" applyBorder="1" applyAlignment="1" applyProtection="1">
      <alignment horizontal="center" vertical="center" wrapText="1"/>
      <protection hidden="1"/>
    </xf>
    <xf numFmtId="0" fontId="27" fillId="7" borderId="21" xfId="1" applyFont="1" applyFill="1" applyBorder="1" applyAlignment="1" applyProtection="1">
      <alignment horizontal="center" vertical="center" wrapText="1"/>
      <protection hidden="1"/>
    </xf>
    <xf numFmtId="0" fontId="27" fillId="7" borderId="46" xfId="1" applyFont="1" applyFill="1" applyBorder="1" applyAlignment="1" applyProtection="1">
      <alignment horizontal="center" vertical="center" wrapText="1"/>
      <protection hidden="1"/>
    </xf>
    <xf numFmtId="0" fontId="27" fillId="7" borderId="22" xfId="1" applyFont="1" applyFill="1" applyBorder="1" applyAlignment="1" applyProtection="1">
      <alignment horizontal="center" vertical="center" wrapText="1"/>
      <protection hidden="1"/>
    </xf>
    <xf numFmtId="0" fontId="32" fillId="0" borderId="32" xfId="1" applyFont="1" applyBorder="1" applyAlignment="1" applyProtection="1">
      <alignment horizontal="center" vertical="center" wrapText="1"/>
      <protection hidden="1"/>
    </xf>
    <xf numFmtId="0" fontId="32" fillId="0" borderId="32" xfId="1" applyFont="1" applyBorder="1" applyAlignment="1" applyProtection="1">
      <alignment horizontal="left" vertical="center" wrapText="1"/>
      <protection hidden="1"/>
    </xf>
    <xf numFmtId="0" fontId="32" fillId="0" borderId="34" xfId="1" applyFont="1" applyBorder="1" applyAlignment="1" applyProtection="1">
      <alignment horizontal="center" vertical="center" wrapText="1"/>
      <protection hidden="1"/>
    </xf>
    <xf numFmtId="0" fontId="32" fillId="0" borderId="30" xfId="1" applyFont="1" applyBorder="1" applyAlignment="1" applyProtection="1">
      <alignment horizontal="center" vertical="center" wrapText="1"/>
      <protection hidden="1"/>
    </xf>
    <xf numFmtId="0" fontId="32" fillId="0" borderId="31" xfId="1" applyFont="1" applyBorder="1" applyAlignment="1" applyProtection="1">
      <alignment horizontal="center" vertical="center" wrapText="1"/>
      <protection hidden="1"/>
    </xf>
    <xf numFmtId="9" fontId="32" fillId="7" borderId="26" xfId="1" applyNumberFormat="1" applyFont="1" applyFill="1" applyBorder="1" applyAlignment="1" applyProtection="1">
      <alignment horizontal="center" vertical="center" wrapText="1"/>
      <protection hidden="1"/>
    </xf>
    <xf numFmtId="0" fontId="32" fillId="0" borderId="35" xfId="1" applyFont="1" applyBorder="1" applyAlignment="1" applyProtection="1">
      <alignment horizontal="center" vertical="center" wrapText="1"/>
      <protection hidden="1"/>
    </xf>
    <xf numFmtId="0" fontId="32" fillId="0" borderId="39" xfId="1" applyFont="1" applyBorder="1" applyAlignment="1" applyProtection="1">
      <alignment horizontal="center" vertical="center" wrapText="1"/>
      <protection hidden="1"/>
    </xf>
    <xf numFmtId="0" fontId="32" fillId="0" borderId="14" xfId="1" applyFont="1" applyBorder="1" applyAlignment="1" applyProtection="1">
      <alignment horizontal="left" vertical="center" wrapText="1"/>
      <protection hidden="1"/>
    </xf>
    <xf numFmtId="0" fontId="32" fillId="0" borderId="1" xfId="1" applyFont="1" applyBorder="1" applyAlignment="1" applyProtection="1">
      <alignment horizontal="left" vertical="center" wrapText="1"/>
      <protection hidden="1"/>
    </xf>
    <xf numFmtId="0" fontId="32" fillId="0" borderId="54" xfId="1" applyFont="1" applyBorder="1" applyAlignment="1" applyProtection="1">
      <alignment horizontal="center" vertical="center" wrapText="1"/>
      <protection hidden="1"/>
    </xf>
    <xf numFmtId="0" fontId="32" fillId="0" borderId="41" xfId="1" applyFont="1" applyBorder="1" applyAlignment="1" applyProtection="1">
      <alignment horizontal="center" vertical="center" wrapText="1"/>
      <protection hidden="1"/>
    </xf>
    <xf numFmtId="0" fontId="32" fillId="0" borderId="42" xfId="1" applyFont="1" applyBorder="1" applyAlignment="1" applyProtection="1">
      <alignment horizontal="center" vertical="center" wrapText="1"/>
      <protection hidden="1"/>
    </xf>
    <xf numFmtId="0" fontId="27" fillId="7" borderId="27" xfId="1" applyFont="1" applyFill="1" applyBorder="1" applyAlignment="1" applyProtection="1">
      <alignment horizontal="center" vertical="center" wrapText="1"/>
      <protection hidden="1"/>
    </xf>
    <xf numFmtId="0" fontId="27" fillId="7" borderId="29" xfId="1" applyFont="1" applyFill="1" applyBorder="1" applyAlignment="1" applyProtection="1">
      <alignment horizontal="center" vertical="center" wrapText="1"/>
      <protection hidden="1"/>
    </xf>
    <xf numFmtId="0" fontId="27" fillId="7" borderId="38" xfId="1" applyFont="1" applyFill="1" applyBorder="1" applyAlignment="1" applyProtection="1">
      <alignment horizontal="center" vertical="center" wrapText="1"/>
      <protection hidden="1"/>
    </xf>
    <xf numFmtId="0" fontId="27" fillId="7" borderId="28" xfId="1" applyFont="1" applyFill="1" applyBorder="1" applyAlignment="1" applyProtection="1">
      <alignment horizontal="center" vertical="center" wrapText="1"/>
      <protection hidden="1"/>
    </xf>
    <xf numFmtId="0" fontId="32" fillId="0" borderId="36" xfId="1" applyFont="1" applyBorder="1" applyAlignment="1" applyProtection="1">
      <alignment horizontal="left" vertical="center" wrapText="1"/>
      <protection hidden="1"/>
    </xf>
    <xf numFmtId="0" fontId="32" fillId="0" borderId="35" xfId="1" applyFont="1" applyBorder="1" applyAlignment="1" applyProtection="1">
      <alignment horizontal="left" vertical="center" wrapText="1"/>
      <protection hidden="1"/>
    </xf>
    <xf numFmtId="0" fontId="32" fillId="0" borderId="39" xfId="1" applyFont="1" applyBorder="1" applyAlignment="1" applyProtection="1">
      <alignment horizontal="left" vertical="center" wrapText="1"/>
      <protection hidden="1"/>
    </xf>
    <xf numFmtId="0" fontId="32" fillId="0" borderId="40" xfId="1" applyFont="1" applyBorder="1" applyAlignment="1" applyProtection="1">
      <alignment horizontal="center" vertical="center" wrapText="1"/>
      <protection hidden="1"/>
    </xf>
    <xf numFmtId="0" fontId="32" fillId="0" borderId="33" xfId="1" applyFont="1" applyBorder="1" applyAlignment="1" applyProtection="1">
      <alignment horizontal="center" vertical="center" wrapText="1"/>
      <protection hidden="1"/>
    </xf>
    <xf numFmtId="0" fontId="32" fillId="0" borderId="34" xfId="1" applyFont="1" applyBorder="1" applyAlignment="1" applyProtection="1">
      <alignment horizontal="left" vertical="center" wrapText="1"/>
      <protection hidden="1"/>
    </xf>
    <xf numFmtId="0" fontId="32" fillId="0" borderId="5" xfId="1" applyFont="1" applyBorder="1" applyAlignment="1" applyProtection="1">
      <alignment horizontal="center" vertical="center" wrapText="1"/>
      <protection hidden="1"/>
    </xf>
    <xf numFmtId="0" fontId="32" fillId="0" borderId="7" xfId="1" applyFont="1" applyBorder="1" applyAlignment="1" applyProtection="1">
      <alignment horizontal="center" vertical="center" wrapText="1"/>
      <protection hidden="1"/>
    </xf>
    <xf numFmtId="0" fontId="32" fillId="0" borderId="9" xfId="1" applyFont="1" applyBorder="1" applyAlignment="1" applyProtection="1">
      <alignment horizontal="center" vertical="center" wrapText="1"/>
      <protection hidden="1"/>
    </xf>
    <xf numFmtId="0" fontId="32" fillId="11" borderId="30" xfId="1" applyFont="1" applyFill="1" applyBorder="1" applyAlignment="1" applyProtection="1">
      <alignment horizontal="center" vertical="center" wrapText="1"/>
      <protection hidden="1"/>
    </xf>
    <xf numFmtId="0" fontId="32" fillId="11" borderId="32" xfId="1" applyFont="1" applyFill="1" applyBorder="1" applyAlignment="1" applyProtection="1">
      <alignment horizontal="center" vertical="center" wrapText="1"/>
      <protection hidden="1"/>
    </xf>
    <xf numFmtId="0" fontId="32" fillId="11" borderId="34" xfId="1" applyFont="1" applyFill="1" applyBorder="1" applyAlignment="1" applyProtection="1">
      <alignment horizontal="center" vertical="center" wrapText="1"/>
      <protection hidden="1"/>
    </xf>
    <xf numFmtId="0" fontId="32" fillId="0" borderId="30" xfId="1" applyFont="1" applyBorder="1" applyAlignment="1" applyProtection="1">
      <alignment horizontal="left" vertical="center" wrapText="1"/>
      <protection hidden="1"/>
    </xf>
    <xf numFmtId="0" fontId="32" fillId="0" borderId="43" xfId="1" applyFont="1" applyBorder="1" applyAlignment="1" applyProtection="1">
      <alignment horizontal="center" vertical="center" wrapText="1"/>
      <protection hidden="1"/>
    </xf>
    <xf numFmtId="0" fontId="32" fillId="0" borderId="53" xfId="1" applyFont="1" applyBorder="1" applyAlignment="1" applyProtection="1">
      <alignment horizontal="center" vertical="center" wrapText="1"/>
      <protection hidden="1"/>
    </xf>
    <xf numFmtId="0" fontId="27" fillId="3" borderId="27" xfId="1" applyFont="1" applyFill="1" applyBorder="1" applyAlignment="1" applyProtection="1">
      <alignment horizontal="center" vertical="center" wrapText="1"/>
      <protection hidden="1"/>
    </xf>
    <xf numFmtId="0" fontId="27" fillId="3" borderId="29" xfId="1" applyFont="1" applyFill="1" applyBorder="1" applyAlignment="1" applyProtection="1">
      <alignment horizontal="center" vertical="center" wrapText="1"/>
      <protection hidden="1"/>
    </xf>
    <xf numFmtId="0" fontId="27" fillId="3" borderId="28" xfId="1" applyFont="1" applyFill="1" applyBorder="1" applyAlignment="1" applyProtection="1">
      <alignment horizontal="center" vertical="center" wrapText="1"/>
      <protection hidden="1"/>
    </xf>
    <xf numFmtId="0" fontId="32" fillId="0" borderId="44" xfId="1" applyFont="1" applyBorder="1" applyAlignment="1" applyProtection="1">
      <alignment horizontal="left" vertical="center" wrapText="1"/>
      <protection hidden="1"/>
    </xf>
    <xf numFmtId="0" fontId="27" fillId="3" borderId="47" xfId="1" applyFont="1" applyFill="1" applyBorder="1" applyAlignment="1" applyProtection="1">
      <alignment horizontal="center" vertical="center" wrapText="1"/>
      <protection hidden="1"/>
    </xf>
    <xf numFmtId="0" fontId="27" fillId="3" borderId="48" xfId="1" applyFont="1" applyFill="1" applyBorder="1" applyAlignment="1" applyProtection="1">
      <alignment horizontal="center" vertical="center" wrapText="1"/>
      <protection hidden="1"/>
    </xf>
    <xf numFmtId="0" fontId="27" fillId="3" borderId="49" xfId="1" applyFont="1" applyFill="1" applyBorder="1" applyAlignment="1" applyProtection="1">
      <alignment horizontal="center" vertical="center" wrapText="1"/>
      <protection hidden="1"/>
    </xf>
    <xf numFmtId="0" fontId="27" fillId="7" borderId="50" xfId="1" applyFont="1" applyFill="1" applyBorder="1" applyAlignment="1" applyProtection="1">
      <alignment horizontal="center" vertical="center" wrapText="1"/>
      <protection hidden="1"/>
    </xf>
    <xf numFmtId="0" fontId="27" fillId="7" borderId="1" xfId="1" applyFont="1" applyFill="1" applyBorder="1" applyAlignment="1" applyProtection="1">
      <alignment horizontal="center" vertical="center" wrapText="1"/>
      <protection hidden="1"/>
    </xf>
    <xf numFmtId="0" fontId="27" fillId="7" borderId="51" xfId="1" applyFont="1" applyFill="1" applyBorder="1" applyAlignment="1" applyProtection="1">
      <alignment horizontal="center" vertical="center" wrapText="1"/>
      <protection hidden="1"/>
    </xf>
    <xf numFmtId="0" fontId="3" fillId="0" borderId="15" xfId="1" applyFont="1" applyBorder="1" applyAlignment="1" applyProtection="1">
      <alignment horizontal="center" vertical="center" wrapText="1"/>
      <protection hidden="1"/>
    </xf>
    <xf numFmtId="0" fontId="3" fillId="0" borderId="58" xfId="1" applyFont="1" applyBorder="1" applyAlignment="1" applyProtection="1">
      <alignment horizontal="center" vertical="center" wrapText="1"/>
      <protection hidden="1"/>
    </xf>
    <xf numFmtId="0" fontId="3" fillId="0" borderId="57" xfId="1" applyFont="1" applyBorder="1" applyAlignment="1" applyProtection="1">
      <alignment horizontal="center" vertical="center"/>
      <protection hidden="1"/>
    </xf>
    <xf numFmtId="0" fontId="3" fillId="0" borderId="52" xfId="1" applyFont="1" applyBorder="1" applyAlignment="1" applyProtection="1">
      <alignment horizontal="center" vertical="center"/>
      <protection hidden="1"/>
    </xf>
    <xf numFmtId="0" fontId="3" fillId="0" borderId="18" xfId="1" applyFont="1" applyBorder="1" applyAlignment="1" applyProtection="1">
      <alignment horizontal="center" vertical="center"/>
      <protection hidden="1"/>
    </xf>
    <xf numFmtId="0" fontId="46" fillId="7" borderId="6" xfId="0" applyFont="1" applyFill="1" applyBorder="1" applyAlignment="1" applyProtection="1">
      <alignment horizontal="center" vertical="center"/>
      <protection hidden="1"/>
    </xf>
    <xf numFmtId="0" fontId="46" fillId="7" borderId="0" xfId="0" applyFont="1" applyFill="1" applyAlignment="1" applyProtection="1">
      <alignment horizontal="center" vertical="center"/>
      <protection hidden="1"/>
    </xf>
    <xf numFmtId="0" fontId="46" fillId="7" borderId="52" xfId="0" applyFont="1" applyFill="1" applyBorder="1" applyAlignment="1" applyProtection="1">
      <alignment horizontal="center" vertical="center"/>
      <protection hidden="1"/>
    </xf>
    <xf numFmtId="0" fontId="3" fillId="2" borderId="8" xfId="0" applyFont="1" applyFill="1" applyBorder="1" applyAlignment="1" applyProtection="1">
      <alignment horizontal="center" vertical="top"/>
      <protection locked="0"/>
    </xf>
    <xf numFmtId="0" fontId="3" fillId="2" borderId="20" xfId="0" applyFont="1" applyFill="1" applyBorder="1" applyAlignment="1" applyProtection="1">
      <alignment horizontal="center" vertical="top"/>
      <protection locked="0"/>
    </xf>
    <xf numFmtId="0" fontId="3" fillId="2" borderId="18" xfId="0" applyFont="1" applyFill="1" applyBorder="1" applyAlignment="1" applyProtection="1">
      <alignment horizontal="center" vertical="top"/>
      <protection locked="0"/>
    </xf>
    <xf numFmtId="0" fontId="3" fillId="12" borderId="4" xfId="0" applyFont="1" applyFill="1" applyBorder="1" applyAlignment="1" applyProtection="1">
      <alignment horizontal="center" vertical="center" wrapText="1"/>
      <protection locked="0"/>
    </xf>
    <xf numFmtId="0" fontId="3" fillId="12" borderId="55" xfId="0" applyFont="1" applyFill="1" applyBorder="1" applyAlignment="1" applyProtection="1">
      <alignment horizontal="center" vertical="center" wrapText="1"/>
      <protection locked="0"/>
    </xf>
    <xf numFmtId="0" fontId="3" fillId="12" borderId="56" xfId="0" applyFont="1" applyFill="1" applyBorder="1" applyAlignment="1" applyProtection="1">
      <alignment horizontal="center" vertical="center" wrapText="1"/>
      <protection locked="0"/>
    </xf>
    <xf numFmtId="0" fontId="3" fillId="7" borderId="6" xfId="0" applyFont="1" applyFill="1" applyBorder="1" applyAlignment="1" applyProtection="1">
      <alignment horizontal="left" vertical="center" wrapText="1"/>
      <protection hidden="1"/>
    </xf>
    <xf numFmtId="0" fontId="3" fillId="7" borderId="0" xfId="0" applyFont="1" applyFill="1" applyAlignment="1" applyProtection="1">
      <alignment horizontal="left" vertical="center" wrapText="1"/>
      <protection hidden="1"/>
    </xf>
    <xf numFmtId="0" fontId="3" fillId="7" borderId="52" xfId="0" applyFont="1" applyFill="1" applyBorder="1" applyAlignment="1" applyProtection="1">
      <alignment horizontal="left" vertical="center" wrapText="1"/>
      <protection hidden="1"/>
    </xf>
    <xf numFmtId="0" fontId="3" fillId="7" borderId="6" xfId="0" applyFont="1" applyFill="1" applyBorder="1" applyAlignment="1" applyProtection="1">
      <alignment vertical="center" wrapText="1"/>
      <protection hidden="1"/>
    </xf>
    <xf numFmtId="0" fontId="3" fillId="7" borderId="0" xfId="0" applyFont="1" applyFill="1" applyAlignment="1" applyProtection="1">
      <alignment vertical="center" wrapText="1"/>
      <protection hidden="1"/>
    </xf>
    <xf numFmtId="0" fontId="3" fillId="7" borderId="52" xfId="0" applyFont="1" applyFill="1" applyBorder="1" applyAlignment="1" applyProtection="1">
      <alignment vertical="center" wrapText="1"/>
      <protection hidden="1"/>
    </xf>
    <xf numFmtId="0" fontId="3" fillId="7" borderId="6" xfId="0" applyFont="1" applyFill="1" applyBorder="1" applyAlignment="1" applyProtection="1">
      <alignment horizontal="center" vertical="center" wrapText="1"/>
      <protection hidden="1"/>
    </xf>
    <xf numFmtId="0" fontId="3" fillId="7" borderId="0" xfId="0" applyFont="1" applyFill="1" applyAlignment="1" applyProtection="1">
      <alignment horizontal="center" vertical="center" wrapText="1"/>
      <protection hidden="1"/>
    </xf>
    <xf numFmtId="0" fontId="3" fillId="7" borderId="52" xfId="0" applyFont="1" applyFill="1" applyBorder="1" applyAlignment="1" applyProtection="1">
      <alignment horizontal="center" vertical="center" wrapText="1"/>
      <protection hidden="1"/>
    </xf>
  </cellXfs>
  <cellStyles count="7">
    <cellStyle name="Collegamento ipertestuale 2" xfId="6" xr:uid="{FC58A7BE-77EE-47C3-8EDF-D139AA7C800B}"/>
    <cellStyle name="Migliaia 2" xfId="2" xr:uid="{8E3D1CD1-BC5F-4689-8C05-714C29BF66B4}"/>
    <cellStyle name="Normale" xfId="0" builtinId="0"/>
    <cellStyle name="Normale 2" xfId="1" xr:uid="{F20A6850-77DE-4146-8319-5790D977F1FA}"/>
    <cellStyle name="Normale 2 2" xfId="5" xr:uid="{5C450FBE-99C2-4FC9-8382-4772FE756BCA}"/>
    <cellStyle name="Percentuale 2" xfId="3" xr:uid="{621B3F79-4696-49C6-B3A0-FB607A912D71}"/>
    <cellStyle name="Valuta 2" xfId="4" xr:uid="{FCD521F7-67A3-43A7-9C2F-E0A99BE6F607}"/>
  </cellStyles>
  <dxfs count="5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strike val="0"/>
        <color theme="0" tint="-4.9989318521683403E-2"/>
      </font>
    </dxf>
    <dxf>
      <font>
        <strike val="0"/>
        <color theme="0" tint="-4.9989318521683403E-2"/>
      </font>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396240</xdr:colOff>
      <xdr:row>2</xdr:row>
      <xdr:rowOff>60960</xdr:rowOff>
    </xdr:from>
    <xdr:to>
      <xdr:col>12</xdr:col>
      <xdr:colOff>632460</xdr:colOff>
      <xdr:row>10</xdr:row>
      <xdr:rowOff>102870</xdr:rowOff>
    </xdr:to>
    <xdr:pic>
      <xdr:nvPicPr>
        <xdr:cNvPr id="4" name="Immagine 3">
          <a:extLst>
            <a:ext uri="{FF2B5EF4-FFF2-40B4-BE49-F238E27FC236}">
              <a16:creationId xmlns:a16="http://schemas.microsoft.com/office/drawing/2014/main" id="{7807F8C9-4C8D-FD70-F89D-6767E67BB85B}"/>
            </a:ext>
          </a:extLst>
        </xdr:cNvPr>
        <xdr:cNvPicPr>
          <a:picLocks noChangeAspect="1"/>
        </xdr:cNvPicPr>
      </xdr:nvPicPr>
      <xdr:blipFill>
        <a:blip xmlns:r="http://schemas.openxmlformats.org/officeDocument/2006/relationships" r:embed="rId1"/>
        <a:stretch>
          <a:fillRect/>
        </a:stretch>
      </xdr:blipFill>
      <xdr:spPr bwMode="auto">
        <a:xfrm>
          <a:off x="1363980" y="396240"/>
          <a:ext cx="6332220" cy="1383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320040</xdr:rowOff>
    </xdr:from>
    <xdr:to>
      <xdr:col>2</xdr:col>
      <xdr:colOff>1066800</xdr:colOff>
      <xdr:row>8</xdr:row>
      <xdr:rowOff>205740</xdr:rowOff>
    </xdr:to>
    <xdr:grpSp>
      <xdr:nvGrpSpPr>
        <xdr:cNvPr id="2" name="Gruppo 1">
          <a:extLst>
            <a:ext uri="{FF2B5EF4-FFF2-40B4-BE49-F238E27FC236}">
              <a16:creationId xmlns:a16="http://schemas.microsoft.com/office/drawing/2014/main" id="{70A27EC0-30B0-AD5A-772D-87F8935BBEAB}"/>
            </a:ext>
          </a:extLst>
        </xdr:cNvPr>
        <xdr:cNvGrpSpPr/>
      </xdr:nvGrpSpPr>
      <xdr:grpSpPr>
        <a:xfrm>
          <a:off x="3200400" y="891540"/>
          <a:ext cx="1066800" cy="1600200"/>
          <a:chOff x="2880358" y="861059"/>
          <a:chExt cx="1066802" cy="1638301"/>
        </a:xfrm>
      </xdr:grpSpPr>
      <xdr:sp macro="" textlink="">
        <xdr:nvSpPr>
          <xdr:cNvPr id="8202" name="Check Box 10" hidden="1">
            <a:extLst>
              <a:ext uri="{63B3BB69-23CF-44E3-9099-C40C66FF867C}">
                <a14:compatExt xmlns:a14="http://schemas.microsoft.com/office/drawing/2010/main" spid="_x0000_s8202"/>
              </a:ext>
              <a:ext uri="{FF2B5EF4-FFF2-40B4-BE49-F238E27FC236}">
                <a16:creationId xmlns:a16="http://schemas.microsoft.com/office/drawing/2014/main" id="{00000000-0008-0000-0700-00000A200000}"/>
              </a:ext>
            </a:extLst>
          </xdr:cNvPr>
          <xdr:cNvSpPr/>
        </xdr:nvSpPr>
        <xdr:spPr bwMode="auto">
          <a:xfrm>
            <a:off x="2880358" y="861059"/>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3" name="Check Box 11" hidden="1">
            <a:extLst>
              <a:ext uri="{63B3BB69-23CF-44E3-9099-C40C66FF867C}">
                <a14:compatExt xmlns:a14="http://schemas.microsoft.com/office/drawing/2010/main" spid="_x0000_s8203"/>
              </a:ext>
              <a:ext uri="{FF2B5EF4-FFF2-40B4-BE49-F238E27FC236}">
                <a16:creationId xmlns:a16="http://schemas.microsoft.com/office/drawing/2014/main" id="{00000000-0008-0000-0700-00000B200000}"/>
              </a:ext>
            </a:extLst>
          </xdr:cNvPr>
          <xdr:cNvSpPr/>
        </xdr:nvSpPr>
        <xdr:spPr bwMode="auto">
          <a:xfrm>
            <a:off x="2887980" y="121920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4" name="Check Box 12" hidden="1">
            <a:extLst>
              <a:ext uri="{63B3BB69-23CF-44E3-9099-C40C66FF867C}">
                <a14:compatExt xmlns:a14="http://schemas.microsoft.com/office/drawing/2010/main" spid="_x0000_s8204"/>
              </a:ext>
              <a:ext uri="{FF2B5EF4-FFF2-40B4-BE49-F238E27FC236}">
                <a16:creationId xmlns:a16="http://schemas.microsoft.com/office/drawing/2014/main" id="{00000000-0008-0000-0700-00000C200000}"/>
              </a:ext>
            </a:extLst>
          </xdr:cNvPr>
          <xdr:cNvSpPr/>
        </xdr:nvSpPr>
        <xdr:spPr bwMode="auto">
          <a:xfrm>
            <a:off x="2887980" y="157734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5" name="Check Box 13" hidden="1">
            <a:extLst>
              <a:ext uri="{63B3BB69-23CF-44E3-9099-C40C66FF867C}">
                <a14:compatExt xmlns:a14="http://schemas.microsoft.com/office/drawing/2010/main" spid="_x0000_s8205"/>
              </a:ext>
              <a:ext uri="{FF2B5EF4-FFF2-40B4-BE49-F238E27FC236}">
                <a16:creationId xmlns:a16="http://schemas.microsoft.com/office/drawing/2014/main" id="{00000000-0008-0000-0700-00000D200000}"/>
              </a:ext>
            </a:extLst>
          </xdr:cNvPr>
          <xdr:cNvSpPr/>
        </xdr:nvSpPr>
        <xdr:spPr bwMode="auto">
          <a:xfrm>
            <a:off x="2887980" y="192024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6" name="Check Box 14" hidden="1">
            <a:extLst>
              <a:ext uri="{63B3BB69-23CF-44E3-9099-C40C66FF867C}">
                <a14:compatExt xmlns:a14="http://schemas.microsoft.com/office/drawing/2010/main" spid="_x0000_s8206"/>
              </a:ext>
              <a:ext uri="{FF2B5EF4-FFF2-40B4-BE49-F238E27FC236}">
                <a16:creationId xmlns:a16="http://schemas.microsoft.com/office/drawing/2014/main" id="{00000000-0008-0000-0700-00000E200000}"/>
              </a:ext>
            </a:extLst>
          </xdr:cNvPr>
          <xdr:cNvSpPr/>
        </xdr:nvSpPr>
        <xdr:spPr bwMode="auto">
          <a:xfrm>
            <a:off x="2887980" y="227838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clientData/>
  </xdr:twoCellAnchor>
  <mc:AlternateContent xmlns:mc="http://schemas.openxmlformats.org/markup-compatibility/2006">
    <mc:Choice xmlns:a14="http://schemas.microsoft.com/office/drawing/2010/main" Requires="a14">
      <xdr:twoCellAnchor>
        <xdr:from>
          <xdr:col>2</xdr:col>
          <xdr:colOff>15240</xdr:colOff>
          <xdr:row>15</xdr:row>
          <xdr:rowOff>335280</xdr:rowOff>
        </xdr:from>
        <xdr:to>
          <xdr:col>2</xdr:col>
          <xdr:colOff>1082040</xdr:colOff>
          <xdr:row>19</xdr:row>
          <xdr:rowOff>198120</xdr:rowOff>
        </xdr:to>
        <xdr:grpSp>
          <xdr:nvGrpSpPr>
            <xdr:cNvPr id="5" name="Gruppo 4">
              <a:extLst>
                <a:ext uri="{FF2B5EF4-FFF2-40B4-BE49-F238E27FC236}">
                  <a16:creationId xmlns:a16="http://schemas.microsoft.com/office/drawing/2014/main" id="{EE38200D-F205-CA7C-0016-A5428428B93C}"/>
                </a:ext>
              </a:extLst>
            </xdr:cNvPr>
            <xdr:cNvGrpSpPr/>
          </xdr:nvGrpSpPr>
          <xdr:grpSpPr>
            <a:xfrm>
              <a:off x="3215640" y="5237480"/>
              <a:ext cx="1066800" cy="955040"/>
              <a:chOff x="2895600" y="5181599"/>
              <a:chExt cx="1066800" cy="914381"/>
            </a:xfrm>
          </xdr:grpSpPr>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700-00000F200000}"/>
                  </a:ext>
                </a:extLst>
              </xdr:cNvPr>
              <xdr:cNvSpPr/>
            </xdr:nvSpPr>
            <xdr:spPr bwMode="auto">
              <a:xfrm>
                <a:off x="2895600" y="5181599"/>
                <a:ext cx="1059180" cy="22098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700-000010200000}"/>
                  </a:ext>
                </a:extLst>
              </xdr:cNvPr>
              <xdr:cNvSpPr/>
            </xdr:nvSpPr>
            <xdr:spPr bwMode="auto">
              <a:xfrm>
                <a:off x="2895600" y="5349240"/>
                <a:ext cx="1059180" cy="22098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700-000011200000}"/>
                  </a:ext>
                </a:extLst>
              </xdr:cNvPr>
              <xdr:cNvSpPr/>
            </xdr:nvSpPr>
            <xdr:spPr bwMode="auto">
              <a:xfrm>
                <a:off x="2895600" y="5532120"/>
                <a:ext cx="1059180" cy="22098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700-000014200000}"/>
                  </a:ext>
                </a:extLst>
              </xdr:cNvPr>
              <xdr:cNvSpPr/>
            </xdr:nvSpPr>
            <xdr:spPr bwMode="auto">
              <a:xfrm>
                <a:off x="2903220" y="5875000"/>
                <a:ext cx="1059180" cy="22098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28</xdr:row>
          <xdr:rowOff>393700</xdr:rowOff>
        </xdr:from>
        <xdr:to>
          <xdr:col>2</xdr:col>
          <xdr:colOff>1079500</xdr:colOff>
          <xdr:row>29</xdr:row>
          <xdr:rowOff>215900</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700-00001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15240</xdr:colOff>
          <xdr:row>47</xdr:row>
          <xdr:rowOff>121920</xdr:rowOff>
        </xdr:from>
        <xdr:to>
          <xdr:col>2</xdr:col>
          <xdr:colOff>1097280</xdr:colOff>
          <xdr:row>52</xdr:row>
          <xdr:rowOff>198120</xdr:rowOff>
        </xdr:to>
        <xdr:grpSp>
          <xdr:nvGrpSpPr>
            <xdr:cNvPr id="4" name="Gruppo 3">
              <a:extLst>
                <a:ext uri="{FF2B5EF4-FFF2-40B4-BE49-F238E27FC236}">
                  <a16:creationId xmlns:a16="http://schemas.microsoft.com/office/drawing/2014/main" id="{D00489BE-C1C1-45AB-2D8C-5311D2859DBB}"/>
                </a:ext>
              </a:extLst>
            </xdr:cNvPr>
            <xdr:cNvGrpSpPr/>
          </xdr:nvGrpSpPr>
          <xdr:grpSpPr>
            <a:xfrm>
              <a:off x="3215640" y="15920720"/>
              <a:ext cx="1082040" cy="1955800"/>
              <a:chOff x="2895600" y="15659080"/>
              <a:chExt cx="1082040" cy="1828855"/>
            </a:xfrm>
          </xdr:grpSpPr>
          <xdr:sp macro="" textlink="">
            <xdr:nvSpPr>
              <xdr:cNvPr id="8217" name="Check Box 25" hidden="1">
                <a:extLst>
                  <a:ext uri="{63B3BB69-23CF-44E3-9099-C40C66FF867C}">
                    <a14:compatExt spid="_x0000_s8217"/>
                  </a:ext>
                  <a:ext uri="{FF2B5EF4-FFF2-40B4-BE49-F238E27FC236}">
                    <a16:creationId xmlns:a16="http://schemas.microsoft.com/office/drawing/2014/main" id="{00000000-0008-0000-0700-000019200000}"/>
                  </a:ext>
                </a:extLst>
              </xdr:cNvPr>
              <xdr:cNvSpPr/>
            </xdr:nvSpPr>
            <xdr:spPr bwMode="auto">
              <a:xfrm>
                <a:off x="2895600" y="15659080"/>
                <a:ext cx="1059180" cy="28956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0700-00001B200000}"/>
                  </a:ext>
                </a:extLst>
              </xdr:cNvPr>
              <xdr:cNvSpPr/>
            </xdr:nvSpPr>
            <xdr:spPr bwMode="auto">
              <a:xfrm>
                <a:off x="2918460" y="17259335"/>
                <a:ext cx="105918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2</xdr:col>
          <xdr:colOff>15240</xdr:colOff>
          <xdr:row>76</xdr:row>
          <xdr:rowOff>91440</xdr:rowOff>
        </xdr:from>
        <xdr:to>
          <xdr:col>2</xdr:col>
          <xdr:colOff>1089660</xdr:colOff>
          <xdr:row>81</xdr:row>
          <xdr:rowOff>205740</xdr:rowOff>
        </xdr:to>
        <xdr:grpSp>
          <xdr:nvGrpSpPr>
            <xdr:cNvPr id="3" name="Gruppo 2">
              <a:extLst>
                <a:ext uri="{FF2B5EF4-FFF2-40B4-BE49-F238E27FC236}">
                  <a16:creationId xmlns:a16="http://schemas.microsoft.com/office/drawing/2014/main" id="{960FE5D6-654B-5F6C-2F5C-5E8E1F23E010}"/>
                </a:ext>
              </a:extLst>
            </xdr:cNvPr>
            <xdr:cNvGrpSpPr/>
          </xdr:nvGrpSpPr>
          <xdr:grpSpPr>
            <a:xfrm>
              <a:off x="3215640" y="28056840"/>
              <a:ext cx="1074420" cy="1828800"/>
              <a:chOff x="2895600" y="28300690"/>
              <a:chExt cx="1074420" cy="1691640"/>
            </a:xfrm>
          </xdr:grpSpPr>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0700-00001C200000}"/>
                  </a:ext>
                </a:extLst>
              </xdr:cNvPr>
              <xdr:cNvSpPr/>
            </xdr:nvSpPr>
            <xdr:spPr bwMode="auto">
              <a:xfrm>
                <a:off x="2895600" y="28300690"/>
                <a:ext cx="1059180" cy="36576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21" name="Check Box 29" hidden="1">
                <a:extLst>
                  <a:ext uri="{63B3BB69-23CF-44E3-9099-C40C66FF867C}">
                    <a14:compatExt spid="_x0000_s8221"/>
                  </a:ext>
                  <a:ext uri="{FF2B5EF4-FFF2-40B4-BE49-F238E27FC236}">
                    <a16:creationId xmlns:a16="http://schemas.microsoft.com/office/drawing/2014/main" id="{00000000-0008-0000-0700-00001D200000}"/>
                  </a:ext>
                </a:extLst>
              </xdr:cNvPr>
              <xdr:cNvSpPr/>
            </xdr:nvSpPr>
            <xdr:spPr bwMode="auto">
              <a:xfrm>
                <a:off x="2895600" y="28666440"/>
                <a:ext cx="1059180" cy="3200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700-00001F200000}"/>
                  </a:ext>
                </a:extLst>
              </xdr:cNvPr>
              <xdr:cNvSpPr/>
            </xdr:nvSpPr>
            <xdr:spPr bwMode="auto">
              <a:xfrm>
                <a:off x="2903220" y="29245560"/>
                <a:ext cx="1059180" cy="22098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0700-000021200000}"/>
                  </a:ext>
                </a:extLst>
              </xdr:cNvPr>
              <xdr:cNvSpPr/>
            </xdr:nvSpPr>
            <xdr:spPr bwMode="auto">
              <a:xfrm>
                <a:off x="2903220" y="29413200"/>
                <a:ext cx="1059180" cy="25146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700-000022200000}"/>
                  </a:ext>
                </a:extLst>
              </xdr:cNvPr>
              <xdr:cNvSpPr/>
            </xdr:nvSpPr>
            <xdr:spPr bwMode="auto">
              <a:xfrm>
                <a:off x="2910840" y="29771349"/>
                <a:ext cx="1059180" cy="22098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88</xdr:row>
          <xdr:rowOff>165100</xdr:rowOff>
        </xdr:from>
        <xdr:to>
          <xdr:col>2</xdr:col>
          <xdr:colOff>1092200</xdr:colOff>
          <xdr:row>89</xdr:row>
          <xdr:rowOff>368300</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700-00002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58</xdr:row>
          <xdr:rowOff>2425700</xdr:rowOff>
        </xdr:from>
        <xdr:to>
          <xdr:col>2</xdr:col>
          <xdr:colOff>1092200</xdr:colOff>
          <xdr:row>60</xdr:row>
          <xdr:rowOff>25400</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700-00002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3</xdr:row>
          <xdr:rowOff>297180</xdr:rowOff>
        </xdr:from>
        <xdr:to>
          <xdr:col>2</xdr:col>
          <xdr:colOff>990600</xdr:colOff>
          <xdr:row>8</xdr:row>
          <xdr:rowOff>53340</xdr:rowOff>
        </xdr:to>
        <xdr:grpSp>
          <xdr:nvGrpSpPr>
            <xdr:cNvPr id="8239" name="Group 47">
              <a:extLst>
                <a:ext uri="{FF2B5EF4-FFF2-40B4-BE49-F238E27FC236}">
                  <a16:creationId xmlns:a16="http://schemas.microsoft.com/office/drawing/2014/main" id="{3BA7355B-D5EA-73F3-CB85-7A52A1C454F5}"/>
                </a:ext>
              </a:extLst>
            </xdr:cNvPr>
            <xdr:cNvGrpSpPr>
              <a:grpSpLocks/>
            </xdr:cNvGrpSpPr>
          </xdr:nvGrpSpPr>
          <xdr:grpSpPr bwMode="auto">
            <a:xfrm>
              <a:off x="2857500" y="868680"/>
              <a:ext cx="1333500" cy="1470660"/>
              <a:chOff x="28803" y="8610"/>
              <a:chExt cx="10668" cy="16383"/>
            </a:xfrm>
          </xdr:grpSpPr>
          <xdr:sp macro="" textlink="">
            <xdr:nvSpPr>
              <xdr:cNvPr id="6" name="Check Box 10" hidden="1">
                <a:extLst>
                  <a:ext uri="{63B3BB69-23CF-44E3-9099-C40C66FF867C}">
                    <a14:compatExt spid="_x0000_s8202"/>
                  </a:ext>
                  <a:ext uri="{FF2B5EF4-FFF2-40B4-BE49-F238E27FC236}">
                    <a16:creationId xmlns:a16="http://schemas.microsoft.com/office/drawing/2014/main" id="{00000000-0008-0000-0700-000006000000}"/>
                  </a:ext>
                </a:extLst>
              </xdr:cNvPr>
              <xdr:cNvSpPr/>
            </xdr:nvSpPr>
            <xdr:spPr bwMode="auto">
              <a:xfrm>
                <a:off x="28803" y="8610"/>
                <a:ext cx="10592" cy="221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7" name="Check Box 11" hidden="1">
                <a:extLst>
                  <a:ext uri="{63B3BB69-23CF-44E3-9099-C40C66FF867C}">
                    <a14:compatExt spid="_x0000_s8203"/>
                  </a:ext>
                  <a:ext uri="{FF2B5EF4-FFF2-40B4-BE49-F238E27FC236}">
                    <a16:creationId xmlns:a16="http://schemas.microsoft.com/office/drawing/2014/main" id="{00000000-0008-0000-0700-000007000000}"/>
                  </a:ext>
                </a:extLst>
              </xdr:cNvPr>
              <xdr:cNvSpPr/>
            </xdr:nvSpPr>
            <xdr:spPr bwMode="auto">
              <a:xfrm>
                <a:off x="28879" y="12192"/>
                <a:ext cx="10592" cy="220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8" name="Check Box 12" hidden="1">
                <a:extLst>
                  <a:ext uri="{63B3BB69-23CF-44E3-9099-C40C66FF867C}">
                    <a14:compatExt spid="_x0000_s8204"/>
                  </a:ext>
                  <a:ext uri="{FF2B5EF4-FFF2-40B4-BE49-F238E27FC236}">
                    <a16:creationId xmlns:a16="http://schemas.microsoft.com/office/drawing/2014/main" id="{00000000-0008-0000-0700-000008000000}"/>
                  </a:ext>
                </a:extLst>
              </xdr:cNvPr>
              <xdr:cNvSpPr/>
            </xdr:nvSpPr>
            <xdr:spPr bwMode="auto">
              <a:xfrm>
                <a:off x="28879" y="15773"/>
                <a:ext cx="10592" cy="221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9" name="Check Box 13" hidden="1">
                <a:extLst>
                  <a:ext uri="{63B3BB69-23CF-44E3-9099-C40C66FF867C}">
                    <a14:compatExt spid="_x0000_s8205"/>
                  </a:ext>
                  <a:ext uri="{FF2B5EF4-FFF2-40B4-BE49-F238E27FC236}">
                    <a16:creationId xmlns:a16="http://schemas.microsoft.com/office/drawing/2014/main" id="{00000000-0008-0000-0700-000009000000}"/>
                  </a:ext>
                </a:extLst>
              </xdr:cNvPr>
              <xdr:cNvSpPr/>
            </xdr:nvSpPr>
            <xdr:spPr bwMode="auto">
              <a:xfrm>
                <a:off x="28879" y="19202"/>
                <a:ext cx="10592" cy="221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 name="Check Box 14" hidden="1">
                <a:extLst>
                  <a:ext uri="{63B3BB69-23CF-44E3-9099-C40C66FF867C}">
                    <a14:compatExt spid="_x0000_s8206"/>
                  </a:ext>
                  <a:ext uri="{FF2B5EF4-FFF2-40B4-BE49-F238E27FC236}">
                    <a16:creationId xmlns:a16="http://schemas.microsoft.com/office/drawing/2014/main" id="{00000000-0008-0000-0700-00000A000000}"/>
                  </a:ext>
                </a:extLst>
              </xdr:cNvPr>
              <xdr:cNvSpPr/>
            </xdr:nvSpPr>
            <xdr:spPr bwMode="auto">
              <a:xfrm>
                <a:off x="28879" y="22783"/>
                <a:ext cx="10592" cy="221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3E67-BFCF-452F-995A-3369157DC691}">
  <sheetPr>
    <pageSetUpPr fitToPage="1"/>
  </sheetPr>
  <dimension ref="A9:M17"/>
  <sheetViews>
    <sheetView workbookViewId="0">
      <selection activeCell="N1" sqref="N1"/>
    </sheetView>
  </sheetViews>
  <sheetFormatPr baseColWidth="10" defaultColWidth="8.83203125" defaultRowHeight="13"/>
  <cols>
    <col min="1" max="1" width="8.83203125" style="23"/>
    <col min="2" max="2" width="5.33203125" style="23" customWidth="1"/>
    <col min="3" max="12" width="8.83203125" style="23"/>
    <col min="13" max="13" width="22.6640625" style="23" customWidth="1"/>
    <col min="14" max="16384" width="8.83203125" style="23"/>
  </cols>
  <sheetData>
    <row r="9" spans="1:13">
      <c r="F9" s="139"/>
      <c r="G9" s="139"/>
      <c r="H9" s="139"/>
      <c r="J9" s="24"/>
    </row>
    <row r="13" spans="1:13" ht="15">
      <c r="A13" s="140" t="s">
        <v>164</v>
      </c>
      <c r="B13" s="140"/>
      <c r="C13" s="140"/>
      <c r="D13" s="140"/>
      <c r="E13" s="140"/>
      <c r="F13" s="140"/>
      <c r="G13" s="140"/>
      <c r="H13" s="140"/>
      <c r="I13" s="140"/>
      <c r="J13" s="140"/>
      <c r="K13" s="140"/>
      <c r="L13" s="140"/>
      <c r="M13" s="140"/>
    </row>
    <row r="15" spans="1:13" ht="223.25" customHeight="1">
      <c r="A15" s="141" t="s">
        <v>212</v>
      </c>
      <c r="B15" s="142"/>
      <c r="C15" s="142"/>
      <c r="D15" s="142"/>
      <c r="E15" s="142"/>
      <c r="F15" s="142"/>
      <c r="G15" s="142"/>
      <c r="H15" s="142"/>
      <c r="I15" s="142"/>
      <c r="J15" s="142"/>
      <c r="K15" s="142"/>
      <c r="L15" s="142"/>
      <c r="M15" s="142"/>
    </row>
    <row r="16" spans="1:13" ht="23.75" customHeight="1">
      <c r="A16" s="143" t="s">
        <v>190</v>
      </c>
      <c r="B16" s="143"/>
      <c r="C16" s="143"/>
      <c r="D16" s="143"/>
      <c r="E16" s="143"/>
      <c r="F16" s="143"/>
      <c r="G16" s="143"/>
      <c r="H16" s="143"/>
      <c r="I16" s="143"/>
      <c r="J16" s="143"/>
      <c r="K16" s="143"/>
      <c r="L16" s="143"/>
      <c r="M16" s="143"/>
    </row>
    <row r="17" spans="4:4" ht="23.75" customHeight="1">
      <c r="D17" s="25"/>
    </row>
  </sheetData>
  <sheetProtection algorithmName="SHA-512" hashValue="nvVNUsqu0VqPMgcoAauRHbK59ijE7JfCiKemomLTCev9GmcyEI7NDT1F9Ju34pnvrfK/fkk6lRpAdSAkxiMOBQ==" saltValue="IGV7dhSpgD4KliLLndfpZw==" spinCount="100000" sheet="1" objects="1" scenarios="1" formatRows="0"/>
  <mergeCells count="4">
    <mergeCell ref="F9:H9"/>
    <mergeCell ref="A13:M13"/>
    <mergeCell ref="A15:M15"/>
    <mergeCell ref="A16:M16"/>
  </mergeCells>
  <printOptions horizontalCentered="1"/>
  <pageMargins left="0.70866141732283472" right="0.70866141732283472"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3705A-1B47-4C79-A457-BDAC1F33C9BC}">
  <sheetPr>
    <pageSetUpPr fitToPage="1"/>
  </sheetPr>
  <dimension ref="A1:BJ129"/>
  <sheetViews>
    <sheetView zoomScale="86" zoomScaleNormal="86" workbookViewId="0">
      <selection activeCell="J8" sqref="J8"/>
    </sheetView>
  </sheetViews>
  <sheetFormatPr baseColWidth="10" defaultColWidth="9" defaultRowHeight="14"/>
  <cols>
    <col min="1" max="1" width="27.33203125" style="27" customWidth="1"/>
    <col min="2" max="2" width="4" style="27" customWidth="1"/>
    <col min="3" max="3" width="3.6640625" style="27" customWidth="1"/>
    <col min="4" max="4" width="5" style="27" customWidth="1"/>
    <col min="5" max="5" width="6.6640625" style="27" customWidth="1"/>
    <col min="6" max="6" width="4.33203125" style="27" customWidth="1"/>
    <col min="7" max="8" width="3.6640625" style="27" customWidth="1"/>
    <col min="9" max="9" width="4.6640625" style="27" customWidth="1"/>
    <col min="10" max="10" width="8.6640625" style="27" customWidth="1"/>
    <col min="11" max="11" width="1.33203125" style="27" customWidth="1"/>
    <col min="12" max="12" width="4.33203125" style="27" customWidth="1"/>
    <col min="13" max="13" width="2.33203125" style="27" customWidth="1"/>
    <col min="14" max="14" width="4.6640625" style="27" customWidth="1"/>
    <col min="15" max="16" width="5.33203125" style="27" customWidth="1"/>
    <col min="17" max="17" width="6" style="27" customWidth="1"/>
    <col min="18" max="18" width="7" style="27" customWidth="1"/>
    <col min="19" max="19" width="8.33203125" style="27" customWidth="1"/>
    <col min="20" max="20" width="4.6640625" style="27" customWidth="1"/>
    <col min="21" max="21" width="3.6640625" style="27" customWidth="1"/>
    <col min="22" max="22" width="4" style="27" customWidth="1"/>
    <col min="23" max="23" width="4.6640625" style="27" customWidth="1"/>
    <col min="24" max="24" width="8.33203125" style="27" customWidth="1"/>
    <col min="25" max="25" width="9.6640625" style="27" customWidth="1"/>
    <col min="26" max="26" width="8.6640625" style="27" customWidth="1"/>
    <col min="27" max="62" width="9" style="26"/>
    <col min="63" max="16384" width="9" style="27"/>
  </cols>
  <sheetData>
    <row r="1" spans="1:62" ht="21" customHeight="1">
      <c r="A1" s="146" t="s">
        <v>77</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29"/>
      <c r="AB1" s="29"/>
    </row>
    <row r="2" spans="1:62" ht="16.5" customHeight="1">
      <c r="A2" s="147"/>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29"/>
      <c r="AB2" s="29"/>
    </row>
    <row r="3" spans="1:62" ht="17" customHeight="1">
      <c r="A3" s="148" t="s">
        <v>78</v>
      </c>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29"/>
      <c r="AB3" s="29"/>
    </row>
    <row r="4" spans="1:62" ht="18.5" customHeight="1">
      <c r="A4" s="149" t="s">
        <v>229</v>
      </c>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29"/>
      <c r="AB4" s="29"/>
    </row>
    <row r="5" spans="1:62" ht="17" customHeight="1">
      <c r="A5" s="148" t="s">
        <v>79</v>
      </c>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29"/>
      <c r="AB5" s="29"/>
    </row>
    <row r="6" spans="1:62" ht="17" customHeight="1">
      <c r="A6" s="149" t="s">
        <v>219</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29"/>
      <c r="AB6" s="29"/>
    </row>
    <row r="7" spans="1:62" ht="30.5" customHeight="1">
      <c r="A7" s="144" t="s">
        <v>80</v>
      </c>
      <c r="B7" s="145"/>
      <c r="C7" s="145"/>
      <c r="D7" s="145"/>
      <c r="E7" s="145"/>
      <c r="F7" s="145"/>
      <c r="G7" s="145"/>
      <c r="H7" s="145"/>
      <c r="I7" s="145"/>
      <c r="J7" s="145"/>
      <c r="K7" s="145"/>
      <c r="L7" s="145"/>
      <c r="M7" s="145"/>
      <c r="N7" s="145"/>
      <c r="O7" s="145"/>
      <c r="P7" s="145"/>
      <c r="Q7" s="145"/>
      <c r="R7" s="145"/>
      <c r="S7" s="145"/>
      <c r="T7" s="145"/>
      <c r="U7" s="145"/>
      <c r="V7" s="145"/>
      <c r="W7" s="145"/>
      <c r="X7" s="145"/>
      <c r="Y7" s="145"/>
      <c r="Z7" s="145"/>
      <c r="AA7" s="29"/>
      <c r="AB7" s="29"/>
    </row>
    <row r="8" spans="1:62" ht="25.25" customHeight="1">
      <c r="A8" s="28" t="s">
        <v>215</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L8" s="27"/>
      <c r="AM8" s="27"/>
      <c r="AN8" s="27"/>
      <c r="AO8" s="27"/>
      <c r="AP8" s="27"/>
      <c r="AQ8" s="27"/>
      <c r="AR8" s="27"/>
      <c r="AS8" s="27"/>
      <c r="AT8" s="27"/>
      <c r="AU8" s="27"/>
      <c r="AV8" s="27"/>
      <c r="AW8" s="27"/>
      <c r="AX8" s="27"/>
      <c r="AY8" s="27"/>
      <c r="AZ8" s="27"/>
      <c r="BA8" s="27"/>
      <c r="BB8" s="27"/>
      <c r="BC8" s="27"/>
      <c r="BD8" s="27"/>
      <c r="BE8" s="27"/>
      <c r="BF8" s="27"/>
      <c r="BG8" s="27"/>
      <c r="BH8" s="27"/>
      <c r="BI8" s="27"/>
      <c r="BJ8" s="27"/>
    </row>
    <row r="9" spans="1:62" s="26" customFormat="1">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row>
    <row r="10" spans="1:62" s="26" customForma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row>
    <row r="11" spans="1:62" s="26" customForma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row>
    <row r="12" spans="1:62" s="26" customFormat="1"/>
    <row r="13" spans="1:62" s="26" customFormat="1"/>
    <row r="14" spans="1:62" s="26" customFormat="1"/>
    <row r="15" spans="1:62" s="26" customFormat="1"/>
    <row r="16" spans="1:62"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sheetData>
  <sheetProtection algorithmName="SHA-512" hashValue="G36ICj++rQZAeU/fYAHVzpdeBHdJUM3Y6dGoUCxk1Pjurc7SNEu1k9lQ7oE2zQCq0VRHNP6xRhHUuQLlJHoVOA==" saltValue="IASBuT2NXRtQ0cTsmigFSg==" spinCount="100000" sheet="1" objects="1" scenarios="1" formatRows="0"/>
  <mergeCells count="7">
    <mergeCell ref="A7:Z7"/>
    <mergeCell ref="A1:Z1"/>
    <mergeCell ref="A2:Z2"/>
    <mergeCell ref="A3:Z3"/>
    <mergeCell ref="A4:Z4"/>
    <mergeCell ref="A5:Z5"/>
    <mergeCell ref="A6:Z6"/>
  </mergeCells>
  <dataValidations count="1">
    <dataValidation type="list" allowBlank="1" showInputMessage="1" showErrorMessage="1" sqref="A8" xr:uid="{1A6FD52B-9144-4413-9A2D-6EFD3909882A}">
      <formula1>"Piccola impresa, Media impresa"</formula1>
    </dataValidation>
  </dataValidations>
  <printOptions horizontalCentered="1"/>
  <pageMargins left="0.70866141732283472" right="0.70866141732283472" top="0.74803149606299213" bottom="0.74803149606299213" header="0.31496062992125984" footer="0.31496062992125984"/>
  <pageSetup paperSize="9" scale="82" fitToHeight="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D8C5-8A26-49BF-A681-10C3AAE6182B}">
  <dimension ref="A1:AI18"/>
  <sheetViews>
    <sheetView tabSelected="1" workbookViewId="0">
      <selection activeCell="A4" sqref="A4"/>
    </sheetView>
  </sheetViews>
  <sheetFormatPr baseColWidth="10" defaultColWidth="9" defaultRowHeight="14"/>
  <cols>
    <col min="1" max="1" width="156.6640625" style="32" customWidth="1"/>
    <col min="2" max="2" width="3.6640625" style="27" customWidth="1"/>
    <col min="3" max="35" width="9" style="27"/>
    <col min="36" max="16384" width="9" style="31"/>
  </cols>
  <sheetData>
    <row r="1" spans="1:3" ht="21" customHeight="1" thickBot="1">
      <c r="A1" s="33" t="s">
        <v>15</v>
      </c>
      <c r="B1" s="34"/>
      <c r="C1" s="30"/>
    </row>
    <row r="2" spans="1:3" ht="21" customHeight="1" thickBot="1">
      <c r="A2" s="35" t="s">
        <v>16</v>
      </c>
      <c r="B2" s="34"/>
      <c r="C2" s="30"/>
    </row>
    <row r="3" spans="1:3" ht="19">
      <c r="A3" s="36" t="s">
        <v>204</v>
      </c>
      <c r="B3" s="34"/>
      <c r="C3" s="30"/>
    </row>
    <row r="4" spans="1:3" ht="129" customHeight="1">
      <c r="A4" s="137" t="s">
        <v>232</v>
      </c>
      <c r="B4" s="34"/>
      <c r="C4" s="30"/>
    </row>
    <row r="5" spans="1:3" ht="16">
      <c r="A5" s="37" t="s">
        <v>205</v>
      </c>
      <c r="B5" s="30"/>
      <c r="C5" s="30"/>
    </row>
    <row r="6" spans="1:3" ht="140.5" customHeight="1">
      <c r="A6" s="43" t="s">
        <v>223</v>
      </c>
      <c r="B6" s="30"/>
      <c r="C6" s="30"/>
    </row>
    <row r="7" spans="1:3" ht="18" customHeight="1">
      <c r="A7" s="37" t="s">
        <v>206</v>
      </c>
      <c r="B7" s="30"/>
      <c r="C7" s="30"/>
    </row>
    <row r="8" spans="1:3" ht="145.5" customHeight="1" thickBot="1">
      <c r="A8" s="42" t="s">
        <v>230</v>
      </c>
      <c r="B8" s="30"/>
      <c r="C8" s="30"/>
    </row>
    <row r="9" spans="1:3" ht="31" thickBot="1">
      <c r="A9" s="38" t="s">
        <v>17</v>
      </c>
      <c r="B9" s="30"/>
      <c r="C9" s="30"/>
    </row>
    <row r="10" spans="1:3" ht="16">
      <c r="A10" s="37" t="s">
        <v>207</v>
      </c>
      <c r="B10" s="30"/>
      <c r="C10" s="30"/>
    </row>
    <row r="11" spans="1:3" ht="117" customHeight="1">
      <c r="A11" s="138" t="s">
        <v>225</v>
      </c>
      <c r="B11" s="30"/>
      <c r="C11" s="30"/>
    </row>
    <row r="12" spans="1:3" ht="16">
      <c r="A12" s="37" t="s">
        <v>208</v>
      </c>
      <c r="B12" s="30"/>
      <c r="C12" s="30"/>
    </row>
    <row r="13" spans="1:3" ht="98" customHeight="1" thickBot="1">
      <c r="A13" s="138" t="s">
        <v>231</v>
      </c>
      <c r="B13" s="30"/>
      <c r="C13" s="30"/>
    </row>
    <row r="14" spans="1:3" ht="15" thickBot="1">
      <c r="A14" s="39" t="s">
        <v>18</v>
      </c>
      <c r="B14" s="30"/>
      <c r="C14" s="30"/>
    </row>
    <row r="15" spans="1:3" ht="16">
      <c r="A15" s="40" t="s">
        <v>209</v>
      </c>
      <c r="B15" s="30"/>
      <c r="C15" s="30"/>
    </row>
    <row r="16" spans="1:3" ht="98" customHeight="1">
      <c r="A16" s="42" t="s">
        <v>224</v>
      </c>
      <c r="B16" s="30"/>
      <c r="C16" s="30"/>
    </row>
    <row r="17" spans="1:3">
      <c r="A17" s="41"/>
      <c r="B17" s="30"/>
      <c r="C17" s="30"/>
    </row>
    <row r="18" spans="1:3">
      <c r="A18" s="41"/>
      <c r="B18" s="30"/>
      <c r="C18" s="30"/>
    </row>
  </sheetData>
  <sheetProtection algorithmName="SHA-512" hashValue="Y6lSnxxN2o45l5r2g6V1jHvATLOEuImNhRVTu4ig//5+hqaA13j1fKYkidc9Tu5Q14ErM0JO6gvm4e60D28dFw==" saltValue="yGnLrIXtd3hMocZG3AVfwA==" spinCount="100000" sheet="1" objects="1" scenarios="1" formatRows="0"/>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F2A2-15FC-40C7-A98B-DF33693F8626}">
  <sheetPr>
    <pageSetUpPr fitToPage="1"/>
  </sheetPr>
  <dimension ref="A1:G33"/>
  <sheetViews>
    <sheetView topLeftCell="A25" workbookViewId="0">
      <selection activeCell="G20" sqref="G20"/>
    </sheetView>
  </sheetViews>
  <sheetFormatPr baseColWidth="10" defaultColWidth="12" defaultRowHeight="13"/>
  <cols>
    <col min="1" max="1" width="5.6640625" style="12" customWidth="1"/>
    <col min="2" max="2" width="40.33203125" style="12" customWidth="1"/>
    <col min="3" max="3" width="30.33203125" style="12" customWidth="1"/>
    <col min="4" max="4" width="24.33203125" style="12" customWidth="1"/>
    <col min="5" max="5" width="35.6640625" style="12" customWidth="1"/>
    <col min="6" max="16384" width="12" style="12"/>
  </cols>
  <sheetData>
    <row r="1" spans="1:7" ht="17" thickBot="1">
      <c r="A1" s="150" t="s">
        <v>19</v>
      </c>
      <c r="B1" s="150"/>
      <c r="C1" s="150"/>
      <c r="D1" s="150"/>
      <c r="E1" s="150"/>
      <c r="F1" s="23"/>
      <c r="G1" s="23"/>
    </row>
    <row r="2" spans="1:7" ht="17" thickBot="1">
      <c r="A2" s="151" t="s">
        <v>20</v>
      </c>
      <c r="B2" s="152"/>
      <c r="C2" s="44" t="s">
        <v>21</v>
      </c>
      <c r="D2" s="44" t="s">
        <v>22</v>
      </c>
      <c r="E2" s="44" t="s">
        <v>23</v>
      </c>
      <c r="F2" s="23"/>
      <c r="G2" s="23"/>
    </row>
    <row r="3" spans="1:7" ht="17" thickBot="1">
      <c r="A3" s="45" t="s">
        <v>24</v>
      </c>
      <c r="B3" s="46" t="s">
        <v>25</v>
      </c>
      <c r="C3" s="47">
        <f>SUM(C4:C8)</f>
        <v>2620000</v>
      </c>
      <c r="D3" s="47">
        <f t="shared" ref="D3:E3" si="0">SUM(D4:D8)</f>
        <v>3013000</v>
      </c>
      <c r="E3" s="47">
        <f t="shared" si="0"/>
        <v>3224000</v>
      </c>
      <c r="F3" s="23"/>
      <c r="G3" s="23"/>
    </row>
    <row r="4" spans="1:7" ht="17" thickBot="1">
      <c r="A4" s="48" t="s">
        <v>26</v>
      </c>
      <c r="B4" s="49" t="s">
        <v>27</v>
      </c>
      <c r="C4" s="16">
        <v>2620000</v>
      </c>
      <c r="D4" s="16">
        <v>3013000</v>
      </c>
      <c r="E4" s="16">
        <v>3224000</v>
      </c>
      <c r="F4" s="23"/>
      <c r="G4" s="23"/>
    </row>
    <row r="5" spans="1:7" ht="33" thickBot="1">
      <c r="A5" s="48" t="s">
        <v>28</v>
      </c>
      <c r="B5" s="49" t="s">
        <v>29</v>
      </c>
      <c r="C5" s="16"/>
      <c r="D5" s="16"/>
      <c r="E5" s="16"/>
      <c r="F5" s="23"/>
      <c r="G5" s="23"/>
    </row>
    <row r="6" spans="1:7" ht="17" thickBot="1">
      <c r="A6" s="48" t="s">
        <v>30</v>
      </c>
      <c r="B6" s="49" t="s">
        <v>31</v>
      </c>
      <c r="C6" s="16"/>
      <c r="D6" s="16"/>
      <c r="E6" s="16"/>
      <c r="F6" s="23"/>
      <c r="G6" s="23"/>
    </row>
    <row r="7" spans="1:7" ht="17" thickBot="1">
      <c r="A7" s="48" t="s">
        <v>32</v>
      </c>
      <c r="B7" s="49" t="s">
        <v>33</v>
      </c>
      <c r="C7" s="16"/>
      <c r="D7" s="16"/>
      <c r="E7" s="16"/>
      <c r="F7" s="23"/>
      <c r="G7" s="23"/>
    </row>
    <row r="8" spans="1:7" ht="17" thickBot="1">
      <c r="A8" s="48" t="s">
        <v>34</v>
      </c>
      <c r="B8" s="49" t="s">
        <v>35</v>
      </c>
      <c r="C8" s="16"/>
      <c r="D8" s="16"/>
      <c r="E8" s="16"/>
      <c r="F8" s="23"/>
      <c r="G8" s="23"/>
    </row>
    <row r="9" spans="1:7" ht="17" thickBot="1">
      <c r="A9" s="50" t="s">
        <v>36</v>
      </c>
      <c r="B9" s="51" t="s">
        <v>37</v>
      </c>
      <c r="C9" s="47">
        <f>SUM(C10:C18)</f>
        <v>2044000</v>
      </c>
      <c r="D9" s="47">
        <f t="shared" ref="D9:E9" si="1">SUM(D10:D18)</f>
        <v>2179000</v>
      </c>
      <c r="E9" s="47">
        <f t="shared" si="1"/>
        <v>2250000</v>
      </c>
      <c r="F9" s="23"/>
      <c r="G9" s="23"/>
    </row>
    <row r="10" spans="1:7" ht="17" thickBot="1">
      <c r="A10" s="48" t="s">
        <v>38</v>
      </c>
      <c r="B10" s="49" t="s">
        <v>39</v>
      </c>
      <c r="C10" s="16">
        <v>555000</v>
      </c>
      <c r="D10" s="16">
        <v>600000</v>
      </c>
      <c r="E10" s="16">
        <v>625000</v>
      </c>
      <c r="F10" s="23"/>
      <c r="G10" s="23"/>
    </row>
    <row r="11" spans="1:7" ht="17" thickBot="1">
      <c r="A11" s="48" t="s">
        <v>40</v>
      </c>
      <c r="B11" s="49" t="s">
        <v>41</v>
      </c>
      <c r="C11" s="16">
        <v>495000</v>
      </c>
      <c r="D11" s="16">
        <v>535000</v>
      </c>
      <c r="E11" s="16">
        <v>555000</v>
      </c>
      <c r="F11" s="23"/>
      <c r="G11" s="23"/>
    </row>
    <row r="12" spans="1:7" ht="17" thickBot="1">
      <c r="A12" s="48" t="s">
        <v>42</v>
      </c>
      <c r="B12" s="49" t="s">
        <v>43</v>
      </c>
      <c r="C12" s="16"/>
      <c r="D12" s="16"/>
      <c r="E12" s="16"/>
      <c r="F12" s="23"/>
      <c r="G12" s="23"/>
    </row>
    <row r="13" spans="1:7" ht="17" thickBot="1">
      <c r="A13" s="48" t="s">
        <v>44</v>
      </c>
      <c r="B13" s="49" t="s">
        <v>45</v>
      </c>
      <c r="C13" s="16">
        <v>650000</v>
      </c>
      <c r="D13" s="16">
        <v>702000</v>
      </c>
      <c r="E13" s="16">
        <v>730000</v>
      </c>
      <c r="F13" s="23"/>
      <c r="G13" s="23"/>
    </row>
    <row r="14" spans="1:7" ht="17" thickBot="1">
      <c r="A14" s="48" t="s">
        <v>46</v>
      </c>
      <c r="B14" s="49" t="s">
        <v>47</v>
      </c>
      <c r="C14" s="16">
        <v>344000</v>
      </c>
      <c r="D14" s="16">
        <v>342000</v>
      </c>
      <c r="E14" s="16">
        <v>340000</v>
      </c>
      <c r="F14" s="23"/>
      <c r="G14" s="23"/>
    </row>
    <row r="15" spans="1:7" ht="33" thickBot="1">
      <c r="A15" s="48" t="s">
        <v>48</v>
      </c>
      <c r="B15" s="49" t="s">
        <v>49</v>
      </c>
      <c r="C15" s="16"/>
      <c r="D15" s="16"/>
      <c r="E15" s="16"/>
      <c r="F15" s="23"/>
      <c r="G15" s="23"/>
    </row>
    <row r="16" spans="1:7" ht="17" thickBot="1">
      <c r="A16" s="48" t="s">
        <v>50</v>
      </c>
      <c r="B16" s="49" t="s">
        <v>51</v>
      </c>
      <c r="C16" s="16"/>
      <c r="D16" s="16"/>
      <c r="E16" s="16"/>
      <c r="F16" s="23"/>
      <c r="G16" s="23"/>
    </row>
    <row r="17" spans="1:7" ht="17" thickBot="1">
      <c r="A17" s="48" t="s">
        <v>52</v>
      </c>
      <c r="B17" s="49" t="s">
        <v>53</v>
      </c>
      <c r="C17" s="16"/>
      <c r="D17" s="16"/>
      <c r="E17" s="16"/>
      <c r="F17" s="23"/>
      <c r="G17" s="23"/>
    </row>
    <row r="18" spans="1:7" ht="17" thickBot="1">
      <c r="A18" s="48" t="s">
        <v>54</v>
      </c>
      <c r="B18" s="49" t="s">
        <v>55</v>
      </c>
      <c r="C18" s="16"/>
      <c r="D18" s="16"/>
      <c r="E18" s="16"/>
      <c r="F18" s="23"/>
      <c r="G18" s="23"/>
    </row>
    <row r="19" spans="1:7" ht="17" thickBot="1">
      <c r="A19" s="48"/>
      <c r="B19" s="51" t="s">
        <v>56</v>
      </c>
      <c r="C19" s="47">
        <f>+C3-C9</f>
        <v>576000</v>
      </c>
      <c r="D19" s="47">
        <f t="shared" ref="D19:E19" si="2">+D3-D9</f>
        <v>834000</v>
      </c>
      <c r="E19" s="47">
        <f t="shared" si="2"/>
        <v>974000</v>
      </c>
      <c r="F19" s="23"/>
      <c r="G19" s="23"/>
    </row>
    <row r="20" spans="1:7" ht="17" thickBot="1">
      <c r="A20" s="50" t="s">
        <v>57</v>
      </c>
      <c r="B20" s="51" t="s">
        <v>58</v>
      </c>
      <c r="C20" s="47">
        <f>+C21+C22-C23</f>
        <v>-90000</v>
      </c>
      <c r="D20" s="47">
        <f t="shared" ref="D20:E20" si="3">+D21+D22-D23</f>
        <v>-80000</v>
      </c>
      <c r="E20" s="47">
        <f t="shared" si="3"/>
        <v>-70000</v>
      </c>
      <c r="F20" s="23"/>
      <c r="G20" s="23"/>
    </row>
    <row r="21" spans="1:7" ht="17" thickBot="1">
      <c r="A21" s="48" t="s">
        <v>59</v>
      </c>
      <c r="B21" s="49" t="s">
        <v>60</v>
      </c>
      <c r="C21" s="16"/>
      <c r="D21" s="16"/>
      <c r="E21" s="16"/>
      <c r="F21" s="23"/>
      <c r="G21" s="23"/>
    </row>
    <row r="22" spans="1:7" ht="17" thickBot="1">
      <c r="A22" s="48" t="s">
        <v>61</v>
      </c>
      <c r="B22" s="49" t="s">
        <v>62</v>
      </c>
      <c r="C22" s="16"/>
      <c r="D22" s="16"/>
      <c r="E22" s="16"/>
      <c r="F22" s="23"/>
      <c r="G22" s="23"/>
    </row>
    <row r="23" spans="1:7" ht="17" thickBot="1">
      <c r="A23" s="48" t="s">
        <v>63</v>
      </c>
      <c r="B23" s="49" t="s">
        <v>64</v>
      </c>
      <c r="C23" s="16">
        <v>90000</v>
      </c>
      <c r="D23" s="16">
        <v>80000</v>
      </c>
      <c r="E23" s="16">
        <v>70000</v>
      </c>
      <c r="F23" s="23"/>
      <c r="G23" s="23"/>
    </row>
    <row r="24" spans="1:7" ht="17" thickBot="1">
      <c r="A24" s="50" t="s">
        <v>65</v>
      </c>
      <c r="B24" s="51" t="s">
        <v>66</v>
      </c>
      <c r="C24" s="47">
        <f>+C25-C26</f>
        <v>0</v>
      </c>
      <c r="D24" s="47">
        <f t="shared" ref="D24:E24" si="4">+D25-D26</f>
        <v>0</v>
      </c>
      <c r="E24" s="47">
        <f t="shared" si="4"/>
        <v>0</v>
      </c>
      <c r="F24" s="23"/>
      <c r="G24" s="23"/>
    </row>
    <row r="25" spans="1:7" ht="17" thickBot="1">
      <c r="A25" s="48" t="s">
        <v>67</v>
      </c>
      <c r="B25" s="49" t="s">
        <v>68</v>
      </c>
      <c r="C25" s="16"/>
      <c r="D25" s="16"/>
      <c r="E25" s="16"/>
      <c r="F25" s="23"/>
      <c r="G25" s="23"/>
    </row>
    <row r="26" spans="1:7" ht="17" thickBot="1">
      <c r="A26" s="48" t="s">
        <v>69</v>
      </c>
      <c r="B26" s="49" t="s">
        <v>70</v>
      </c>
      <c r="C26" s="16"/>
      <c r="D26" s="16"/>
      <c r="E26" s="16"/>
      <c r="F26" s="23"/>
      <c r="G26" s="23"/>
    </row>
    <row r="27" spans="1:7" ht="17" thickBot="1">
      <c r="A27" s="50" t="s">
        <v>71</v>
      </c>
      <c r="B27" s="51" t="s">
        <v>72</v>
      </c>
      <c r="C27" s="16"/>
      <c r="D27" s="16"/>
      <c r="E27" s="16"/>
      <c r="F27" s="23"/>
      <c r="G27" s="23"/>
    </row>
    <row r="28" spans="1:7" ht="17" thickBot="1">
      <c r="A28" s="48"/>
      <c r="B28" s="51" t="s">
        <v>73</v>
      </c>
      <c r="C28" s="47">
        <f>+C19+C20+C24+C27</f>
        <v>486000</v>
      </c>
      <c r="D28" s="47">
        <f t="shared" ref="D28:E28" si="5">+D19+D20+D24+D27</f>
        <v>754000</v>
      </c>
      <c r="E28" s="47">
        <f t="shared" si="5"/>
        <v>904000</v>
      </c>
      <c r="F28" s="23"/>
      <c r="G28" s="23"/>
    </row>
    <row r="29" spans="1:7" ht="17" thickBot="1">
      <c r="A29" s="48"/>
      <c r="B29" s="49" t="s">
        <v>74</v>
      </c>
      <c r="C29" s="16">
        <v>145800</v>
      </c>
      <c r="D29" s="16">
        <v>226200</v>
      </c>
      <c r="E29" s="16">
        <v>271200</v>
      </c>
      <c r="F29" s="23"/>
      <c r="G29" s="23"/>
    </row>
    <row r="30" spans="1:7" ht="17" thickBot="1">
      <c r="A30" s="48"/>
      <c r="B30" s="51" t="s">
        <v>75</v>
      </c>
      <c r="C30" s="47">
        <f>+C28-C29</f>
        <v>340200</v>
      </c>
      <c r="D30" s="47">
        <f t="shared" ref="D30:E30" si="6">+D28-D29</f>
        <v>527800</v>
      </c>
      <c r="E30" s="47">
        <f t="shared" si="6"/>
        <v>632800</v>
      </c>
      <c r="F30" s="23"/>
      <c r="G30" s="23"/>
    </row>
    <row r="31" spans="1:7">
      <c r="A31" s="23"/>
      <c r="B31" s="23"/>
      <c r="C31" s="23"/>
      <c r="D31" s="23"/>
      <c r="E31" s="23"/>
      <c r="F31" s="23"/>
      <c r="G31" s="23"/>
    </row>
    <row r="32" spans="1:7">
      <c r="A32" s="23"/>
      <c r="B32" s="52" t="s">
        <v>76</v>
      </c>
      <c r="C32" s="23"/>
      <c r="D32" s="23"/>
      <c r="E32" s="23"/>
      <c r="F32" s="23"/>
      <c r="G32" s="23"/>
    </row>
    <row r="33" spans="1:7">
      <c r="A33" s="23"/>
      <c r="B33" s="23"/>
      <c r="C33" s="23"/>
      <c r="D33" s="23"/>
      <c r="E33" s="23"/>
      <c r="F33" s="23"/>
      <c r="G33" s="23"/>
    </row>
  </sheetData>
  <sheetProtection algorithmName="SHA-512" hashValue="XqJ2dXkcSCh0ekCvk1cnOCBmZM0RtfgPbRboxCaizkduW2asywbOtPU3TJwTFq/hx43ELKXXEv+WVpExwrPyOQ==" saltValue="d4M/VQpBsg+89MiUhD1/NQ==" spinCount="100000" sheet="1" formatRows="0"/>
  <mergeCells count="2">
    <mergeCell ref="A1:E1"/>
    <mergeCell ref="A2:B2"/>
  </mergeCells>
  <printOptions horizontalCentered="1"/>
  <pageMargins left="0.23622047244094491" right="0.23622047244094491" top="0.39370078740157483" bottom="0.19685039370078741" header="0.31496062992125984" footer="0.31496062992125984"/>
  <pageSetup paperSize="9"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3927-6F2D-474B-A771-E676F14B1CF1}">
  <dimension ref="A1:Q114"/>
  <sheetViews>
    <sheetView topLeftCell="A45" zoomScaleNormal="100" zoomScaleSheetLayoutView="90" workbookViewId="0">
      <selection activeCell="C80" sqref="C80"/>
    </sheetView>
  </sheetViews>
  <sheetFormatPr baseColWidth="10" defaultColWidth="9" defaultRowHeight="14"/>
  <cols>
    <col min="1" max="1" width="70.5" style="53" customWidth="1"/>
    <col min="2" max="3" width="19.6640625" style="53" customWidth="1"/>
    <col min="4" max="4" width="15.5" style="53" bestFit="1" customWidth="1"/>
    <col min="5" max="5" width="7" style="53" customWidth="1"/>
    <col min="6" max="6" width="21.5" style="53" customWidth="1"/>
    <col min="7" max="7" width="8.1640625" style="27" customWidth="1"/>
    <col min="8" max="16384" width="9" style="27"/>
  </cols>
  <sheetData>
    <row r="1" spans="1:17" ht="16">
      <c r="A1" s="156" t="s">
        <v>9</v>
      </c>
      <c r="B1" s="156"/>
      <c r="C1" s="156"/>
      <c r="D1" s="156"/>
      <c r="E1" s="58"/>
      <c r="F1" s="58"/>
      <c r="G1" s="29"/>
      <c r="H1" s="26"/>
      <c r="I1" s="26"/>
      <c r="J1" s="26"/>
      <c r="K1" s="26"/>
      <c r="L1" s="26"/>
      <c r="M1" s="26"/>
      <c r="N1" s="26"/>
      <c r="O1" s="26"/>
      <c r="P1" s="26"/>
      <c r="Q1" s="26"/>
    </row>
    <row r="2" spans="1:17" ht="16">
      <c r="A2" s="157" t="s">
        <v>0</v>
      </c>
      <c r="B2" s="157"/>
      <c r="C2" s="157"/>
      <c r="D2" s="157"/>
      <c r="E2" s="58"/>
      <c r="F2" s="58"/>
      <c r="G2" s="29"/>
      <c r="H2" s="26"/>
      <c r="I2" s="26"/>
      <c r="J2" s="26"/>
      <c r="K2" s="26"/>
      <c r="L2" s="26"/>
      <c r="M2" s="26"/>
      <c r="N2" s="26"/>
      <c r="O2" s="26"/>
      <c r="P2" s="26"/>
      <c r="Q2" s="26"/>
    </row>
    <row r="3" spans="1:17" ht="76" thickBot="1">
      <c r="A3" s="59" t="s">
        <v>1</v>
      </c>
      <c r="B3" s="1" t="s">
        <v>191</v>
      </c>
      <c r="C3" s="60" t="s">
        <v>2</v>
      </c>
      <c r="D3" s="61" t="s">
        <v>3</v>
      </c>
      <c r="E3" s="58"/>
      <c r="F3" s="58"/>
      <c r="G3" s="58"/>
      <c r="H3" s="26"/>
      <c r="I3" s="53"/>
      <c r="J3" s="26"/>
      <c r="K3" s="26"/>
      <c r="L3" s="26"/>
      <c r="M3" s="26"/>
      <c r="N3" s="26"/>
      <c r="O3" s="26"/>
      <c r="P3" s="26"/>
      <c r="Q3" s="26"/>
    </row>
    <row r="4" spans="1:17" ht="47" customHeight="1" thickBot="1">
      <c r="A4" s="62" t="s">
        <v>4</v>
      </c>
      <c r="B4" s="63">
        <f>B22+B44+B61+B78+B113</f>
        <v>1161679.02</v>
      </c>
      <c r="C4" s="63">
        <f>C22+C44+C61+C78+C113</f>
        <v>0</v>
      </c>
      <c r="D4" s="64">
        <f>B4+C4</f>
        <v>1161679.02</v>
      </c>
      <c r="E4" s="58"/>
      <c r="F4" s="65" t="str">
        <f>IF(AND(B4&gt;=250000,B4&lt;=10000000),"OK", "Il costo totale ammissibile non deve essere inferiore a € 250.000,00 e non deve essere superiore a € 10.000.000,00")</f>
        <v>OK</v>
      </c>
      <c r="G4" s="29"/>
      <c r="H4" s="26"/>
      <c r="I4" s="26"/>
      <c r="J4" s="26"/>
      <c r="K4" s="26"/>
      <c r="L4" s="26"/>
      <c r="M4" s="26"/>
      <c r="N4" s="26"/>
      <c r="O4" s="26"/>
      <c r="P4" s="26"/>
      <c r="Q4" s="26"/>
    </row>
    <row r="5" spans="1:17" ht="80.25" customHeight="1">
      <c r="A5" s="66" t="s">
        <v>14</v>
      </c>
      <c r="B5" s="67"/>
      <c r="C5" s="67"/>
      <c r="D5" s="68"/>
      <c r="E5" s="158">
        <v>0.1</v>
      </c>
      <c r="F5" s="2"/>
      <c r="G5" s="29"/>
      <c r="H5" s="26"/>
      <c r="I5" s="26"/>
      <c r="J5" s="26"/>
      <c r="K5" s="26"/>
      <c r="L5" s="26"/>
      <c r="M5" s="26"/>
      <c r="N5" s="26"/>
      <c r="O5" s="26"/>
      <c r="P5" s="26"/>
      <c r="Q5" s="26"/>
    </row>
    <row r="6" spans="1:17" ht="15">
      <c r="A6" s="54"/>
      <c r="B6" s="55"/>
      <c r="C6" s="55"/>
      <c r="D6" s="69">
        <f t="shared" ref="D6" si="0">SUM(B6:C6)</f>
        <v>0</v>
      </c>
      <c r="E6" s="159"/>
      <c r="F6" s="3" t="str">
        <f>IF(AND(B6&gt;0,OR(A6="",B6="")), "Inserire voce di spesa e descrizione","OK")</f>
        <v>OK</v>
      </c>
      <c r="G6" s="29"/>
      <c r="H6" s="26"/>
      <c r="I6" s="26"/>
      <c r="J6" s="26"/>
      <c r="K6" s="26"/>
      <c r="L6" s="26"/>
      <c r="M6" s="26"/>
      <c r="N6" s="26"/>
      <c r="O6" s="26"/>
      <c r="P6" s="26"/>
      <c r="Q6" s="26"/>
    </row>
    <row r="7" spans="1:17" ht="15">
      <c r="A7" s="54"/>
      <c r="B7" s="55"/>
      <c r="C7" s="55"/>
      <c r="D7" s="69">
        <f t="shared" ref="D7:D21" si="1">SUM(B7:C7)</f>
        <v>0</v>
      </c>
      <c r="E7" s="159"/>
      <c r="F7" s="3" t="str">
        <f>IF(AND(B7&gt;0,OR(A7="",B7="")), "Inserire voce di spesa e descrizione","OK")</f>
        <v>OK</v>
      </c>
      <c r="G7" s="29"/>
      <c r="H7" s="26"/>
      <c r="I7" s="26"/>
      <c r="J7" s="26"/>
      <c r="K7" s="26"/>
      <c r="L7" s="26"/>
      <c r="M7" s="26"/>
      <c r="N7" s="26"/>
      <c r="O7" s="26"/>
      <c r="P7" s="26"/>
      <c r="Q7" s="26"/>
    </row>
    <row r="8" spans="1:17" ht="15">
      <c r="A8" s="54"/>
      <c r="B8" s="55"/>
      <c r="C8" s="55"/>
      <c r="D8" s="69">
        <f t="shared" si="1"/>
        <v>0</v>
      </c>
      <c r="E8" s="159"/>
      <c r="F8" s="3" t="str">
        <f t="shared" ref="F8:F21" si="2">IF(AND(B8&gt;0,OR(A8="",B8="")), "Inserire voce di spesa e descrizione","OK")</f>
        <v>OK</v>
      </c>
      <c r="G8" s="29"/>
      <c r="H8" s="26"/>
      <c r="I8" s="26"/>
      <c r="J8" s="26"/>
      <c r="K8" s="26"/>
      <c r="L8" s="26"/>
      <c r="M8" s="26"/>
      <c r="N8" s="26"/>
      <c r="O8" s="26"/>
      <c r="P8" s="26"/>
      <c r="Q8" s="26"/>
    </row>
    <row r="9" spans="1:17" ht="15">
      <c r="A9" s="54"/>
      <c r="B9" s="55"/>
      <c r="C9" s="55"/>
      <c r="D9" s="69">
        <f t="shared" si="1"/>
        <v>0</v>
      </c>
      <c r="E9" s="159"/>
      <c r="F9" s="3" t="str">
        <f t="shared" si="2"/>
        <v>OK</v>
      </c>
      <c r="G9" s="29"/>
      <c r="H9" s="26"/>
      <c r="I9" s="26"/>
      <c r="J9" s="26"/>
      <c r="K9" s="26"/>
      <c r="L9" s="26"/>
      <c r="M9" s="26"/>
      <c r="N9" s="26"/>
      <c r="O9" s="26"/>
      <c r="P9" s="26"/>
      <c r="Q9" s="26"/>
    </row>
    <row r="10" spans="1:17" ht="15">
      <c r="A10" s="54"/>
      <c r="B10" s="55"/>
      <c r="C10" s="55"/>
      <c r="D10" s="69">
        <f t="shared" si="1"/>
        <v>0</v>
      </c>
      <c r="E10" s="159"/>
      <c r="F10" s="3" t="str">
        <f t="shared" si="2"/>
        <v>OK</v>
      </c>
      <c r="G10" s="29"/>
      <c r="H10" s="26"/>
      <c r="I10" s="26"/>
      <c r="J10" s="26"/>
      <c r="K10" s="26"/>
      <c r="L10" s="26"/>
      <c r="M10" s="26"/>
      <c r="N10" s="26"/>
      <c r="O10" s="26"/>
      <c r="P10" s="26"/>
      <c r="Q10" s="26"/>
    </row>
    <row r="11" spans="1:17" ht="15">
      <c r="A11" s="54"/>
      <c r="B11" s="55"/>
      <c r="C11" s="55"/>
      <c r="D11" s="69">
        <f t="shared" si="1"/>
        <v>0</v>
      </c>
      <c r="E11" s="159"/>
      <c r="F11" s="3" t="str">
        <f t="shared" si="2"/>
        <v>OK</v>
      </c>
      <c r="G11" s="29"/>
      <c r="H11" s="26"/>
      <c r="I11" s="26"/>
      <c r="J11" s="26"/>
      <c r="K11" s="26"/>
      <c r="L11" s="26"/>
      <c r="M11" s="26"/>
      <c r="N11" s="26"/>
      <c r="O11" s="26"/>
      <c r="P11" s="26"/>
      <c r="Q11" s="26"/>
    </row>
    <row r="12" spans="1:17" ht="15">
      <c r="A12" s="54"/>
      <c r="B12" s="55"/>
      <c r="C12" s="55"/>
      <c r="D12" s="69">
        <f t="shared" si="1"/>
        <v>0</v>
      </c>
      <c r="E12" s="159"/>
      <c r="F12" s="3" t="str">
        <f t="shared" si="2"/>
        <v>OK</v>
      </c>
      <c r="G12" s="29"/>
      <c r="H12" s="26"/>
      <c r="I12" s="26"/>
      <c r="J12" s="26"/>
      <c r="K12" s="26"/>
      <c r="L12" s="26"/>
      <c r="M12" s="26"/>
      <c r="N12" s="26"/>
      <c r="O12" s="26"/>
      <c r="P12" s="26"/>
      <c r="Q12" s="26"/>
    </row>
    <row r="13" spans="1:17" ht="15">
      <c r="A13" s="54"/>
      <c r="B13" s="55"/>
      <c r="C13" s="55"/>
      <c r="D13" s="69">
        <f t="shared" si="1"/>
        <v>0</v>
      </c>
      <c r="E13" s="159"/>
      <c r="F13" s="3" t="str">
        <f t="shared" si="2"/>
        <v>OK</v>
      </c>
      <c r="G13" s="29"/>
      <c r="H13" s="26"/>
      <c r="I13" s="26"/>
      <c r="J13" s="26"/>
      <c r="K13" s="26"/>
      <c r="L13" s="26"/>
      <c r="M13" s="26"/>
      <c r="N13" s="26"/>
      <c r="O13" s="26"/>
      <c r="P13" s="26"/>
      <c r="Q13" s="26"/>
    </row>
    <row r="14" spans="1:17" ht="16">
      <c r="A14" s="56"/>
      <c r="B14" s="55"/>
      <c r="C14" s="55"/>
      <c r="D14" s="69">
        <f t="shared" si="1"/>
        <v>0</v>
      </c>
      <c r="E14" s="159"/>
      <c r="F14" s="3" t="str">
        <f t="shared" si="2"/>
        <v>OK</v>
      </c>
      <c r="G14" s="29"/>
      <c r="H14" s="26"/>
      <c r="I14" s="26"/>
      <c r="J14" s="26"/>
      <c r="K14" s="26"/>
      <c r="L14" s="26"/>
      <c r="M14" s="26"/>
      <c r="N14" s="26"/>
      <c r="O14" s="26"/>
      <c r="P14" s="26"/>
      <c r="Q14" s="26"/>
    </row>
    <row r="15" spans="1:17" ht="16">
      <c r="A15" s="56"/>
      <c r="B15" s="55"/>
      <c r="C15" s="55"/>
      <c r="D15" s="69">
        <f t="shared" si="1"/>
        <v>0</v>
      </c>
      <c r="E15" s="159"/>
      <c r="F15" s="3" t="str">
        <f t="shared" si="2"/>
        <v>OK</v>
      </c>
      <c r="G15" s="29"/>
      <c r="H15" s="26"/>
      <c r="I15" s="26"/>
      <c r="J15" s="26"/>
      <c r="K15" s="26"/>
      <c r="L15" s="26"/>
      <c r="M15" s="26"/>
      <c r="N15" s="26"/>
      <c r="O15" s="26"/>
      <c r="P15" s="26"/>
      <c r="Q15" s="26"/>
    </row>
    <row r="16" spans="1:17" ht="16">
      <c r="A16" s="56"/>
      <c r="B16" s="55"/>
      <c r="C16" s="55"/>
      <c r="D16" s="69">
        <f t="shared" si="1"/>
        <v>0</v>
      </c>
      <c r="E16" s="159"/>
      <c r="F16" s="3" t="str">
        <f t="shared" si="2"/>
        <v>OK</v>
      </c>
      <c r="G16" s="29"/>
      <c r="H16" s="26"/>
      <c r="I16" s="26"/>
      <c r="J16" s="26"/>
      <c r="K16" s="26"/>
      <c r="L16" s="26"/>
      <c r="M16" s="26"/>
      <c r="N16" s="26"/>
      <c r="O16" s="26"/>
      <c r="P16" s="26"/>
      <c r="Q16" s="26"/>
    </row>
    <row r="17" spans="1:17" ht="16">
      <c r="A17" s="56"/>
      <c r="B17" s="55"/>
      <c r="C17" s="55"/>
      <c r="D17" s="69">
        <f t="shared" si="1"/>
        <v>0</v>
      </c>
      <c r="E17" s="159"/>
      <c r="F17" s="3" t="str">
        <f t="shared" si="2"/>
        <v>OK</v>
      </c>
      <c r="G17" s="29"/>
      <c r="H17" s="26"/>
      <c r="I17" s="26"/>
      <c r="J17" s="26"/>
      <c r="K17" s="26"/>
      <c r="L17" s="26"/>
      <c r="M17" s="26"/>
      <c r="N17" s="26"/>
      <c r="O17" s="26"/>
      <c r="P17" s="26"/>
      <c r="Q17" s="26"/>
    </row>
    <row r="18" spans="1:17" ht="16">
      <c r="A18" s="56"/>
      <c r="B18" s="55"/>
      <c r="C18" s="55"/>
      <c r="D18" s="69">
        <f t="shared" si="1"/>
        <v>0</v>
      </c>
      <c r="E18" s="159"/>
      <c r="F18" s="3" t="str">
        <f t="shared" si="2"/>
        <v>OK</v>
      </c>
      <c r="G18" s="29"/>
      <c r="H18" s="26"/>
      <c r="I18" s="26"/>
      <c r="J18" s="26"/>
      <c r="K18" s="26"/>
      <c r="L18" s="26"/>
      <c r="M18" s="26"/>
      <c r="N18" s="26"/>
      <c r="O18" s="26"/>
      <c r="P18" s="26"/>
      <c r="Q18" s="26"/>
    </row>
    <row r="19" spans="1:17" ht="16">
      <c r="A19" s="56"/>
      <c r="B19" s="55"/>
      <c r="C19" s="55"/>
      <c r="D19" s="69">
        <f t="shared" si="1"/>
        <v>0</v>
      </c>
      <c r="E19" s="159"/>
      <c r="F19" s="3" t="str">
        <f t="shared" si="2"/>
        <v>OK</v>
      </c>
      <c r="G19" s="29"/>
      <c r="H19" s="26"/>
      <c r="I19" s="26"/>
      <c r="J19" s="26"/>
      <c r="K19" s="26"/>
      <c r="L19" s="26"/>
      <c r="M19" s="26"/>
      <c r="N19" s="26"/>
      <c r="O19" s="26"/>
      <c r="P19" s="26"/>
      <c r="Q19" s="26"/>
    </row>
    <row r="20" spans="1:17" ht="16">
      <c r="A20" s="56"/>
      <c r="B20" s="55"/>
      <c r="C20" s="55"/>
      <c r="D20" s="69">
        <f t="shared" si="1"/>
        <v>0</v>
      </c>
      <c r="E20" s="159"/>
      <c r="F20" s="3" t="str">
        <f t="shared" si="2"/>
        <v>OK</v>
      </c>
      <c r="G20" s="29"/>
      <c r="H20" s="26"/>
      <c r="I20" s="26"/>
      <c r="J20" s="26"/>
      <c r="K20" s="26"/>
      <c r="L20" s="26"/>
      <c r="M20" s="26"/>
      <c r="N20" s="26"/>
      <c r="O20" s="26"/>
      <c r="P20" s="26"/>
      <c r="Q20" s="26"/>
    </row>
    <row r="21" spans="1:17">
      <c r="A21" s="57"/>
      <c r="B21" s="55"/>
      <c r="C21" s="55"/>
      <c r="D21" s="69">
        <f t="shared" si="1"/>
        <v>0</v>
      </c>
      <c r="E21" s="159"/>
      <c r="F21" s="3" t="str">
        <f t="shared" si="2"/>
        <v>OK</v>
      </c>
      <c r="G21" s="29"/>
      <c r="H21" s="26"/>
      <c r="I21" s="26"/>
      <c r="J21" s="26"/>
      <c r="K21" s="26"/>
      <c r="L21" s="26"/>
      <c r="M21" s="26"/>
      <c r="N21" s="26"/>
      <c r="O21" s="26"/>
      <c r="P21" s="26"/>
      <c r="Q21" s="26"/>
    </row>
    <row r="22" spans="1:17" ht="17" thickBot="1">
      <c r="A22" s="71" t="s">
        <v>5</v>
      </c>
      <c r="B22" s="63">
        <f>SUM(B6:B21)</f>
        <v>0</v>
      </c>
      <c r="C22" s="63">
        <f>SUM(C6:C21)</f>
        <v>0</v>
      </c>
      <c r="D22" s="70">
        <f>SUM(B22:C22)</f>
        <v>0</v>
      </c>
      <c r="E22" s="160"/>
      <c r="F22" s="4" t="str">
        <f>IF(B22=0,"OK",IF(((B22)/$B$4)&lt;=E5,"OK","Esubero di spesa"))</f>
        <v>OK</v>
      </c>
      <c r="G22" s="29"/>
      <c r="H22" s="26"/>
      <c r="I22" s="26"/>
      <c r="J22" s="26"/>
      <c r="K22" s="26"/>
      <c r="L22" s="26"/>
      <c r="M22" s="26"/>
      <c r="N22" s="26"/>
      <c r="O22" s="26"/>
      <c r="P22" s="26"/>
      <c r="Q22" s="26"/>
    </row>
    <row r="23" spans="1:17" ht="80">
      <c r="A23" s="72" t="s">
        <v>13</v>
      </c>
      <c r="B23" s="73"/>
      <c r="C23" s="73"/>
      <c r="D23" s="74"/>
      <c r="E23" s="153">
        <v>0.7</v>
      </c>
      <c r="F23" s="3"/>
      <c r="G23" s="29"/>
      <c r="H23" s="26"/>
      <c r="I23" s="26"/>
      <c r="J23" s="26"/>
      <c r="K23" s="26"/>
      <c r="L23" s="26"/>
      <c r="M23" s="26"/>
      <c r="N23" s="26"/>
      <c r="O23" s="26"/>
      <c r="P23" s="26"/>
      <c r="Q23" s="26"/>
    </row>
    <row r="24" spans="1:17" ht="16">
      <c r="A24" s="54" t="s">
        <v>220</v>
      </c>
      <c r="B24" s="55">
        <v>757412.67</v>
      </c>
      <c r="C24" s="55"/>
      <c r="D24" s="69">
        <f t="shared" ref="D24" si="3">SUM(B24:C24)</f>
        <v>757412.67</v>
      </c>
      <c r="E24" s="154"/>
      <c r="F24" s="3" t="str">
        <f t="shared" ref="F24:F60" si="4">IF(AND(B24&gt;0,OR(A24="",B24="")), "Inserire voce di spesa e descrizione","OK")</f>
        <v>OK</v>
      </c>
      <c r="G24" s="29"/>
      <c r="H24" s="26"/>
      <c r="I24" s="26"/>
      <c r="J24" s="26"/>
      <c r="K24" s="26"/>
      <c r="L24" s="26"/>
      <c r="M24" s="26"/>
      <c r="N24" s="26"/>
      <c r="O24" s="26"/>
      <c r="P24" s="26"/>
      <c r="Q24" s="26"/>
    </row>
    <row r="25" spans="1:17" ht="15">
      <c r="A25" s="54"/>
      <c r="B25" s="55"/>
      <c r="C25" s="55"/>
      <c r="D25" s="69">
        <f t="shared" ref="D25:D44" si="5">SUM(B25:C25)</f>
        <v>0</v>
      </c>
      <c r="E25" s="154"/>
      <c r="F25" s="3" t="str">
        <f t="shared" si="4"/>
        <v>OK</v>
      </c>
      <c r="G25" s="29"/>
      <c r="H25" s="26"/>
      <c r="I25" s="26"/>
      <c r="J25" s="26"/>
      <c r="K25" s="26"/>
      <c r="L25" s="26"/>
      <c r="M25" s="26"/>
      <c r="N25" s="26"/>
      <c r="O25" s="26"/>
      <c r="P25" s="26"/>
      <c r="Q25" s="26"/>
    </row>
    <row r="26" spans="1:17" ht="15">
      <c r="A26" s="54"/>
      <c r="B26" s="55"/>
      <c r="C26" s="55"/>
      <c r="D26" s="69">
        <f t="shared" si="5"/>
        <v>0</v>
      </c>
      <c r="E26" s="154"/>
      <c r="F26" s="3" t="str">
        <f t="shared" si="4"/>
        <v>OK</v>
      </c>
      <c r="G26" s="29"/>
      <c r="H26" s="26"/>
      <c r="I26" s="26"/>
      <c r="J26" s="26"/>
      <c r="K26" s="26"/>
      <c r="L26" s="26"/>
      <c r="M26" s="26"/>
      <c r="N26" s="26"/>
      <c r="O26" s="26"/>
      <c r="P26" s="26"/>
      <c r="Q26" s="26"/>
    </row>
    <row r="27" spans="1:17" ht="15">
      <c r="A27" s="54"/>
      <c r="B27" s="55"/>
      <c r="C27" s="55"/>
      <c r="D27" s="69">
        <f t="shared" si="5"/>
        <v>0</v>
      </c>
      <c r="E27" s="154"/>
      <c r="F27" s="3" t="str">
        <f t="shared" si="4"/>
        <v>OK</v>
      </c>
      <c r="G27" s="29"/>
      <c r="H27" s="26"/>
      <c r="I27" s="26"/>
      <c r="J27" s="26"/>
      <c r="K27" s="26"/>
      <c r="L27" s="26"/>
      <c r="M27" s="26"/>
      <c r="N27" s="26"/>
      <c r="O27" s="26"/>
      <c r="P27" s="26"/>
      <c r="Q27" s="26"/>
    </row>
    <row r="28" spans="1:17" ht="15">
      <c r="A28" s="54"/>
      <c r="B28" s="55"/>
      <c r="C28" s="55"/>
      <c r="D28" s="69">
        <f t="shared" si="5"/>
        <v>0</v>
      </c>
      <c r="E28" s="154"/>
      <c r="F28" s="3" t="str">
        <f t="shared" si="4"/>
        <v>OK</v>
      </c>
      <c r="G28" s="29"/>
      <c r="H28" s="26"/>
      <c r="I28" s="26"/>
      <c r="J28" s="26"/>
      <c r="K28" s="26"/>
      <c r="L28" s="26"/>
      <c r="M28" s="26"/>
      <c r="N28" s="26"/>
      <c r="O28" s="26"/>
      <c r="P28" s="26"/>
      <c r="Q28" s="26"/>
    </row>
    <row r="29" spans="1:17" ht="15">
      <c r="A29" s="54"/>
      <c r="B29" s="55"/>
      <c r="C29" s="55"/>
      <c r="D29" s="69">
        <f t="shared" si="5"/>
        <v>0</v>
      </c>
      <c r="E29" s="154"/>
      <c r="F29" s="3" t="str">
        <f t="shared" si="4"/>
        <v>OK</v>
      </c>
      <c r="G29" s="29"/>
      <c r="H29" s="26"/>
      <c r="I29" s="26"/>
      <c r="J29" s="26"/>
      <c r="K29" s="26"/>
      <c r="L29" s="26"/>
      <c r="M29" s="26"/>
      <c r="N29" s="26"/>
      <c r="O29" s="26"/>
      <c r="P29" s="26"/>
      <c r="Q29" s="26"/>
    </row>
    <row r="30" spans="1:17" ht="15">
      <c r="A30" s="54"/>
      <c r="B30" s="55"/>
      <c r="C30" s="55"/>
      <c r="D30" s="69">
        <f t="shared" si="5"/>
        <v>0</v>
      </c>
      <c r="E30" s="154"/>
      <c r="F30" s="3" t="str">
        <f t="shared" si="4"/>
        <v>OK</v>
      </c>
      <c r="G30" s="29"/>
      <c r="H30" s="26"/>
      <c r="I30" s="26"/>
      <c r="J30" s="26"/>
      <c r="K30" s="26"/>
      <c r="L30" s="26"/>
      <c r="M30" s="26"/>
      <c r="N30" s="26"/>
      <c r="O30" s="26"/>
      <c r="P30" s="26"/>
      <c r="Q30" s="26"/>
    </row>
    <row r="31" spans="1:17" ht="15">
      <c r="A31" s="54"/>
      <c r="B31" s="55"/>
      <c r="C31" s="55"/>
      <c r="D31" s="69">
        <f t="shared" si="5"/>
        <v>0</v>
      </c>
      <c r="E31" s="154"/>
      <c r="F31" s="3" t="str">
        <f t="shared" si="4"/>
        <v>OK</v>
      </c>
      <c r="G31" s="29"/>
      <c r="H31" s="26"/>
      <c r="I31" s="26"/>
      <c r="J31" s="26"/>
      <c r="K31" s="26"/>
      <c r="L31" s="26"/>
      <c r="M31" s="26"/>
      <c r="N31" s="26"/>
      <c r="O31" s="26"/>
      <c r="P31" s="26"/>
      <c r="Q31" s="26"/>
    </row>
    <row r="32" spans="1:17" ht="15">
      <c r="A32" s="54"/>
      <c r="B32" s="55"/>
      <c r="C32" s="55"/>
      <c r="D32" s="69">
        <f t="shared" si="5"/>
        <v>0</v>
      </c>
      <c r="E32" s="154"/>
      <c r="F32" s="3" t="str">
        <f t="shared" si="4"/>
        <v>OK</v>
      </c>
      <c r="G32" s="29"/>
      <c r="H32" s="26"/>
      <c r="I32" s="26"/>
      <c r="J32" s="26"/>
      <c r="K32" s="26"/>
      <c r="L32" s="26"/>
      <c r="M32" s="26"/>
      <c r="N32" s="26"/>
      <c r="O32" s="26"/>
      <c r="P32" s="26"/>
      <c r="Q32" s="26"/>
    </row>
    <row r="33" spans="1:17" ht="15">
      <c r="A33" s="54"/>
      <c r="B33" s="55"/>
      <c r="C33" s="55"/>
      <c r="D33" s="69">
        <f t="shared" si="5"/>
        <v>0</v>
      </c>
      <c r="E33" s="154"/>
      <c r="F33" s="3" t="str">
        <f t="shared" si="4"/>
        <v>OK</v>
      </c>
      <c r="G33" s="29"/>
      <c r="H33" s="26"/>
      <c r="I33" s="26"/>
      <c r="J33" s="26"/>
      <c r="K33" s="26"/>
      <c r="L33" s="26"/>
      <c r="M33" s="26"/>
      <c r="N33" s="26"/>
      <c r="O33" s="26"/>
      <c r="P33" s="26"/>
      <c r="Q33" s="26"/>
    </row>
    <row r="34" spans="1:17" ht="15">
      <c r="A34" s="54"/>
      <c r="B34" s="55"/>
      <c r="C34" s="55"/>
      <c r="D34" s="69">
        <f t="shared" si="5"/>
        <v>0</v>
      </c>
      <c r="E34" s="154"/>
      <c r="F34" s="3" t="str">
        <f t="shared" si="4"/>
        <v>OK</v>
      </c>
      <c r="G34" s="29"/>
      <c r="H34" s="26"/>
      <c r="I34" s="26"/>
      <c r="J34" s="26"/>
      <c r="K34" s="26"/>
      <c r="L34" s="26"/>
      <c r="M34" s="26"/>
      <c r="N34" s="26"/>
      <c r="O34" s="26"/>
      <c r="P34" s="26"/>
      <c r="Q34" s="26"/>
    </row>
    <row r="35" spans="1:17" ht="15">
      <c r="A35" s="54"/>
      <c r="B35" s="55"/>
      <c r="C35" s="55"/>
      <c r="D35" s="69">
        <f t="shared" si="5"/>
        <v>0</v>
      </c>
      <c r="E35" s="154"/>
      <c r="F35" s="3" t="str">
        <f t="shared" si="4"/>
        <v>OK</v>
      </c>
      <c r="G35" s="29"/>
      <c r="H35" s="26"/>
      <c r="I35" s="26"/>
      <c r="J35" s="26"/>
      <c r="K35" s="26"/>
      <c r="L35" s="26"/>
      <c r="M35" s="26"/>
      <c r="N35" s="26"/>
      <c r="O35" s="26"/>
      <c r="P35" s="26"/>
      <c r="Q35" s="26"/>
    </row>
    <row r="36" spans="1:17" ht="15">
      <c r="A36" s="54"/>
      <c r="B36" s="55"/>
      <c r="C36" s="55"/>
      <c r="D36" s="69">
        <f t="shared" si="5"/>
        <v>0</v>
      </c>
      <c r="E36" s="154"/>
      <c r="F36" s="3" t="str">
        <f t="shared" si="4"/>
        <v>OK</v>
      </c>
      <c r="G36" s="29"/>
      <c r="H36" s="26"/>
      <c r="I36" s="26"/>
      <c r="J36" s="26"/>
      <c r="K36" s="26"/>
      <c r="L36" s="26"/>
      <c r="M36" s="26"/>
      <c r="N36" s="26"/>
      <c r="O36" s="26"/>
      <c r="P36" s="26"/>
      <c r="Q36" s="26"/>
    </row>
    <row r="37" spans="1:17" ht="15">
      <c r="A37" s="54"/>
      <c r="B37" s="55"/>
      <c r="C37" s="55"/>
      <c r="D37" s="69">
        <f t="shared" si="5"/>
        <v>0</v>
      </c>
      <c r="E37" s="154"/>
      <c r="F37" s="3" t="str">
        <f t="shared" si="4"/>
        <v>OK</v>
      </c>
      <c r="G37" s="29"/>
      <c r="H37" s="26"/>
      <c r="I37" s="26"/>
      <c r="J37" s="26"/>
      <c r="K37" s="26"/>
      <c r="L37" s="26"/>
      <c r="M37" s="26"/>
      <c r="N37" s="26"/>
      <c r="O37" s="26"/>
      <c r="P37" s="26"/>
      <c r="Q37" s="26"/>
    </row>
    <row r="38" spans="1:17" ht="15">
      <c r="A38" s="54"/>
      <c r="B38" s="55"/>
      <c r="C38" s="55"/>
      <c r="D38" s="69">
        <f t="shared" si="5"/>
        <v>0</v>
      </c>
      <c r="E38" s="154"/>
      <c r="F38" s="3" t="str">
        <f t="shared" si="4"/>
        <v>OK</v>
      </c>
      <c r="G38" s="29"/>
      <c r="H38" s="26"/>
      <c r="I38" s="26"/>
      <c r="J38" s="26"/>
      <c r="K38" s="26"/>
      <c r="L38" s="26"/>
      <c r="M38" s="26"/>
      <c r="N38" s="26"/>
      <c r="O38" s="26"/>
      <c r="P38" s="26"/>
      <c r="Q38" s="26"/>
    </row>
    <row r="39" spans="1:17" ht="15">
      <c r="A39" s="54"/>
      <c r="B39" s="55"/>
      <c r="C39" s="55"/>
      <c r="D39" s="69">
        <f t="shared" si="5"/>
        <v>0</v>
      </c>
      <c r="E39" s="154"/>
      <c r="F39" s="3" t="str">
        <f t="shared" si="4"/>
        <v>OK</v>
      </c>
      <c r="G39" s="29"/>
      <c r="H39" s="26"/>
      <c r="I39" s="26"/>
      <c r="J39" s="26"/>
      <c r="K39" s="26"/>
      <c r="L39" s="26"/>
      <c r="M39" s="26"/>
      <c r="N39" s="26"/>
      <c r="O39" s="26"/>
      <c r="P39" s="26"/>
      <c r="Q39" s="26"/>
    </row>
    <row r="40" spans="1:17" ht="15">
      <c r="A40" s="54"/>
      <c r="B40" s="55"/>
      <c r="C40" s="55"/>
      <c r="D40" s="69">
        <f t="shared" si="5"/>
        <v>0</v>
      </c>
      <c r="E40" s="154"/>
      <c r="F40" s="3" t="str">
        <f t="shared" si="4"/>
        <v>OK</v>
      </c>
      <c r="G40" s="29"/>
      <c r="H40" s="26"/>
      <c r="I40" s="26"/>
      <c r="J40" s="26"/>
      <c r="K40" s="26"/>
      <c r="L40" s="26"/>
      <c r="M40" s="26"/>
      <c r="N40" s="26"/>
      <c r="O40" s="26"/>
      <c r="P40" s="26"/>
      <c r="Q40" s="26"/>
    </row>
    <row r="41" spans="1:17" ht="15">
      <c r="A41" s="54"/>
      <c r="B41" s="55"/>
      <c r="C41" s="55"/>
      <c r="D41" s="69">
        <f t="shared" si="5"/>
        <v>0</v>
      </c>
      <c r="E41" s="154"/>
      <c r="F41" s="3" t="str">
        <f t="shared" si="4"/>
        <v>OK</v>
      </c>
      <c r="G41" s="29"/>
      <c r="H41" s="26"/>
      <c r="I41" s="26"/>
      <c r="J41" s="26"/>
      <c r="K41" s="26"/>
      <c r="L41" s="26"/>
      <c r="M41" s="26"/>
      <c r="N41" s="26"/>
      <c r="O41" s="26"/>
      <c r="P41" s="26"/>
      <c r="Q41" s="26"/>
    </row>
    <row r="42" spans="1:17" ht="15">
      <c r="A42" s="54"/>
      <c r="B42" s="55"/>
      <c r="C42" s="55"/>
      <c r="D42" s="69">
        <f t="shared" si="5"/>
        <v>0</v>
      </c>
      <c r="E42" s="154"/>
      <c r="F42" s="3" t="str">
        <f t="shared" si="4"/>
        <v>OK</v>
      </c>
      <c r="G42" s="29"/>
      <c r="H42" s="26"/>
      <c r="I42" s="26"/>
      <c r="J42" s="26"/>
      <c r="K42" s="26"/>
      <c r="L42" s="26"/>
      <c r="M42" s="26"/>
      <c r="N42" s="26"/>
      <c r="O42" s="26"/>
      <c r="P42" s="26"/>
      <c r="Q42" s="26"/>
    </row>
    <row r="43" spans="1:17" ht="15">
      <c r="A43" s="54"/>
      <c r="B43" s="55"/>
      <c r="C43" s="55"/>
      <c r="D43" s="69">
        <f t="shared" si="5"/>
        <v>0</v>
      </c>
      <c r="E43" s="154"/>
      <c r="F43" s="3" t="str">
        <f t="shared" si="4"/>
        <v>OK</v>
      </c>
      <c r="G43" s="29"/>
      <c r="H43" s="26"/>
      <c r="I43" s="26"/>
      <c r="J43" s="26"/>
      <c r="K43" s="26"/>
      <c r="L43" s="26"/>
      <c r="M43" s="26"/>
      <c r="N43" s="26"/>
      <c r="O43" s="26"/>
      <c r="P43" s="26"/>
      <c r="Q43" s="26"/>
    </row>
    <row r="44" spans="1:17" ht="17" thickBot="1">
      <c r="A44" s="75" t="s">
        <v>6</v>
      </c>
      <c r="B44" s="63">
        <f>SUM(B24:B43)</f>
        <v>757412.67</v>
      </c>
      <c r="C44" s="63">
        <f>SUM(C24:C43)</f>
        <v>0</v>
      </c>
      <c r="D44" s="70">
        <f t="shared" si="5"/>
        <v>757412.67</v>
      </c>
      <c r="E44" s="155"/>
      <c r="F44" s="4" t="str">
        <f>IF(B44=0,"OK",IF(((B44)/$B$4)&lt;=E23,"OK","Esubero di spesa"))</f>
        <v>OK</v>
      </c>
      <c r="G44" s="29"/>
      <c r="H44" s="26"/>
      <c r="I44" s="26"/>
      <c r="J44" s="26"/>
      <c r="K44" s="26"/>
      <c r="L44" s="26"/>
      <c r="M44" s="26"/>
      <c r="N44" s="26"/>
      <c r="O44" s="26"/>
      <c r="P44" s="26"/>
      <c r="Q44" s="26"/>
    </row>
    <row r="45" spans="1:17" ht="33" customHeight="1">
      <c r="A45" s="72" t="s">
        <v>10</v>
      </c>
      <c r="B45" s="73"/>
      <c r="C45" s="73"/>
      <c r="D45" s="74"/>
      <c r="E45" s="6"/>
      <c r="F45" s="3"/>
      <c r="G45" s="29"/>
      <c r="H45" s="26"/>
      <c r="I45" s="26"/>
      <c r="J45" s="26"/>
      <c r="K45" s="26"/>
      <c r="L45" s="26"/>
      <c r="M45" s="26"/>
      <c r="N45" s="26"/>
      <c r="O45" s="26"/>
      <c r="P45" s="26"/>
      <c r="Q45" s="26"/>
    </row>
    <row r="46" spans="1:17" ht="16">
      <c r="A46" s="54" t="s">
        <v>221</v>
      </c>
      <c r="B46" s="55">
        <v>346395.72</v>
      </c>
      <c r="C46" s="55"/>
      <c r="D46" s="69">
        <f t="shared" ref="D46:D60" si="6">SUM(B46:C46)</f>
        <v>346395.72</v>
      </c>
      <c r="E46" s="6"/>
      <c r="F46" s="3" t="str">
        <f t="shared" si="4"/>
        <v>OK</v>
      </c>
      <c r="G46" s="29"/>
      <c r="H46" s="26"/>
      <c r="I46" s="26"/>
      <c r="J46" s="26"/>
      <c r="K46" s="26"/>
      <c r="L46" s="26"/>
      <c r="M46" s="26"/>
      <c r="N46" s="26"/>
      <c r="O46" s="26"/>
      <c r="P46" s="26"/>
      <c r="Q46" s="26"/>
    </row>
    <row r="47" spans="1:17" ht="15">
      <c r="A47" s="54"/>
      <c r="B47" s="55"/>
      <c r="C47" s="55"/>
      <c r="D47" s="69">
        <f t="shared" si="6"/>
        <v>0</v>
      </c>
      <c r="E47" s="6"/>
      <c r="F47" s="3" t="str">
        <f t="shared" si="4"/>
        <v>OK</v>
      </c>
      <c r="G47" s="29"/>
      <c r="H47" s="26"/>
      <c r="I47" s="26"/>
      <c r="J47" s="26"/>
      <c r="K47" s="26"/>
      <c r="L47" s="26"/>
      <c r="M47" s="26"/>
      <c r="N47" s="26"/>
      <c r="O47" s="26"/>
      <c r="P47" s="26"/>
      <c r="Q47" s="26"/>
    </row>
    <row r="48" spans="1:17" ht="15">
      <c r="A48" s="54"/>
      <c r="B48" s="55"/>
      <c r="C48" s="55"/>
      <c r="D48" s="69">
        <f t="shared" si="6"/>
        <v>0</v>
      </c>
      <c r="E48" s="6"/>
      <c r="F48" s="3" t="str">
        <f t="shared" si="4"/>
        <v>OK</v>
      </c>
      <c r="G48" s="29"/>
      <c r="H48" s="26"/>
      <c r="I48" s="26"/>
      <c r="J48" s="26"/>
      <c r="K48" s="26"/>
      <c r="L48" s="26"/>
      <c r="M48" s="26"/>
      <c r="N48" s="26"/>
      <c r="O48" s="26"/>
      <c r="P48" s="26"/>
      <c r="Q48" s="26"/>
    </row>
    <row r="49" spans="1:17" ht="15">
      <c r="A49" s="54"/>
      <c r="B49" s="55"/>
      <c r="C49" s="55"/>
      <c r="D49" s="69">
        <f t="shared" si="6"/>
        <v>0</v>
      </c>
      <c r="E49" s="6"/>
      <c r="F49" s="3" t="str">
        <f t="shared" si="4"/>
        <v>OK</v>
      </c>
      <c r="G49" s="29"/>
      <c r="H49" s="26"/>
      <c r="I49" s="26"/>
      <c r="J49" s="26"/>
      <c r="K49" s="26"/>
      <c r="L49" s="26"/>
      <c r="M49" s="26"/>
      <c r="N49" s="26"/>
      <c r="O49" s="26"/>
      <c r="P49" s="26"/>
      <c r="Q49" s="26"/>
    </row>
    <row r="50" spans="1:17" ht="15">
      <c r="A50" s="54"/>
      <c r="B50" s="55"/>
      <c r="C50" s="55"/>
      <c r="D50" s="69">
        <f t="shared" si="6"/>
        <v>0</v>
      </c>
      <c r="E50" s="6"/>
      <c r="F50" s="3" t="str">
        <f t="shared" si="4"/>
        <v>OK</v>
      </c>
      <c r="G50" s="29"/>
      <c r="H50" s="26"/>
      <c r="I50" s="26"/>
      <c r="J50" s="26"/>
      <c r="K50" s="26"/>
      <c r="L50" s="26"/>
      <c r="M50" s="26"/>
      <c r="N50" s="26"/>
      <c r="O50" s="26"/>
      <c r="P50" s="26"/>
      <c r="Q50" s="26"/>
    </row>
    <row r="51" spans="1:17" ht="15">
      <c r="A51" s="54"/>
      <c r="B51" s="55"/>
      <c r="C51" s="55"/>
      <c r="D51" s="69">
        <f t="shared" si="6"/>
        <v>0</v>
      </c>
      <c r="E51" s="6"/>
      <c r="F51" s="3" t="str">
        <f t="shared" si="4"/>
        <v>OK</v>
      </c>
      <c r="G51" s="29"/>
      <c r="H51" s="26"/>
      <c r="I51" s="26"/>
      <c r="J51" s="26"/>
      <c r="K51" s="26"/>
      <c r="L51" s="26"/>
      <c r="M51" s="26"/>
      <c r="N51" s="26"/>
      <c r="O51" s="26"/>
      <c r="P51" s="26"/>
      <c r="Q51" s="26"/>
    </row>
    <row r="52" spans="1:17" ht="15">
      <c r="A52" s="54"/>
      <c r="B52" s="55"/>
      <c r="C52" s="55"/>
      <c r="D52" s="69">
        <f t="shared" si="6"/>
        <v>0</v>
      </c>
      <c r="E52" s="6"/>
      <c r="F52" s="3" t="str">
        <f t="shared" si="4"/>
        <v>OK</v>
      </c>
      <c r="G52" s="29"/>
      <c r="H52" s="26"/>
      <c r="I52" s="26"/>
      <c r="J52" s="26"/>
      <c r="K52" s="26"/>
      <c r="L52" s="26"/>
      <c r="M52" s="26"/>
      <c r="N52" s="26"/>
      <c r="O52" s="26"/>
      <c r="P52" s="26"/>
      <c r="Q52" s="26"/>
    </row>
    <row r="53" spans="1:17" ht="15">
      <c r="A53" s="54"/>
      <c r="B53" s="55"/>
      <c r="C53" s="55"/>
      <c r="D53" s="69">
        <f t="shared" si="6"/>
        <v>0</v>
      </c>
      <c r="E53" s="6"/>
      <c r="F53" s="3" t="str">
        <f t="shared" si="4"/>
        <v>OK</v>
      </c>
      <c r="G53" s="29"/>
      <c r="H53" s="26"/>
      <c r="I53" s="26"/>
      <c r="J53" s="26"/>
      <c r="K53" s="26"/>
      <c r="L53" s="26"/>
      <c r="M53" s="26"/>
      <c r="N53" s="26"/>
      <c r="O53" s="26"/>
      <c r="P53" s="26"/>
      <c r="Q53" s="26"/>
    </row>
    <row r="54" spans="1:17" ht="15">
      <c r="A54" s="54"/>
      <c r="B54" s="55"/>
      <c r="C54" s="55"/>
      <c r="D54" s="69">
        <f t="shared" si="6"/>
        <v>0</v>
      </c>
      <c r="E54" s="6"/>
      <c r="F54" s="3" t="str">
        <f t="shared" si="4"/>
        <v>OK</v>
      </c>
      <c r="G54" s="29"/>
      <c r="H54" s="26"/>
      <c r="I54" s="26"/>
      <c r="J54" s="26"/>
      <c r="K54" s="26"/>
      <c r="L54" s="26"/>
      <c r="M54" s="26"/>
      <c r="N54" s="26"/>
      <c r="O54" s="26"/>
      <c r="P54" s="26"/>
      <c r="Q54" s="26"/>
    </row>
    <row r="55" spans="1:17" ht="15">
      <c r="A55" s="54"/>
      <c r="B55" s="55"/>
      <c r="C55" s="55"/>
      <c r="D55" s="69">
        <f t="shared" si="6"/>
        <v>0</v>
      </c>
      <c r="E55" s="6"/>
      <c r="F55" s="3" t="str">
        <f t="shared" si="4"/>
        <v>OK</v>
      </c>
      <c r="G55" s="29"/>
      <c r="H55" s="26"/>
      <c r="I55" s="26"/>
      <c r="J55" s="26"/>
      <c r="K55" s="26"/>
      <c r="L55" s="26"/>
      <c r="M55" s="26"/>
      <c r="N55" s="26"/>
      <c r="O55" s="26"/>
      <c r="P55" s="26"/>
      <c r="Q55" s="26"/>
    </row>
    <row r="56" spans="1:17" ht="15">
      <c r="A56" s="54"/>
      <c r="B56" s="55"/>
      <c r="C56" s="55"/>
      <c r="D56" s="69">
        <f t="shared" si="6"/>
        <v>0</v>
      </c>
      <c r="E56" s="6"/>
      <c r="F56" s="3" t="str">
        <f t="shared" si="4"/>
        <v>OK</v>
      </c>
      <c r="G56" s="29"/>
      <c r="H56" s="26"/>
      <c r="I56" s="26"/>
      <c r="J56" s="26"/>
      <c r="K56" s="26"/>
      <c r="L56" s="26"/>
      <c r="M56" s="26"/>
      <c r="N56" s="26"/>
      <c r="O56" s="26"/>
      <c r="P56" s="26"/>
      <c r="Q56" s="26"/>
    </row>
    <row r="57" spans="1:17" ht="15">
      <c r="A57" s="54"/>
      <c r="B57" s="55"/>
      <c r="C57" s="55"/>
      <c r="D57" s="69">
        <f t="shared" si="6"/>
        <v>0</v>
      </c>
      <c r="E57" s="6"/>
      <c r="F57" s="3" t="str">
        <f t="shared" si="4"/>
        <v>OK</v>
      </c>
      <c r="G57" s="29"/>
      <c r="H57" s="26"/>
      <c r="I57" s="26"/>
      <c r="J57" s="26"/>
      <c r="K57" s="26"/>
      <c r="L57" s="26"/>
      <c r="M57" s="26"/>
      <c r="N57" s="26"/>
      <c r="O57" s="26"/>
      <c r="P57" s="26"/>
      <c r="Q57" s="26"/>
    </row>
    <row r="58" spans="1:17" ht="15">
      <c r="A58" s="54"/>
      <c r="B58" s="55"/>
      <c r="C58" s="55"/>
      <c r="D58" s="69">
        <f t="shared" si="6"/>
        <v>0</v>
      </c>
      <c r="E58" s="6"/>
      <c r="F58" s="3" t="str">
        <f t="shared" si="4"/>
        <v>OK</v>
      </c>
      <c r="G58" s="29"/>
      <c r="H58" s="26"/>
      <c r="I58" s="26"/>
      <c r="J58" s="26"/>
      <c r="K58" s="26"/>
      <c r="L58" s="26"/>
      <c r="M58" s="26"/>
      <c r="N58" s="26"/>
      <c r="O58" s="26"/>
      <c r="P58" s="26"/>
      <c r="Q58" s="26"/>
    </row>
    <row r="59" spans="1:17" ht="15">
      <c r="A59" s="54"/>
      <c r="B59" s="55"/>
      <c r="C59" s="55"/>
      <c r="D59" s="69">
        <f t="shared" si="6"/>
        <v>0</v>
      </c>
      <c r="E59" s="6"/>
      <c r="F59" s="3" t="str">
        <f t="shared" si="4"/>
        <v>OK</v>
      </c>
      <c r="G59" s="29"/>
      <c r="H59" s="26"/>
      <c r="I59" s="26"/>
      <c r="J59" s="26"/>
      <c r="K59" s="26"/>
      <c r="L59" s="26"/>
      <c r="M59" s="26"/>
      <c r="N59" s="26"/>
      <c r="O59" s="26"/>
      <c r="P59" s="26"/>
      <c r="Q59" s="26"/>
    </row>
    <row r="60" spans="1:17" ht="15" thickBot="1">
      <c r="A60" s="57"/>
      <c r="B60" s="55"/>
      <c r="C60" s="55"/>
      <c r="D60" s="69">
        <f t="shared" si="6"/>
        <v>0</v>
      </c>
      <c r="E60" s="6"/>
      <c r="F60" s="3" t="str">
        <f t="shared" si="4"/>
        <v>OK</v>
      </c>
      <c r="G60" s="29"/>
      <c r="H60" s="26"/>
      <c r="I60" s="26"/>
      <c r="J60" s="26"/>
      <c r="K60" s="26"/>
      <c r="L60" s="26"/>
      <c r="M60" s="26"/>
      <c r="N60" s="26"/>
      <c r="O60" s="26"/>
      <c r="P60" s="26"/>
      <c r="Q60" s="26"/>
    </row>
    <row r="61" spans="1:17" ht="16">
      <c r="A61" s="75" t="s">
        <v>7</v>
      </c>
      <c r="B61" s="63">
        <f>SUM(B46:B60)</f>
        <v>346395.72</v>
      </c>
      <c r="C61" s="63">
        <f>SUM(C46:C60)</f>
        <v>0</v>
      </c>
      <c r="D61" s="70">
        <f>SUM(B61:C61)</f>
        <v>346395.72</v>
      </c>
      <c r="E61" s="6"/>
      <c r="F61" s="2"/>
      <c r="G61" s="29"/>
      <c r="H61" s="26"/>
      <c r="I61" s="26"/>
      <c r="J61" s="26"/>
      <c r="K61" s="26"/>
      <c r="L61" s="26"/>
      <c r="M61" s="26"/>
      <c r="N61" s="26"/>
      <c r="O61" s="26"/>
      <c r="P61" s="26"/>
      <c r="Q61" s="26"/>
    </row>
    <row r="62" spans="1:17" ht="33" thickBot="1">
      <c r="A62" s="59" t="s">
        <v>11</v>
      </c>
      <c r="B62" s="67"/>
      <c r="C62" s="67"/>
      <c r="D62" s="68"/>
      <c r="E62" s="6"/>
      <c r="F62" s="76"/>
      <c r="G62" s="29"/>
      <c r="H62" s="26"/>
      <c r="I62" s="26"/>
      <c r="J62" s="26"/>
      <c r="K62" s="26"/>
      <c r="L62" s="26"/>
      <c r="M62" s="26"/>
      <c r="N62" s="26"/>
      <c r="O62" s="26"/>
      <c r="P62" s="26"/>
      <c r="Q62" s="26"/>
    </row>
    <row r="63" spans="1:17" ht="15">
      <c r="A63" s="54"/>
      <c r="B63" s="55"/>
      <c r="C63" s="55"/>
      <c r="D63" s="69">
        <f>SUM(B63:C63)</f>
        <v>0</v>
      </c>
      <c r="E63" s="6"/>
      <c r="F63" s="5" t="str">
        <f t="shared" ref="F63:F77" si="7">IF(AND(B63&gt;0,OR(A63="",B63="")), "Inserire voce di spesa e descrizione","OK")</f>
        <v>OK</v>
      </c>
      <c r="G63" s="29"/>
      <c r="H63" s="26"/>
      <c r="I63" s="26"/>
      <c r="J63" s="26"/>
      <c r="K63" s="26"/>
      <c r="L63" s="26"/>
      <c r="M63" s="26"/>
      <c r="N63" s="26"/>
      <c r="O63" s="26"/>
      <c r="P63" s="26"/>
      <c r="Q63" s="26"/>
    </row>
    <row r="64" spans="1:17" ht="15">
      <c r="A64" s="54"/>
      <c r="B64" s="55"/>
      <c r="C64" s="55"/>
      <c r="D64" s="69">
        <f t="shared" ref="D64:D77" si="8">SUM(B64:C64)</f>
        <v>0</v>
      </c>
      <c r="E64" s="6"/>
      <c r="F64" s="5" t="str">
        <f t="shared" si="7"/>
        <v>OK</v>
      </c>
      <c r="G64" s="29"/>
      <c r="H64" s="26"/>
      <c r="I64" s="26"/>
      <c r="J64" s="26"/>
      <c r="K64" s="26"/>
      <c r="L64" s="26"/>
      <c r="M64" s="26"/>
      <c r="N64" s="26"/>
      <c r="O64" s="26"/>
      <c r="P64" s="26"/>
      <c r="Q64" s="26"/>
    </row>
    <row r="65" spans="1:17" ht="15">
      <c r="A65" s="54"/>
      <c r="B65" s="55"/>
      <c r="C65" s="55"/>
      <c r="D65" s="69">
        <f t="shared" si="8"/>
        <v>0</v>
      </c>
      <c r="E65" s="6"/>
      <c r="F65" s="5" t="str">
        <f t="shared" si="7"/>
        <v>OK</v>
      </c>
      <c r="G65" s="29"/>
      <c r="H65" s="26"/>
      <c r="I65" s="26"/>
      <c r="J65" s="26"/>
      <c r="K65" s="26"/>
      <c r="L65" s="26"/>
      <c r="M65" s="26"/>
      <c r="N65" s="26"/>
      <c r="O65" s="26"/>
      <c r="P65" s="26"/>
      <c r="Q65" s="26"/>
    </row>
    <row r="66" spans="1:17" ht="15">
      <c r="A66" s="54"/>
      <c r="B66" s="55"/>
      <c r="C66" s="55"/>
      <c r="D66" s="69">
        <f t="shared" si="8"/>
        <v>0</v>
      </c>
      <c r="E66" s="6"/>
      <c r="F66" s="5" t="str">
        <f t="shared" si="7"/>
        <v>OK</v>
      </c>
      <c r="G66" s="29"/>
      <c r="H66" s="26"/>
      <c r="I66" s="26"/>
      <c r="J66" s="26"/>
      <c r="K66" s="26"/>
      <c r="L66" s="26"/>
      <c r="M66" s="26"/>
      <c r="N66" s="26"/>
      <c r="O66" s="26"/>
      <c r="P66" s="26"/>
      <c r="Q66" s="26"/>
    </row>
    <row r="67" spans="1:17" ht="15">
      <c r="A67" s="54"/>
      <c r="B67" s="55"/>
      <c r="C67" s="55"/>
      <c r="D67" s="69">
        <f t="shared" si="8"/>
        <v>0</v>
      </c>
      <c r="E67" s="6"/>
      <c r="F67" s="5" t="str">
        <f t="shared" si="7"/>
        <v>OK</v>
      </c>
      <c r="G67" s="29"/>
      <c r="H67" s="26"/>
      <c r="I67" s="26"/>
      <c r="J67" s="26"/>
      <c r="K67" s="26"/>
      <c r="L67" s="26"/>
      <c r="M67" s="26"/>
      <c r="N67" s="26"/>
      <c r="O67" s="26"/>
      <c r="P67" s="26"/>
      <c r="Q67" s="26"/>
    </row>
    <row r="68" spans="1:17" ht="15">
      <c r="A68" s="54"/>
      <c r="B68" s="55"/>
      <c r="C68" s="55"/>
      <c r="D68" s="69">
        <f t="shared" si="8"/>
        <v>0</v>
      </c>
      <c r="E68" s="6"/>
      <c r="F68" s="5" t="str">
        <f t="shared" si="7"/>
        <v>OK</v>
      </c>
      <c r="G68" s="29"/>
      <c r="H68" s="26"/>
      <c r="I68" s="26"/>
      <c r="J68" s="26"/>
      <c r="K68" s="26"/>
      <c r="L68" s="26"/>
      <c r="M68" s="26"/>
      <c r="N68" s="26"/>
      <c r="O68" s="26"/>
      <c r="P68" s="26"/>
      <c r="Q68" s="26"/>
    </row>
    <row r="69" spans="1:17" ht="15">
      <c r="A69" s="54"/>
      <c r="B69" s="55"/>
      <c r="C69" s="55"/>
      <c r="D69" s="69">
        <f t="shared" si="8"/>
        <v>0</v>
      </c>
      <c r="E69" s="6"/>
      <c r="F69" s="5" t="str">
        <f t="shared" si="7"/>
        <v>OK</v>
      </c>
      <c r="G69" s="29"/>
      <c r="H69" s="26"/>
      <c r="I69" s="26"/>
      <c r="J69" s="26"/>
      <c r="K69" s="26"/>
      <c r="L69" s="26"/>
      <c r="M69" s="26"/>
      <c r="N69" s="26"/>
      <c r="O69" s="26"/>
      <c r="P69" s="26"/>
      <c r="Q69" s="26"/>
    </row>
    <row r="70" spans="1:17" ht="15">
      <c r="A70" s="54"/>
      <c r="B70" s="55"/>
      <c r="C70" s="55"/>
      <c r="D70" s="69">
        <f t="shared" si="8"/>
        <v>0</v>
      </c>
      <c r="E70" s="6"/>
      <c r="F70" s="5" t="str">
        <f t="shared" si="7"/>
        <v>OK</v>
      </c>
      <c r="G70" s="29"/>
      <c r="H70" s="26"/>
      <c r="I70" s="26"/>
      <c r="J70" s="26"/>
      <c r="K70" s="26"/>
      <c r="L70" s="26"/>
      <c r="M70" s="26"/>
      <c r="N70" s="26"/>
      <c r="O70" s="26"/>
      <c r="P70" s="26"/>
      <c r="Q70" s="26"/>
    </row>
    <row r="71" spans="1:17" ht="15">
      <c r="A71" s="54"/>
      <c r="B71" s="55"/>
      <c r="C71" s="55"/>
      <c r="D71" s="69">
        <f t="shared" si="8"/>
        <v>0</v>
      </c>
      <c r="E71" s="6"/>
      <c r="F71" s="5" t="str">
        <f t="shared" si="7"/>
        <v>OK</v>
      </c>
      <c r="G71" s="29"/>
      <c r="H71" s="26"/>
      <c r="I71" s="26"/>
      <c r="J71" s="26"/>
      <c r="K71" s="26"/>
      <c r="L71" s="26"/>
      <c r="M71" s="26"/>
      <c r="N71" s="26"/>
      <c r="O71" s="26"/>
      <c r="P71" s="26"/>
      <c r="Q71" s="26"/>
    </row>
    <row r="72" spans="1:17" ht="15">
      <c r="A72" s="54"/>
      <c r="B72" s="55"/>
      <c r="C72" s="55"/>
      <c r="D72" s="69">
        <f t="shared" si="8"/>
        <v>0</v>
      </c>
      <c r="E72" s="6"/>
      <c r="F72" s="5" t="str">
        <f t="shared" si="7"/>
        <v>OK</v>
      </c>
      <c r="G72" s="29"/>
      <c r="H72" s="26"/>
      <c r="I72" s="26"/>
      <c r="J72" s="26"/>
      <c r="K72" s="26"/>
      <c r="L72" s="26"/>
      <c r="M72" s="26"/>
      <c r="N72" s="26"/>
      <c r="O72" s="26"/>
      <c r="P72" s="26"/>
      <c r="Q72" s="26"/>
    </row>
    <row r="73" spans="1:17" ht="15">
      <c r="A73" s="54"/>
      <c r="B73" s="55"/>
      <c r="C73" s="55"/>
      <c r="D73" s="69">
        <f t="shared" si="8"/>
        <v>0</v>
      </c>
      <c r="E73" s="6"/>
      <c r="F73" s="5" t="str">
        <f t="shared" si="7"/>
        <v>OK</v>
      </c>
      <c r="G73" s="29"/>
      <c r="H73" s="26"/>
      <c r="I73" s="26"/>
      <c r="J73" s="26"/>
      <c r="K73" s="26"/>
      <c r="L73" s="26"/>
      <c r="M73" s="26"/>
      <c r="N73" s="26"/>
      <c r="O73" s="26"/>
      <c r="P73" s="26"/>
      <c r="Q73" s="26"/>
    </row>
    <row r="74" spans="1:17" ht="15">
      <c r="A74" s="54"/>
      <c r="B74" s="55"/>
      <c r="C74" s="55"/>
      <c r="D74" s="69">
        <f t="shared" si="8"/>
        <v>0</v>
      </c>
      <c r="E74" s="6"/>
      <c r="F74" s="5" t="str">
        <f t="shared" si="7"/>
        <v>OK</v>
      </c>
      <c r="G74" s="29"/>
      <c r="H74" s="26"/>
      <c r="I74" s="26"/>
      <c r="J74" s="26"/>
      <c r="K74" s="26"/>
      <c r="L74" s="26"/>
      <c r="M74" s="26"/>
      <c r="N74" s="26"/>
      <c r="O74" s="26"/>
      <c r="P74" s="26"/>
      <c r="Q74" s="26"/>
    </row>
    <row r="75" spans="1:17" ht="15">
      <c r="A75" s="54"/>
      <c r="B75" s="55"/>
      <c r="C75" s="55"/>
      <c r="D75" s="69">
        <f t="shared" si="8"/>
        <v>0</v>
      </c>
      <c r="E75" s="6"/>
      <c r="F75" s="5" t="str">
        <f t="shared" si="7"/>
        <v>OK</v>
      </c>
      <c r="G75" s="29"/>
      <c r="H75" s="26"/>
      <c r="I75" s="26"/>
      <c r="J75" s="26"/>
      <c r="K75" s="26"/>
      <c r="L75" s="26"/>
      <c r="M75" s="26"/>
      <c r="N75" s="26"/>
      <c r="O75" s="26"/>
      <c r="P75" s="26"/>
      <c r="Q75" s="26"/>
    </row>
    <row r="76" spans="1:17" ht="15">
      <c r="A76" s="54"/>
      <c r="B76" s="55"/>
      <c r="C76" s="55"/>
      <c r="D76" s="69">
        <f t="shared" si="8"/>
        <v>0</v>
      </c>
      <c r="E76" s="6"/>
      <c r="F76" s="5" t="str">
        <f t="shared" si="7"/>
        <v>OK</v>
      </c>
      <c r="G76" s="29"/>
      <c r="H76" s="26"/>
      <c r="I76" s="26"/>
      <c r="J76" s="26"/>
      <c r="K76" s="26"/>
      <c r="L76" s="26"/>
      <c r="M76" s="26"/>
      <c r="N76" s="26"/>
      <c r="O76" s="26"/>
      <c r="P76" s="26"/>
      <c r="Q76" s="26"/>
    </row>
    <row r="77" spans="1:17" ht="15">
      <c r="A77" s="54"/>
      <c r="B77" s="55"/>
      <c r="C77" s="55"/>
      <c r="D77" s="69">
        <f t="shared" si="8"/>
        <v>0</v>
      </c>
      <c r="E77" s="6"/>
      <c r="F77" s="8" t="str">
        <f t="shared" si="7"/>
        <v>OK</v>
      </c>
      <c r="G77" s="29"/>
      <c r="H77" s="26"/>
      <c r="I77" s="26"/>
      <c r="J77" s="26"/>
      <c r="K77" s="26"/>
      <c r="L77" s="26"/>
      <c r="M77" s="26"/>
      <c r="N77" s="26"/>
      <c r="O77" s="26"/>
      <c r="P77" s="26"/>
      <c r="Q77" s="26"/>
    </row>
    <row r="78" spans="1:17" ht="17" thickBot="1">
      <c r="A78" s="75" t="s">
        <v>8</v>
      </c>
      <c r="B78" s="63">
        <f>SUM(B63:B77)</f>
        <v>0</v>
      </c>
      <c r="C78" s="63">
        <f>SUM(C63:C77)</f>
        <v>0</v>
      </c>
      <c r="D78" s="70">
        <f>SUM(B78:C78)</f>
        <v>0</v>
      </c>
      <c r="E78" s="7"/>
      <c r="F78" s="9"/>
      <c r="G78" s="29"/>
      <c r="H78" s="26"/>
      <c r="I78" s="26"/>
      <c r="J78" s="26"/>
      <c r="K78" s="26"/>
      <c r="L78" s="26"/>
      <c r="M78" s="26"/>
      <c r="N78" s="26"/>
      <c r="O78" s="26"/>
      <c r="P78" s="26"/>
      <c r="Q78" s="26"/>
    </row>
    <row r="79" spans="1:17" ht="32">
      <c r="A79" s="59" t="s">
        <v>218</v>
      </c>
      <c r="B79" s="67"/>
      <c r="C79" s="67"/>
      <c r="D79" s="68"/>
      <c r="E79" s="153">
        <v>0.05</v>
      </c>
      <c r="F79" s="77"/>
      <c r="G79" s="29"/>
      <c r="H79" s="26"/>
      <c r="I79" s="26"/>
      <c r="J79" s="26"/>
      <c r="K79" s="26"/>
      <c r="L79" s="26"/>
      <c r="M79" s="26"/>
      <c r="N79" s="26"/>
      <c r="O79" s="26"/>
      <c r="P79" s="26"/>
      <c r="Q79" s="26"/>
    </row>
    <row r="80" spans="1:17" ht="16">
      <c r="A80" s="54" t="s">
        <v>227</v>
      </c>
      <c r="B80" s="55">
        <v>37870.629999999997</v>
      </c>
      <c r="C80" s="55"/>
      <c r="D80" s="69">
        <f t="shared" ref="D80:D94" si="9">SUM(B80:C80)</f>
        <v>37870.629999999997</v>
      </c>
      <c r="E80" s="154"/>
      <c r="F80" s="10" t="str">
        <f>IF(AND(B80&gt;0,OR(A80="",B80="")), "Inserire voce di spesa e descrizione","OK")</f>
        <v>OK</v>
      </c>
      <c r="G80" s="29"/>
      <c r="H80" s="26"/>
      <c r="I80" s="26"/>
      <c r="J80" s="26"/>
      <c r="K80" s="26"/>
      <c r="L80" s="26"/>
      <c r="M80" s="26"/>
      <c r="N80" s="26"/>
      <c r="O80" s="26"/>
      <c r="P80" s="26"/>
      <c r="Q80" s="26"/>
    </row>
    <row r="81" spans="1:17" ht="15">
      <c r="A81" s="54"/>
      <c r="B81" s="55"/>
      <c r="C81" s="55"/>
      <c r="D81" s="69">
        <f t="shared" si="9"/>
        <v>0</v>
      </c>
      <c r="E81" s="154"/>
      <c r="F81" s="5" t="str">
        <f t="shared" ref="F81:F94" si="10">IF(AND(B81&gt;0,OR(A81="",B81="")), "Inserire voce di spesa e descrizione","OK")</f>
        <v>OK</v>
      </c>
      <c r="G81" s="29"/>
      <c r="H81" s="26"/>
      <c r="I81" s="26"/>
      <c r="J81" s="26"/>
      <c r="K81" s="26"/>
      <c r="L81" s="26"/>
      <c r="M81" s="26"/>
      <c r="N81" s="26"/>
      <c r="O81" s="26"/>
      <c r="P81" s="26"/>
      <c r="Q81" s="26"/>
    </row>
    <row r="82" spans="1:17" ht="15">
      <c r="A82" s="54"/>
      <c r="B82" s="55"/>
      <c r="C82" s="55"/>
      <c r="D82" s="69">
        <f t="shared" si="9"/>
        <v>0</v>
      </c>
      <c r="E82" s="154"/>
      <c r="F82" s="5" t="str">
        <f t="shared" si="10"/>
        <v>OK</v>
      </c>
      <c r="G82" s="30"/>
    </row>
    <row r="83" spans="1:17" ht="15">
      <c r="A83" s="54"/>
      <c r="B83" s="55"/>
      <c r="C83" s="55"/>
      <c r="D83" s="69">
        <f t="shared" si="9"/>
        <v>0</v>
      </c>
      <c r="E83" s="154"/>
      <c r="F83" s="5" t="str">
        <f t="shared" si="10"/>
        <v>OK</v>
      </c>
      <c r="G83" s="30"/>
    </row>
    <row r="84" spans="1:17" ht="15">
      <c r="A84" s="54"/>
      <c r="B84" s="55"/>
      <c r="C84" s="55"/>
      <c r="D84" s="69">
        <f t="shared" si="9"/>
        <v>0</v>
      </c>
      <c r="E84" s="154"/>
      <c r="F84" s="5" t="str">
        <f t="shared" si="10"/>
        <v>OK</v>
      </c>
      <c r="G84" s="30"/>
    </row>
    <row r="85" spans="1:17" ht="15">
      <c r="A85" s="54"/>
      <c r="B85" s="55"/>
      <c r="C85" s="55"/>
      <c r="D85" s="69">
        <f t="shared" si="9"/>
        <v>0</v>
      </c>
      <c r="E85" s="154"/>
      <c r="F85" s="5" t="str">
        <f t="shared" si="10"/>
        <v>OK</v>
      </c>
      <c r="G85" s="30"/>
    </row>
    <row r="86" spans="1:17" ht="15">
      <c r="A86" s="54"/>
      <c r="B86" s="55"/>
      <c r="C86" s="55"/>
      <c r="D86" s="69">
        <f t="shared" si="9"/>
        <v>0</v>
      </c>
      <c r="E86" s="154"/>
      <c r="F86" s="5" t="str">
        <f t="shared" si="10"/>
        <v>OK</v>
      </c>
      <c r="G86" s="30"/>
    </row>
    <row r="87" spans="1:17" ht="15">
      <c r="A87" s="54"/>
      <c r="B87" s="55"/>
      <c r="C87" s="55"/>
      <c r="D87" s="69">
        <f t="shared" si="9"/>
        <v>0</v>
      </c>
      <c r="E87" s="154"/>
      <c r="F87" s="5" t="str">
        <f t="shared" si="10"/>
        <v>OK</v>
      </c>
      <c r="G87" s="30"/>
    </row>
    <row r="88" spans="1:17" ht="15">
      <c r="A88" s="54"/>
      <c r="B88" s="55"/>
      <c r="C88" s="55"/>
      <c r="D88" s="69">
        <f t="shared" si="9"/>
        <v>0</v>
      </c>
      <c r="E88" s="154"/>
      <c r="F88" s="5" t="str">
        <f t="shared" si="10"/>
        <v>OK</v>
      </c>
      <c r="G88" s="30"/>
    </row>
    <row r="89" spans="1:17" ht="15">
      <c r="A89" s="54"/>
      <c r="B89" s="55"/>
      <c r="C89" s="55"/>
      <c r="D89" s="69">
        <f t="shared" si="9"/>
        <v>0</v>
      </c>
      <c r="E89" s="154"/>
      <c r="F89" s="5" t="str">
        <f t="shared" si="10"/>
        <v>OK</v>
      </c>
      <c r="G89" s="30"/>
    </row>
    <row r="90" spans="1:17" ht="15">
      <c r="A90" s="54"/>
      <c r="B90" s="55"/>
      <c r="C90" s="55"/>
      <c r="D90" s="69">
        <f t="shared" si="9"/>
        <v>0</v>
      </c>
      <c r="E90" s="154"/>
      <c r="F90" s="5" t="str">
        <f t="shared" si="10"/>
        <v>OK</v>
      </c>
      <c r="G90" s="30"/>
    </row>
    <row r="91" spans="1:17" ht="15">
      <c r="A91" s="54"/>
      <c r="B91" s="55"/>
      <c r="C91" s="55"/>
      <c r="D91" s="69">
        <f t="shared" si="9"/>
        <v>0</v>
      </c>
      <c r="E91" s="154"/>
      <c r="F91" s="5" t="str">
        <f t="shared" si="10"/>
        <v>OK</v>
      </c>
      <c r="G91" s="30"/>
    </row>
    <row r="92" spans="1:17" ht="15">
      <c r="A92" s="54"/>
      <c r="B92" s="55"/>
      <c r="C92" s="55"/>
      <c r="D92" s="69">
        <f t="shared" si="9"/>
        <v>0</v>
      </c>
      <c r="E92" s="154"/>
      <c r="F92" s="5" t="str">
        <f t="shared" si="10"/>
        <v>OK</v>
      </c>
      <c r="G92" s="30"/>
    </row>
    <row r="93" spans="1:17" ht="15">
      <c r="A93" s="54"/>
      <c r="B93" s="55"/>
      <c r="C93" s="55"/>
      <c r="D93" s="69">
        <f t="shared" si="9"/>
        <v>0</v>
      </c>
      <c r="E93" s="154"/>
      <c r="F93" s="5" t="str">
        <f t="shared" si="10"/>
        <v>OK</v>
      </c>
      <c r="G93" s="30"/>
    </row>
    <row r="94" spans="1:17" ht="15">
      <c r="A94" s="54"/>
      <c r="B94" s="55"/>
      <c r="C94" s="55"/>
      <c r="D94" s="69">
        <f t="shared" si="9"/>
        <v>0</v>
      </c>
      <c r="E94" s="154"/>
      <c r="F94" s="5" t="str">
        <f t="shared" si="10"/>
        <v>OK</v>
      </c>
      <c r="G94" s="30"/>
    </row>
    <row r="95" spans="1:17" ht="17" thickBot="1">
      <c r="A95" s="75" t="s">
        <v>12</v>
      </c>
      <c r="B95" s="63">
        <f>SUM(B80:B94)</f>
        <v>37870.629999999997</v>
      </c>
      <c r="C95" s="63">
        <f>SUM(C80:C94)</f>
        <v>0</v>
      </c>
      <c r="D95" s="70">
        <f>SUM(B95:C95)</f>
        <v>37870.629999999997</v>
      </c>
      <c r="E95" s="155"/>
      <c r="F95" s="11" t="str">
        <f>IF(AND(B95&gt;=0,B95&lt;=250000,B95/$B$4&lt;=E79),"OK","Esubero di spesa")</f>
        <v>OK</v>
      </c>
      <c r="G95" s="30"/>
    </row>
    <row r="96" spans="1:17" ht="32">
      <c r="A96" s="59" t="s">
        <v>217</v>
      </c>
      <c r="B96" s="67"/>
      <c r="C96" s="67"/>
      <c r="D96" s="68"/>
      <c r="E96" s="153">
        <v>0.03</v>
      </c>
      <c r="F96" s="77"/>
      <c r="G96" s="30"/>
    </row>
    <row r="97" spans="1:7" ht="32">
      <c r="A97" s="54" t="s">
        <v>222</v>
      </c>
      <c r="B97" s="55">
        <v>20000</v>
      </c>
      <c r="C97" s="55"/>
      <c r="D97" s="69">
        <f>SUM(B97:C97)</f>
        <v>20000</v>
      </c>
      <c r="E97" s="154"/>
      <c r="F97" s="5" t="str">
        <f>IF(AND(B97&gt;0,OR(A97="",B97="")), "Inserire voce di spesa e descrizione","OK")</f>
        <v>OK</v>
      </c>
      <c r="G97" s="30"/>
    </row>
    <row r="98" spans="1:7" ht="15">
      <c r="A98" s="54"/>
      <c r="B98" s="55"/>
      <c r="C98" s="55"/>
      <c r="D98" s="69">
        <f t="shared" ref="D98:D111" si="11">SUM(B98:C98)</f>
        <v>0</v>
      </c>
      <c r="E98" s="154"/>
      <c r="F98" s="5" t="str">
        <f t="shared" ref="F98:F111" si="12">IF(AND(B98&gt;0,OR(A98="",B98="")), "Inserire voce di spesa e descrizione","OK")</f>
        <v>OK</v>
      </c>
      <c r="G98" s="30"/>
    </row>
    <row r="99" spans="1:7" ht="15">
      <c r="A99" s="54"/>
      <c r="B99" s="55"/>
      <c r="C99" s="55"/>
      <c r="D99" s="69">
        <f t="shared" si="11"/>
        <v>0</v>
      </c>
      <c r="E99" s="154"/>
      <c r="F99" s="5" t="str">
        <f t="shared" si="12"/>
        <v>OK</v>
      </c>
      <c r="G99" s="30"/>
    </row>
    <row r="100" spans="1:7" ht="15">
      <c r="A100" s="54"/>
      <c r="B100" s="55"/>
      <c r="C100" s="55"/>
      <c r="D100" s="69">
        <f t="shared" si="11"/>
        <v>0</v>
      </c>
      <c r="E100" s="154"/>
      <c r="F100" s="5" t="str">
        <f t="shared" si="12"/>
        <v>OK</v>
      </c>
      <c r="G100" s="30"/>
    </row>
    <row r="101" spans="1:7" ht="15">
      <c r="A101" s="54"/>
      <c r="B101" s="55"/>
      <c r="C101" s="55"/>
      <c r="D101" s="69">
        <f t="shared" si="11"/>
        <v>0</v>
      </c>
      <c r="E101" s="154"/>
      <c r="F101" s="5" t="str">
        <f t="shared" si="12"/>
        <v>OK</v>
      </c>
      <c r="G101" s="30"/>
    </row>
    <row r="102" spans="1:7" ht="15">
      <c r="A102" s="54"/>
      <c r="B102" s="55"/>
      <c r="C102" s="55"/>
      <c r="D102" s="69">
        <f t="shared" si="11"/>
        <v>0</v>
      </c>
      <c r="E102" s="154"/>
      <c r="F102" s="5" t="str">
        <f t="shared" si="12"/>
        <v>OK</v>
      </c>
      <c r="G102" s="30"/>
    </row>
    <row r="103" spans="1:7" ht="15">
      <c r="A103" s="54"/>
      <c r="B103" s="55"/>
      <c r="C103" s="55"/>
      <c r="D103" s="69">
        <f t="shared" si="11"/>
        <v>0</v>
      </c>
      <c r="E103" s="154"/>
      <c r="F103" s="5" t="str">
        <f t="shared" si="12"/>
        <v>OK</v>
      </c>
      <c r="G103" s="30"/>
    </row>
    <row r="104" spans="1:7" ht="15">
      <c r="A104" s="54"/>
      <c r="B104" s="55"/>
      <c r="C104" s="55"/>
      <c r="D104" s="69">
        <f t="shared" si="11"/>
        <v>0</v>
      </c>
      <c r="E104" s="154"/>
      <c r="F104" s="5" t="str">
        <f t="shared" si="12"/>
        <v>OK</v>
      </c>
      <c r="G104" s="30"/>
    </row>
    <row r="105" spans="1:7" ht="15">
      <c r="A105" s="54"/>
      <c r="B105" s="55"/>
      <c r="C105" s="55"/>
      <c r="D105" s="69">
        <f t="shared" si="11"/>
        <v>0</v>
      </c>
      <c r="E105" s="154"/>
      <c r="F105" s="5" t="str">
        <f t="shared" si="12"/>
        <v>OK</v>
      </c>
      <c r="G105" s="30"/>
    </row>
    <row r="106" spans="1:7" ht="15">
      <c r="A106" s="54"/>
      <c r="B106" s="55"/>
      <c r="C106" s="55"/>
      <c r="D106" s="69">
        <f t="shared" si="11"/>
        <v>0</v>
      </c>
      <c r="E106" s="154"/>
      <c r="F106" s="5" t="str">
        <f t="shared" si="12"/>
        <v>OK</v>
      </c>
      <c r="G106" s="30"/>
    </row>
    <row r="107" spans="1:7" ht="15">
      <c r="A107" s="54"/>
      <c r="B107" s="55"/>
      <c r="C107" s="55"/>
      <c r="D107" s="69">
        <f t="shared" si="11"/>
        <v>0</v>
      </c>
      <c r="E107" s="154"/>
      <c r="F107" s="5" t="str">
        <f t="shared" si="12"/>
        <v>OK</v>
      </c>
      <c r="G107" s="30"/>
    </row>
    <row r="108" spans="1:7" ht="15">
      <c r="A108" s="54"/>
      <c r="B108" s="55"/>
      <c r="C108" s="55"/>
      <c r="D108" s="69">
        <f t="shared" si="11"/>
        <v>0</v>
      </c>
      <c r="E108" s="154"/>
      <c r="F108" s="5" t="str">
        <f t="shared" si="12"/>
        <v>OK</v>
      </c>
      <c r="G108" s="30"/>
    </row>
    <row r="109" spans="1:7" ht="15">
      <c r="A109" s="54"/>
      <c r="B109" s="55"/>
      <c r="C109" s="55"/>
      <c r="D109" s="69">
        <f t="shared" si="11"/>
        <v>0</v>
      </c>
      <c r="E109" s="154"/>
      <c r="F109" s="5" t="str">
        <f t="shared" si="12"/>
        <v>OK</v>
      </c>
      <c r="G109" s="30"/>
    </row>
    <row r="110" spans="1:7" ht="15">
      <c r="A110" s="54"/>
      <c r="B110" s="55"/>
      <c r="C110" s="55"/>
      <c r="D110" s="69">
        <f t="shared" si="11"/>
        <v>0</v>
      </c>
      <c r="E110" s="154"/>
      <c r="F110" s="5" t="str">
        <f t="shared" si="12"/>
        <v>OK</v>
      </c>
      <c r="G110" s="30"/>
    </row>
    <row r="111" spans="1:7" ht="15">
      <c r="A111" s="54"/>
      <c r="B111" s="55"/>
      <c r="C111" s="55"/>
      <c r="D111" s="69">
        <f t="shared" si="11"/>
        <v>0</v>
      </c>
      <c r="E111" s="154"/>
      <c r="F111" s="5" t="str">
        <f t="shared" si="12"/>
        <v>OK</v>
      </c>
      <c r="G111" s="30"/>
    </row>
    <row r="112" spans="1:7" ht="17" thickBot="1">
      <c r="A112" s="75" t="s">
        <v>192</v>
      </c>
      <c r="B112" s="63">
        <f>SUM(B97:B111)</f>
        <v>20000</v>
      </c>
      <c r="C112" s="63">
        <f>SUM(C97:C111)</f>
        <v>0</v>
      </c>
      <c r="D112" s="70">
        <f>SUM(B112:C112)</f>
        <v>20000</v>
      </c>
      <c r="E112" s="155"/>
      <c r="F112" s="11" t="str">
        <f>IF(AND(B112&gt;=0,B112&lt;=50000,B112/$B$4&lt;=E96),"OK","Esubero di spesa")</f>
        <v>OK</v>
      </c>
      <c r="G112" s="30"/>
    </row>
    <row r="113" spans="1:7" ht="16">
      <c r="A113" s="75" t="s">
        <v>213</v>
      </c>
      <c r="B113" s="63">
        <f>B95+B112</f>
        <v>57870.63</v>
      </c>
      <c r="C113" s="63">
        <f>C95+C112</f>
        <v>0</v>
      </c>
      <c r="D113" s="70">
        <f>D95+D112</f>
        <v>57870.63</v>
      </c>
      <c r="E113" s="58"/>
      <c r="F113" s="58"/>
      <c r="G113" s="30"/>
    </row>
    <row r="114" spans="1:7">
      <c r="A114" s="58"/>
      <c r="B114" s="58"/>
      <c r="C114" s="58"/>
      <c r="D114" s="58"/>
      <c r="E114" s="58"/>
      <c r="F114" s="58"/>
      <c r="G114" s="30"/>
    </row>
  </sheetData>
  <sheetProtection algorithmName="SHA-512" hashValue="81mc32gIGanfBmEfKopch0wwYb92UK7onYIf8bk8xStgpQamxtpRB+FmzNGQUmpA5MLXn701+enX0oUMvRw8yA==" saltValue="u1Iu4U5AHPusBZHyK7VgPQ==" spinCount="100000" sheet="1" objects="1" scenarios="1" formatRows="0"/>
  <mergeCells count="6">
    <mergeCell ref="E96:E112"/>
    <mergeCell ref="A1:D1"/>
    <mergeCell ref="A2:D2"/>
    <mergeCell ref="E5:E22"/>
    <mergeCell ref="E23:E44"/>
    <mergeCell ref="E79:E95"/>
  </mergeCells>
  <conditionalFormatting sqref="F4">
    <cfRule type="containsText" dxfId="57" priority="43" operator="containsText" text="OK">
      <formula>NOT(ISERROR(SEARCH("OK",F4)))</formula>
    </cfRule>
    <cfRule type="containsText" dxfId="56" priority="42" operator="containsText" text="Il costo totale ammissibile non deve essere inferiore a € 250.000,00 e non deve essere superiore a € 10.000.000,00">
      <formula>NOT(ISERROR(SEARCH("Il costo totale ammissibile non deve essere inferiore a € 250.000,00 e non deve essere superiore a € 10.000.000,00",F4)))</formula>
    </cfRule>
  </conditionalFormatting>
  <conditionalFormatting sqref="F5">
    <cfRule type="containsText" dxfId="55" priority="41" stopIfTrue="1" operator="containsText" text="OK">
      <formula>NOT(ISERROR(SEARCH("OK",F5)))</formula>
    </cfRule>
    <cfRule type="containsText" dxfId="54" priority="40" stopIfTrue="1" operator="containsText" text="Check">
      <formula>NOT(ISERROR(SEARCH("Check",F5)))</formula>
    </cfRule>
    <cfRule type="containsText" dxfId="53" priority="39" stopIfTrue="1" operator="containsText" text="OK">
      <formula>NOT(ISERROR(SEARCH("OK",F5)))</formula>
    </cfRule>
    <cfRule type="containsText" dxfId="52" priority="38" stopIfTrue="1" operator="containsText" text="Check">
      <formula>NOT(ISERROR(SEARCH("Check",F5)))</formula>
    </cfRule>
    <cfRule type="containsText" dxfId="51" priority="37" stopIfTrue="1" operator="containsText" text="Esubero di spesa">
      <formula>NOT(ISERROR(SEARCH("Esubero di spesa",F5)))</formula>
    </cfRule>
  </conditionalFormatting>
  <conditionalFormatting sqref="F6:F21">
    <cfRule type="containsText" dxfId="50" priority="36" stopIfTrue="1" operator="containsText" text="OK">
      <formula>NOT(ISERROR(SEARCH("OK",F6)))</formula>
    </cfRule>
    <cfRule type="containsText" dxfId="49" priority="35" stopIfTrue="1" operator="containsText" text="Check">
      <formula>NOT(ISERROR(SEARCH("Check",F6)))</formula>
    </cfRule>
    <cfRule type="containsText" dxfId="48" priority="34" stopIfTrue="1" operator="containsText" text="Inserire voce di spesa e descrizione">
      <formula>NOT(ISERROR(SEARCH("Inserire voce di spesa e descrizione",F6)))</formula>
    </cfRule>
  </conditionalFormatting>
  <conditionalFormatting sqref="F22">
    <cfRule type="containsText" dxfId="47" priority="29" stopIfTrue="1" operator="containsText" text="Esubero di spesa">
      <formula>NOT(ISERROR(SEARCH("Esubero di spesa",F22)))</formula>
    </cfRule>
    <cfRule type="containsText" dxfId="46" priority="33" stopIfTrue="1" operator="containsText" text="OK">
      <formula>NOT(ISERROR(SEARCH("OK",F22)))</formula>
    </cfRule>
    <cfRule type="containsText" dxfId="45" priority="32" stopIfTrue="1" operator="containsText" text="Check">
      <formula>NOT(ISERROR(SEARCH("Check",F22)))</formula>
    </cfRule>
    <cfRule type="containsText" dxfId="44" priority="31" stopIfTrue="1" operator="containsText" text="OK">
      <formula>NOT(ISERROR(SEARCH("OK",F22)))</formula>
    </cfRule>
    <cfRule type="containsText" dxfId="43" priority="30" stopIfTrue="1" operator="containsText" text="Check">
      <formula>NOT(ISERROR(SEARCH("Check",F22)))</formula>
    </cfRule>
  </conditionalFormatting>
  <conditionalFormatting sqref="F23:F43 F45:F61 F63:F77">
    <cfRule type="containsText" dxfId="42" priority="45" stopIfTrue="1" operator="containsText" text="Check">
      <formula>NOT(ISERROR(SEARCH("Check",F23)))</formula>
    </cfRule>
    <cfRule type="containsText" dxfId="41" priority="44" stopIfTrue="1" operator="containsText" text="Inserire voce di spesa e descrizione">
      <formula>NOT(ISERROR(SEARCH("Inserire voce di spesa e descrizione",F23)))</formula>
    </cfRule>
    <cfRule type="containsText" dxfId="40" priority="46" stopIfTrue="1" operator="containsText" text="OK">
      <formula>NOT(ISERROR(SEARCH("OK",F23)))</formula>
    </cfRule>
  </conditionalFormatting>
  <conditionalFormatting sqref="F44">
    <cfRule type="containsText" dxfId="39" priority="17" stopIfTrue="1" operator="containsText" text="Esubero di spesa">
      <formula>NOT(ISERROR(SEARCH("Esubero di spesa",F44)))</formula>
    </cfRule>
    <cfRule type="containsText" dxfId="38" priority="18" stopIfTrue="1" operator="containsText" text="Check">
      <formula>NOT(ISERROR(SEARCH("Check",F44)))</formula>
    </cfRule>
    <cfRule type="containsText" dxfId="37" priority="19" stopIfTrue="1" operator="containsText" text="OK">
      <formula>NOT(ISERROR(SEARCH("OK",F44)))</formula>
    </cfRule>
    <cfRule type="containsText" dxfId="36" priority="20" stopIfTrue="1" operator="containsText" text="Check">
      <formula>NOT(ISERROR(SEARCH("Check",F44)))</formula>
    </cfRule>
    <cfRule type="containsText" dxfId="35" priority="21" stopIfTrue="1" operator="containsText" text="OK">
      <formula>NOT(ISERROR(SEARCH("OK",F44)))</formula>
    </cfRule>
  </conditionalFormatting>
  <conditionalFormatting sqref="F78">
    <cfRule type="containsText" dxfId="34" priority="23" stopIfTrue="1" operator="containsText" text="Check">
      <formula>NOT(ISERROR(SEARCH("Check",F78)))</formula>
    </cfRule>
    <cfRule type="containsText" dxfId="33" priority="25" stopIfTrue="1" operator="containsText" text="Check">
      <formula>NOT(ISERROR(SEARCH("Check",F78)))</formula>
    </cfRule>
    <cfRule type="containsText" dxfId="32" priority="26" stopIfTrue="1" operator="containsText" text="OK">
      <formula>NOT(ISERROR(SEARCH("OK",F78)))</formula>
    </cfRule>
    <cfRule type="containsText" dxfId="31" priority="24" stopIfTrue="1" operator="containsText" text="OK">
      <formula>NOT(ISERROR(SEARCH("OK",F78)))</formula>
    </cfRule>
    <cfRule type="containsText" dxfId="30" priority="22" stopIfTrue="1" operator="containsText" text="Esubero di spesa">
      <formula>NOT(ISERROR(SEARCH("Esubero di spesa",F78)))</formula>
    </cfRule>
  </conditionalFormatting>
  <conditionalFormatting sqref="F80:F94">
    <cfRule type="containsText" dxfId="29" priority="16" stopIfTrue="1" operator="containsText" text="OK">
      <formula>NOT(ISERROR(SEARCH("OK",F80)))</formula>
    </cfRule>
    <cfRule type="containsText" dxfId="28" priority="15" stopIfTrue="1" operator="containsText" text="Check">
      <formula>NOT(ISERROR(SEARCH("Check",F80)))</formula>
    </cfRule>
    <cfRule type="containsText" dxfId="27" priority="14" stopIfTrue="1" operator="containsText" text="Inserire voce di spesa e descrizione">
      <formula>NOT(ISERROR(SEARCH("Inserire voce di spesa e descrizione",F80)))</formula>
    </cfRule>
  </conditionalFormatting>
  <conditionalFormatting sqref="F95">
    <cfRule type="containsText" dxfId="26" priority="10" stopIfTrue="1" operator="containsText" text="OK">
      <formula>NOT(ISERROR(SEARCH("OK",F95)))</formula>
    </cfRule>
    <cfRule type="containsText" dxfId="25" priority="9" stopIfTrue="1" operator="containsText" text="Check">
      <formula>NOT(ISERROR(SEARCH("Check",F95)))</formula>
    </cfRule>
    <cfRule type="containsText" dxfId="24" priority="8" stopIfTrue="1" operator="containsText" text="OK">
      <formula>NOT(ISERROR(SEARCH("OK",F95)))</formula>
    </cfRule>
    <cfRule type="containsText" dxfId="23" priority="7" stopIfTrue="1" operator="containsText" text="Check">
      <formula>NOT(ISERROR(SEARCH("Check",F95)))</formula>
    </cfRule>
    <cfRule type="containsText" dxfId="22" priority="6" stopIfTrue="1" operator="containsText" text="Esubero di spesa">
      <formula>NOT(ISERROR(SEARCH("Esubero di spesa",F95)))</formula>
    </cfRule>
  </conditionalFormatting>
  <conditionalFormatting sqref="F97:F111">
    <cfRule type="containsText" dxfId="21" priority="13" stopIfTrue="1" operator="containsText" text="OK">
      <formula>NOT(ISERROR(SEARCH("OK",F97)))</formula>
    </cfRule>
    <cfRule type="containsText" dxfId="20" priority="12" stopIfTrue="1" operator="containsText" text="Check">
      <formula>NOT(ISERROR(SEARCH("Check",F97)))</formula>
    </cfRule>
    <cfRule type="containsText" dxfId="19" priority="11" stopIfTrue="1" operator="containsText" text="Inserire voce di spesa e descrizione">
      <formula>NOT(ISERROR(SEARCH("Inserire voce di spesa e descrizione",F97)))</formula>
    </cfRule>
  </conditionalFormatting>
  <conditionalFormatting sqref="F112">
    <cfRule type="containsText" dxfId="18" priority="5" stopIfTrue="1" operator="containsText" text="OK">
      <formula>NOT(ISERROR(SEARCH("OK",F112)))</formula>
    </cfRule>
    <cfRule type="containsText" dxfId="17" priority="4" stopIfTrue="1" operator="containsText" text="Check">
      <formula>NOT(ISERROR(SEARCH("Check",F112)))</formula>
    </cfRule>
    <cfRule type="containsText" dxfId="16" priority="3" stopIfTrue="1" operator="containsText" text="OK">
      <formula>NOT(ISERROR(SEARCH("OK",F112)))</formula>
    </cfRule>
    <cfRule type="containsText" dxfId="15" priority="2" stopIfTrue="1" operator="containsText" text="Check">
      <formula>NOT(ISERROR(SEARCH("Check",F112)))</formula>
    </cfRule>
    <cfRule type="containsText" dxfId="14" priority="1" stopIfTrue="1" operator="containsText" text="Esubero di spesa">
      <formula>NOT(ISERROR(SEARCH("Esubero di spesa",F112)))</formula>
    </cfRule>
  </conditionalFormatting>
  <printOptions horizontalCentered="1"/>
  <pageMargins left="0.39370078740157483" right="0.19685039370078741" top="0.19685039370078741" bottom="0.19685039370078741" header="0.31496062992125984" footer="0.31496062992125984"/>
  <pageSetup paperSize="9" scale="7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CC446-CD0E-4EA0-8B5D-029659D21365}">
  <dimension ref="A1:J19"/>
  <sheetViews>
    <sheetView topLeftCell="A6" workbookViewId="0">
      <selection activeCell="G15" sqref="G15:G16"/>
    </sheetView>
  </sheetViews>
  <sheetFormatPr baseColWidth="10" defaultColWidth="8.83203125" defaultRowHeight="13"/>
  <cols>
    <col min="1" max="1" width="20.6640625" style="12" customWidth="1"/>
    <col min="2" max="2" width="15" style="12" customWidth="1"/>
    <col min="3" max="3" width="24.33203125" style="12" customWidth="1"/>
    <col min="4" max="4" width="15.83203125" style="12" customWidth="1"/>
    <col min="5" max="5" width="12.83203125" style="12" customWidth="1"/>
    <col min="6" max="6" width="13.5" style="12" customWidth="1"/>
    <col min="7" max="7" width="13.33203125" style="12" customWidth="1"/>
    <col min="8" max="8" width="18" style="12" customWidth="1"/>
    <col min="9" max="9" width="14" style="12" customWidth="1"/>
    <col min="10" max="10" width="10.33203125" style="12" bestFit="1" customWidth="1"/>
    <col min="11" max="16384" width="8.83203125" style="12"/>
  </cols>
  <sheetData>
    <row r="1" spans="1:9" ht="16">
      <c r="A1" s="83" t="s">
        <v>81</v>
      </c>
      <c r="B1" s="30"/>
      <c r="C1" s="30"/>
      <c r="D1" s="30"/>
      <c r="E1" s="30"/>
      <c r="F1" s="30"/>
      <c r="G1" s="30"/>
      <c r="H1" s="23"/>
      <c r="I1" s="23"/>
    </row>
    <row r="2" spans="1:9" ht="14">
      <c r="A2" s="30"/>
      <c r="B2" s="30"/>
      <c r="C2" s="30"/>
      <c r="D2" s="30"/>
      <c r="E2" s="30"/>
      <c r="F2" s="30"/>
      <c r="G2" s="30"/>
      <c r="H2" s="23"/>
      <c r="I2" s="23"/>
    </row>
    <row r="3" spans="1:9" ht="14">
      <c r="A3" s="30"/>
      <c r="B3" s="30"/>
      <c r="C3" s="30"/>
      <c r="D3" s="30"/>
      <c r="E3" s="30"/>
      <c r="F3" s="30"/>
      <c r="G3" s="30"/>
      <c r="H3" s="23"/>
      <c r="I3" s="23"/>
    </row>
    <row r="4" spans="1:9" ht="14">
      <c r="A4" s="30"/>
      <c r="B4" s="30"/>
      <c r="C4" s="30"/>
      <c r="D4" s="30"/>
      <c r="E4" s="30"/>
      <c r="F4" s="30"/>
      <c r="G4" s="30"/>
      <c r="H4" s="23"/>
      <c r="I4" s="23"/>
    </row>
    <row r="5" spans="1:9" ht="14">
      <c r="A5" s="84" t="s">
        <v>82</v>
      </c>
      <c r="B5" s="85"/>
      <c r="C5" s="85"/>
      <c r="D5" s="85"/>
      <c r="E5" s="85"/>
      <c r="F5" s="85"/>
      <c r="G5" s="85"/>
      <c r="H5" s="86"/>
      <c r="I5" s="23"/>
    </row>
    <row r="6" spans="1:9" ht="39">
      <c r="A6" s="15" t="s">
        <v>83</v>
      </c>
      <c r="B6" s="13" t="s">
        <v>84</v>
      </c>
      <c r="C6" s="13" t="s">
        <v>85</v>
      </c>
      <c r="D6" s="13" t="s">
        <v>86</v>
      </c>
      <c r="E6" s="13" t="s">
        <v>87</v>
      </c>
      <c r="F6" s="13" t="s">
        <v>88</v>
      </c>
      <c r="G6" s="13" t="s">
        <v>89</v>
      </c>
      <c r="H6" s="13" t="s">
        <v>90</v>
      </c>
      <c r="I6" s="14"/>
    </row>
    <row r="7" spans="1:9" ht="27.5" customHeight="1">
      <c r="A7" s="172" t="str">
        <f>'1. Anagrafica'!A4:Z4</f>
        <v>…..omissis</v>
      </c>
      <c r="B7" s="173" t="str">
        <f>'1. Anagrafica'!A8</f>
        <v>Piccola impresa</v>
      </c>
      <c r="C7" s="176" t="s">
        <v>202</v>
      </c>
      <c r="D7" s="178">
        <f>'4.Programma di investimenti L1'!B4</f>
        <v>1161679.02</v>
      </c>
      <c r="E7" s="179">
        <f>IF('1. Anagrafica'!A8="Piccola impresa",60%,50%)</f>
        <v>0.6</v>
      </c>
      <c r="F7" s="180">
        <f>D7*E7</f>
        <v>697007.41200000001</v>
      </c>
      <c r="G7" s="174">
        <f>F7</f>
        <v>697007.41200000001</v>
      </c>
      <c r="H7" s="174">
        <f>G7-G15</f>
        <v>58083.952000000048</v>
      </c>
      <c r="I7" s="163"/>
    </row>
    <row r="8" spans="1:9" ht="14" customHeight="1">
      <c r="A8" s="165"/>
      <c r="B8" s="167"/>
      <c r="C8" s="177"/>
      <c r="D8" s="161"/>
      <c r="E8" s="162"/>
      <c r="F8" s="181"/>
      <c r="G8" s="175"/>
      <c r="H8" s="175"/>
      <c r="I8" s="163"/>
    </row>
    <row r="9" spans="1:9" ht="60">
      <c r="A9" s="30"/>
      <c r="B9" s="30"/>
      <c r="C9" s="30"/>
      <c r="D9" s="80"/>
      <c r="E9" s="30"/>
      <c r="F9" s="30"/>
      <c r="G9" s="81"/>
      <c r="H9" s="87" t="s">
        <v>91</v>
      </c>
      <c r="I9" s="88"/>
    </row>
    <row r="10" spans="1:9" ht="14">
      <c r="A10" s="30"/>
      <c r="B10" s="30"/>
      <c r="C10" s="30"/>
      <c r="D10" s="30"/>
      <c r="E10" s="30"/>
      <c r="F10" s="30"/>
      <c r="G10" s="89"/>
      <c r="H10" s="90">
        <f>IFERROR(1- (G15/G7),0)</f>
        <v>8.3333334768038392E-2</v>
      </c>
      <c r="I10" s="30"/>
    </row>
    <row r="11" spans="1:9" ht="14">
      <c r="A11" s="30"/>
      <c r="B11" s="30"/>
      <c r="C11" s="30"/>
      <c r="D11" s="30"/>
      <c r="E11" s="30"/>
      <c r="F11" s="30"/>
      <c r="G11" s="89"/>
      <c r="H11" s="89"/>
      <c r="I11" s="30"/>
    </row>
    <row r="12" spans="1:9" ht="14">
      <c r="A12" s="30"/>
      <c r="B12" s="30"/>
      <c r="C12" s="30"/>
      <c r="D12" s="30"/>
      <c r="E12" s="30"/>
      <c r="F12" s="30"/>
      <c r="G12" s="91"/>
      <c r="H12" s="23"/>
      <c r="I12" s="23"/>
    </row>
    <row r="13" spans="1:9" ht="14">
      <c r="A13" s="84" t="s">
        <v>82</v>
      </c>
      <c r="B13" s="85"/>
      <c r="C13" s="85"/>
      <c r="D13" s="85"/>
      <c r="E13" s="85"/>
      <c r="F13" s="85"/>
      <c r="G13" s="85"/>
      <c r="H13" s="92"/>
      <c r="I13" s="30"/>
    </row>
    <row r="14" spans="1:9" ht="39">
      <c r="A14" s="15" t="s">
        <v>83</v>
      </c>
      <c r="B14" s="13" t="s">
        <v>84</v>
      </c>
      <c r="C14" s="13" t="s">
        <v>85</v>
      </c>
      <c r="D14" s="13" t="s">
        <v>86</v>
      </c>
      <c r="E14" s="13" t="s">
        <v>87</v>
      </c>
      <c r="F14" s="13" t="s">
        <v>88</v>
      </c>
      <c r="G14" s="13" t="s">
        <v>92</v>
      </c>
      <c r="H14" s="13"/>
      <c r="I14" s="30"/>
    </row>
    <row r="15" spans="1:9" ht="27.5" customHeight="1">
      <c r="A15" s="164" t="str">
        <f>A7</f>
        <v>…..omissis</v>
      </c>
      <c r="B15" s="166" t="str">
        <f>B7</f>
        <v>Piccola impresa</v>
      </c>
      <c r="C15" s="182" t="str">
        <f>C7</f>
        <v>ART. 14   Spese di cui alle lettere A), B), C), D), E) del par. 3.4, comma 1</v>
      </c>
      <c r="D15" s="161">
        <f t="shared" ref="D15:F15" si="0">D7</f>
        <v>1161679.02</v>
      </c>
      <c r="E15" s="162">
        <f t="shared" si="0"/>
        <v>0.6</v>
      </c>
      <c r="F15" s="161">
        <f t="shared" si="0"/>
        <v>697007.41200000001</v>
      </c>
      <c r="G15" s="168">
        <v>638923.46</v>
      </c>
      <c r="H15" s="170" t="str">
        <f>IF(G15&gt;G7,"Importo superiore al concedibile","OK")</f>
        <v>OK</v>
      </c>
      <c r="I15" s="23"/>
    </row>
    <row r="16" spans="1:9" ht="14" customHeight="1">
      <c r="A16" s="165"/>
      <c r="B16" s="167"/>
      <c r="C16" s="182"/>
      <c r="D16" s="161"/>
      <c r="E16" s="162"/>
      <c r="F16" s="161"/>
      <c r="G16" s="169"/>
      <c r="H16" s="171"/>
      <c r="I16" s="23"/>
    </row>
    <row r="17" spans="1:10" ht="14">
      <c r="A17" s="23"/>
      <c r="B17" s="23"/>
      <c r="C17" s="23"/>
      <c r="D17" s="80"/>
      <c r="E17" s="30"/>
      <c r="F17" s="30"/>
      <c r="G17" s="81"/>
      <c r="H17" s="23"/>
      <c r="I17" s="23"/>
      <c r="J17" s="78"/>
    </row>
    <row r="18" spans="1:10">
      <c r="A18" s="23"/>
      <c r="B18" s="23"/>
      <c r="C18" s="23"/>
      <c r="D18" s="23"/>
      <c r="E18" s="23"/>
      <c r="F18" s="23"/>
      <c r="G18" s="82"/>
      <c r="H18" s="23"/>
      <c r="I18" s="23"/>
    </row>
    <row r="19" spans="1:10">
      <c r="G19" s="79"/>
    </row>
  </sheetData>
  <sheetProtection algorithmName="SHA-512" hashValue="gOo9yt6I1WEJvU02rZyygEal8NSkzZVJ2ZhFd9YPgyJT/NnkE8QP6jxr9ZDXHFfHUsfN33LyDJFD5QxRLCa6Gg==" saltValue="QskN8SBJciH0BDcFMT0aDw==" spinCount="100000" sheet="1" objects="1" scenarios="1" formatRows="0"/>
  <mergeCells count="17">
    <mergeCell ref="C15:C16"/>
    <mergeCell ref="D15:D16"/>
    <mergeCell ref="E15:E16"/>
    <mergeCell ref="F15:F16"/>
    <mergeCell ref="I7:I8"/>
    <mergeCell ref="A15:A16"/>
    <mergeCell ref="B15:B16"/>
    <mergeCell ref="G15:G16"/>
    <mergeCell ref="H15:H16"/>
    <mergeCell ref="A7:A8"/>
    <mergeCell ref="B7:B8"/>
    <mergeCell ref="G7:G8"/>
    <mergeCell ref="H7:H8"/>
    <mergeCell ref="C7:C8"/>
    <mergeCell ref="D7:D8"/>
    <mergeCell ref="E7:E8"/>
    <mergeCell ref="F7:F8"/>
  </mergeCells>
  <conditionalFormatting sqref="A7:C7">
    <cfRule type="cellIs" dxfId="13" priority="12" operator="equal">
      <formula>0</formula>
    </cfRule>
  </conditionalFormatting>
  <conditionalFormatting sqref="A15:C15">
    <cfRule type="cellIs" dxfId="12" priority="9" operator="equal">
      <formula>0</formula>
    </cfRule>
  </conditionalFormatting>
  <conditionalFormatting sqref="D7">
    <cfRule type="containsText" dxfId="11" priority="10" operator="containsText" text="Rivedere">
      <formula>NOT(ISERROR(SEARCH("Rivedere",D7)))</formula>
    </cfRule>
  </conditionalFormatting>
  <conditionalFormatting sqref="D15">
    <cfRule type="containsText" dxfId="10" priority="7" operator="containsText" text="Rivedere">
      <formula>NOT(ISERROR(SEARCH("Rivedere",D15)))</formula>
    </cfRule>
  </conditionalFormatting>
  <conditionalFormatting sqref="F7">
    <cfRule type="containsText" dxfId="9" priority="11" operator="containsText" text="Rivedere">
      <formula>NOT(ISERROR(SEARCH("Rivedere",F7)))</formula>
    </cfRule>
  </conditionalFormatting>
  <conditionalFormatting sqref="F15">
    <cfRule type="containsText" dxfId="8" priority="8" operator="containsText" text="Rivedere">
      <formula>NOT(ISERROR(SEARCH("Rivedere",F15)))</formula>
    </cfRule>
  </conditionalFormatting>
  <conditionalFormatting sqref="H15:H16">
    <cfRule type="containsText" dxfId="7" priority="3" operator="containsText" text="OK">
      <formula>NOT(ISERROR(SEARCH("OK",H15)))</formula>
    </cfRule>
    <cfRule type="containsText" dxfId="6" priority="4" operator="containsText" text="Importo superiore al concedibile">
      <formula>NOT(ISERROR(SEARCH("Importo superiore al concedibile",H15)))</formula>
    </cfRule>
    <cfRule type="containsText" dxfId="5" priority="5" operator="containsText" text="L'importo massimo di aiuto concedibile è pari a € 90.000,00">
      <formula>NOT(ISERROR(SEARCH("L'importo massimo di aiuto concedibile è pari a € 90.000,00",H15)))</formula>
    </cfRule>
    <cfRule type="containsText" dxfId="4" priority="6" operator="containsText" text="OK">
      <formula>NOT(ISERROR(SEARCH("OK",H15)))</formula>
    </cfRule>
  </conditionalFormatting>
  <conditionalFormatting sqref="I7:I8">
    <cfRule type="containsText" dxfId="3" priority="1" operator="containsText" text="L'importo massimo di aiuto concedibile è pari a € 90.000,00">
      <formula>NOT(ISERROR(SEARCH("L'importo massimo di aiuto concedibile è pari a € 90.000,00",I7)))</formula>
    </cfRule>
    <cfRule type="containsText" dxfId="2" priority="2" operator="containsText" text="OK">
      <formula>NOT(ISERROR(SEARCH("OK",I7)))</formula>
    </cfRule>
  </conditionalFormatting>
  <printOptions horizontalCentered="1"/>
  <pageMargins left="0.19685039370078741" right="0.19685039370078741" top="0.19685039370078741" bottom="0.19685039370078741" header="0.31496062992125984" footer="0.31496062992125984"/>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3E1E-AE01-4DC5-AB28-C3B352C16A8A}">
  <sheetPr>
    <pageSetUpPr fitToPage="1"/>
  </sheetPr>
  <dimension ref="A1:F16"/>
  <sheetViews>
    <sheetView workbookViewId="0">
      <selection activeCell="A14" sqref="A14:E14"/>
    </sheetView>
  </sheetViews>
  <sheetFormatPr baseColWidth="10" defaultColWidth="8.83203125" defaultRowHeight="13"/>
  <cols>
    <col min="1" max="1" width="26" style="12" customWidth="1"/>
    <col min="2" max="2" width="23.83203125" style="12" customWidth="1"/>
    <col min="3" max="3" width="13.6640625" style="12" bestFit="1" customWidth="1"/>
    <col min="4" max="4" width="18.5" style="12" customWidth="1"/>
    <col min="5" max="5" width="37" style="12" customWidth="1"/>
    <col min="6" max="16384" width="8.83203125" style="12"/>
  </cols>
  <sheetData>
    <row r="1" spans="1:6" ht="16">
      <c r="A1" s="83" t="s">
        <v>93</v>
      </c>
      <c r="B1" s="23"/>
      <c r="C1" s="23"/>
      <c r="D1" s="23"/>
      <c r="E1" s="23"/>
      <c r="F1" s="23"/>
    </row>
    <row r="2" spans="1:6">
      <c r="A2" s="23"/>
      <c r="B2" s="23"/>
      <c r="C2" s="23"/>
      <c r="D2" s="23"/>
      <c r="E2" s="23"/>
      <c r="F2" s="23"/>
    </row>
    <row r="3" spans="1:6">
      <c r="A3" s="23"/>
      <c r="B3" s="23"/>
      <c r="C3" s="23"/>
      <c r="D3" s="23"/>
      <c r="E3" s="23"/>
      <c r="F3" s="23"/>
    </row>
    <row r="4" spans="1:6" ht="16">
      <c r="A4" s="189" t="s">
        <v>94</v>
      </c>
      <c r="B4" s="189"/>
      <c r="C4" s="189"/>
      <c r="D4" s="189"/>
      <c r="E4" s="189"/>
      <c r="F4" s="23"/>
    </row>
    <row r="5" spans="1:6" ht="16">
      <c r="A5" s="103" t="s">
        <v>95</v>
      </c>
      <c r="B5" s="103" t="s">
        <v>96</v>
      </c>
      <c r="C5" s="190" t="s">
        <v>97</v>
      </c>
      <c r="D5" s="191"/>
      <c r="E5" s="103" t="s">
        <v>96</v>
      </c>
      <c r="F5" s="23"/>
    </row>
    <row r="6" spans="1:6" ht="16">
      <c r="A6" s="101" t="s">
        <v>98</v>
      </c>
      <c r="B6" s="102">
        <f>'4.Programma di investimenti L1'!B4</f>
        <v>1161679.02</v>
      </c>
      <c r="C6" s="192" t="s">
        <v>99</v>
      </c>
      <c r="D6" s="193"/>
      <c r="E6" s="104">
        <f>'5.Determinazione contributo'!G15</f>
        <v>638923.46</v>
      </c>
      <c r="F6" s="23"/>
    </row>
    <row r="7" spans="1:6" ht="32">
      <c r="A7" s="101" t="s">
        <v>100</v>
      </c>
      <c r="B7" s="102">
        <f>'4.Programma di investimenti L1'!C4</f>
        <v>0</v>
      </c>
      <c r="C7" s="98" t="s">
        <v>101</v>
      </c>
      <c r="D7" s="99"/>
      <c r="E7" s="93"/>
      <c r="F7" s="23"/>
    </row>
    <row r="8" spans="1:6" ht="15">
      <c r="A8" s="100" t="s">
        <v>102</v>
      </c>
      <c r="B8" s="94"/>
      <c r="C8" s="192" t="s">
        <v>103</v>
      </c>
      <c r="D8" s="193"/>
      <c r="E8" s="93"/>
      <c r="F8" s="23"/>
    </row>
    <row r="9" spans="1:6" ht="15">
      <c r="A9" s="100" t="s">
        <v>104</v>
      </c>
      <c r="B9" s="94"/>
      <c r="C9" s="192" t="s">
        <v>104</v>
      </c>
      <c r="D9" s="193"/>
      <c r="E9" s="93"/>
      <c r="F9" s="23"/>
    </row>
    <row r="10" spans="1:6" ht="16">
      <c r="A10" s="95" t="s">
        <v>105</v>
      </c>
      <c r="B10" s="96">
        <f>SUM(B6:B9)</f>
        <v>1161679.02</v>
      </c>
      <c r="C10" s="194" t="s">
        <v>106</v>
      </c>
      <c r="D10" s="195"/>
      <c r="E10" s="97">
        <f>SUM(E6:E9)</f>
        <v>638923.46</v>
      </c>
      <c r="F10" s="23"/>
    </row>
    <row r="11" spans="1:6" ht="14">
      <c r="A11" s="183" t="str">
        <f>IF(B10=E10,"OK","NON OK")</f>
        <v>NON OK</v>
      </c>
      <c r="B11" s="184"/>
      <c r="C11" s="184"/>
      <c r="D11" s="184"/>
      <c r="E11" s="185"/>
      <c r="F11" s="23"/>
    </row>
    <row r="12" spans="1:6">
      <c r="A12" s="23"/>
      <c r="B12" s="23"/>
      <c r="C12" s="23"/>
      <c r="D12" s="23"/>
      <c r="E12" s="23"/>
      <c r="F12" s="23"/>
    </row>
    <row r="13" spans="1:6" ht="15">
      <c r="A13" s="186" t="s">
        <v>107</v>
      </c>
      <c r="B13" s="186"/>
      <c r="C13" s="186"/>
      <c r="D13" s="186"/>
      <c r="E13" s="186"/>
      <c r="F13" s="23"/>
    </row>
    <row r="14" spans="1:6" ht="131" customHeight="1">
      <c r="A14" s="187" t="s">
        <v>226</v>
      </c>
      <c r="B14" s="188"/>
      <c r="C14" s="188"/>
      <c r="D14" s="188"/>
      <c r="E14" s="188"/>
      <c r="F14" s="23"/>
    </row>
    <row r="15" spans="1:6">
      <c r="A15" s="23"/>
      <c r="B15" s="23"/>
      <c r="C15" s="23"/>
      <c r="D15" s="23"/>
      <c r="E15" s="23"/>
      <c r="F15" s="23"/>
    </row>
    <row r="16" spans="1:6">
      <c r="A16" s="23"/>
      <c r="B16" s="23"/>
      <c r="C16" s="23"/>
      <c r="D16" s="23"/>
      <c r="E16" s="23"/>
      <c r="F16" s="23"/>
    </row>
  </sheetData>
  <sheetProtection algorithmName="SHA-512" hashValue="E1N6i/9/Zjscus/0ITB2e0nVt1FRldRrdGJCfoFQCJYk/obd4Er2s8DKAmtQ9tD/HVmygBzAq7/v7gjIPQOLlQ==" saltValue="R2dHDwcP6w1MMDfxayfsfQ==" spinCount="100000" sheet="1" objects="1" scenarios="1"/>
  <mergeCells count="9">
    <mergeCell ref="A11:E11"/>
    <mergeCell ref="A13:E13"/>
    <mergeCell ref="A14:E14"/>
    <mergeCell ref="A4:E4"/>
    <mergeCell ref="C5:D5"/>
    <mergeCell ref="C6:D6"/>
    <mergeCell ref="C8:D8"/>
    <mergeCell ref="C9:D9"/>
    <mergeCell ref="C10:D10"/>
  </mergeCells>
  <conditionalFormatting sqref="A11:E11">
    <cfRule type="containsText" dxfId="1" priority="1" operator="containsText" text="NON OK">
      <formula>NOT(ISERROR(SEARCH("NON OK",A11)))</formula>
    </cfRule>
    <cfRule type="containsText" dxfId="0" priority="2" operator="containsText" text="OK">
      <formula>NOT(ISERROR(SEARCH("OK",A11)))</formula>
    </cfRule>
  </conditionalFormatting>
  <printOptions horizontalCentered="1"/>
  <pageMargins left="0.19685039370078741" right="0.19685039370078741" top="0.19685039370078741" bottom="0.19685039370078741" header="0.31496062992125984" footer="0.31496062992125984"/>
  <pageSetup paperSize="9" scale="9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F00B-E7AC-4288-80D1-BB69889507C6}">
  <dimension ref="A1:L107"/>
  <sheetViews>
    <sheetView topLeftCell="A98" workbookViewId="0">
      <selection activeCell="C104" sqref="C104"/>
    </sheetView>
  </sheetViews>
  <sheetFormatPr baseColWidth="10" defaultColWidth="7.5" defaultRowHeight="13"/>
  <cols>
    <col min="1" max="1" width="7.5" style="105"/>
    <col min="2" max="2" width="34.5" style="105" customWidth="1"/>
    <col min="3" max="3" width="66.33203125" style="105" bestFit="1" customWidth="1"/>
    <col min="4" max="4" width="9" style="105" customWidth="1"/>
    <col min="5" max="16384" width="7.5" style="105"/>
  </cols>
  <sheetData>
    <row r="1" spans="1:12" ht="14" thickBot="1">
      <c r="A1" s="107"/>
      <c r="B1" s="107"/>
      <c r="C1" s="107"/>
      <c r="D1" s="107"/>
      <c r="E1" s="107"/>
      <c r="F1" s="107"/>
    </row>
    <row r="2" spans="1:12" ht="16" thickBot="1">
      <c r="A2" s="196" t="s">
        <v>108</v>
      </c>
      <c r="B2" s="197"/>
      <c r="C2" s="132" t="s">
        <v>109</v>
      </c>
      <c r="D2" s="196" t="s">
        <v>110</v>
      </c>
      <c r="E2" s="197"/>
      <c r="F2" s="107"/>
    </row>
    <row r="3" spans="1:12" ht="15" thickBot="1">
      <c r="A3" s="198" t="s">
        <v>111</v>
      </c>
      <c r="B3" s="199"/>
      <c r="C3" s="199"/>
      <c r="D3" s="199"/>
      <c r="E3" s="200"/>
      <c r="F3" s="107"/>
    </row>
    <row r="4" spans="1:12" ht="30">
      <c r="A4" s="201" t="s">
        <v>112</v>
      </c>
      <c r="B4" s="202" t="s">
        <v>113</v>
      </c>
      <c r="C4" s="116" t="s">
        <v>114</v>
      </c>
      <c r="D4" s="201">
        <v>10</v>
      </c>
      <c r="E4" s="201">
        <v>30</v>
      </c>
      <c r="F4" s="107"/>
    </row>
    <row r="5" spans="1:12" ht="30">
      <c r="A5" s="201"/>
      <c r="B5" s="202"/>
      <c r="C5" s="116" t="s">
        <v>165</v>
      </c>
      <c r="D5" s="201"/>
      <c r="E5" s="201"/>
      <c r="F5" s="107"/>
    </row>
    <row r="6" spans="1:12" ht="30">
      <c r="A6" s="201"/>
      <c r="B6" s="202"/>
      <c r="C6" s="116" t="s">
        <v>166</v>
      </c>
      <c r="D6" s="201"/>
      <c r="E6" s="201"/>
      <c r="F6" s="107"/>
    </row>
    <row r="7" spans="1:12" ht="15">
      <c r="A7" s="201"/>
      <c r="B7" s="202"/>
      <c r="C7" s="116" t="s">
        <v>167</v>
      </c>
      <c r="D7" s="201"/>
      <c r="E7" s="201"/>
      <c r="F7" s="107"/>
    </row>
    <row r="8" spans="1:12" ht="30">
      <c r="A8" s="201"/>
      <c r="B8" s="202"/>
      <c r="C8" s="116" t="s">
        <v>168</v>
      </c>
      <c r="D8" s="201"/>
      <c r="E8" s="201"/>
      <c r="F8" s="107"/>
    </row>
    <row r="9" spans="1:12" ht="45">
      <c r="A9" s="201"/>
      <c r="B9" s="202"/>
      <c r="C9" s="116" t="s">
        <v>169</v>
      </c>
      <c r="D9" s="201"/>
      <c r="E9" s="201"/>
      <c r="F9" s="107"/>
    </row>
    <row r="10" spans="1:12" ht="14">
      <c r="A10" s="201"/>
      <c r="B10" s="202"/>
      <c r="C10" s="116"/>
      <c r="D10" s="201"/>
      <c r="E10" s="201"/>
      <c r="F10" s="107"/>
      <c r="L10" s="107"/>
    </row>
    <row r="11" spans="1:12" ht="32" customHeight="1" thickBot="1">
      <c r="A11" s="201"/>
      <c r="B11" s="202"/>
      <c r="C11" s="115" t="s">
        <v>115</v>
      </c>
      <c r="D11" s="203"/>
      <c r="E11" s="201"/>
      <c r="F11" s="107"/>
    </row>
    <row r="12" spans="1:12" ht="45">
      <c r="A12" s="201"/>
      <c r="B12" s="202"/>
      <c r="C12" s="116" t="s">
        <v>116</v>
      </c>
      <c r="D12" s="204">
        <v>10</v>
      </c>
      <c r="E12" s="201"/>
      <c r="F12" s="107"/>
    </row>
    <row r="13" spans="1:12" ht="14">
      <c r="A13" s="201"/>
      <c r="B13" s="202"/>
      <c r="C13" s="116"/>
      <c r="D13" s="201"/>
      <c r="E13" s="201"/>
      <c r="F13" s="107"/>
    </row>
    <row r="14" spans="1:12" ht="37" thickBot="1">
      <c r="A14" s="201"/>
      <c r="B14" s="202"/>
      <c r="C14" s="115" t="s">
        <v>117</v>
      </c>
      <c r="D14" s="203"/>
      <c r="E14" s="201"/>
      <c r="F14" s="107"/>
    </row>
    <row r="15" spans="1:12" ht="30">
      <c r="A15" s="201"/>
      <c r="B15" s="202"/>
      <c r="C15" s="116" t="s">
        <v>118</v>
      </c>
      <c r="D15" s="204">
        <v>10</v>
      </c>
      <c r="E15" s="201"/>
      <c r="F15" s="107"/>
    </row>
    <row r="16" spans="1:12" ht="15">
      <c r="A16" s="201"/>
      <c r="B16" s="202"/>
      <c r="C16" s="116" t="s">
        <v>119</v>
      </c>
      <c r="D16" s="201"/>
      <c r="E16" s="201"/>
      <c r="F16" s="107"/>
    </row>
    <row r="17" spans="1:6" ht="15">
      <c r="A17" s="201"/>
      <c r="B17" s="202"/>
      <c r="C17" s="116" t="s">
        <v>170</v>
      </c>
      <c r="D17" s="201"/>
      <c r="E17" s="201"/>
      <c r="F17" s="107"/>
    </row>
    <row r="18" spans="1:6" ht="15">
      <c r="A18" s="201"/>
      <c r="B18" s="202"/>
      <c r="C18" s="116" t="s">
        <v>171</v>
      </c>
      <c r="D18" s="201"/>
      <c r="E18" s="201"/>
      <c r="F18" s="107"/>
    </row>
    <row r="19" spans="1:6" ht="30">
      <c r="A19" s="201"/>
      <c r="B19" s="202"/>
      <c r="C19" s="116" t="s">
        <v>172</v>
      </c>
      <c r="D19" s="201"/>
      <c r="E19" s="201"/>
      <c r="F19" s="107"/>
    </row>
    <row r="20" spans="1:6" ht="30">
      <c r="A20" s="201"/>
      <c r="B20" s="202"/>
      <c r="C20" s="116" t="s">
        <v>173</v>
      </c>
      <c r="D20" s="201"/>
      <c r="E20" s="201"/>
      <c r="F20" s="107"/>
    </row>
    <row r="21" spans="1:6" ht="37" thickBot="1">
      <c r="A21" s="201"/>
      <c r="B21" s="202"/>
      <c r="C21" s="133" t="s">
        <v>117</v>
      </c>
      <c r="D21" s="201"/>
      <c r="E21" s="201"/>
      <c r="F21" s="107"/>
    </row>
    <row r="22" spans="1:6" ht="15" thickBot="1">
      <c r="A22" s="198" t="s">
        <v>120</v>
      </c>
      <c r="B22" s="199"/>
      <c r="C22" s="199"/>
      <c r="D22" s="199"/>
      <c r="E22" s="200"/>
      <c r="F22" s="107"/>
    </row>
    <row r="23" spans="1:6" ht="69.5" customHeight="1">
      <c r="A23" s="207" t="s">
        <v>121</v>
      </c>
      <c r="B23" s="209" t="s">
        <v>122</v>
      </c>
      <c r="C23" s="134" t="s">
        <v>198</v>
      </c>
      <c r="D23" s="211">
        <v>10</v>
      </c>
      <c r="E23" s="205">
        <v>20</v>
      </c>
      <c r="F23" s="107"/>
    </row>
    <row r="24" spans="1:6" ht="14" customHeight="1">
      <c r="A24" s="207"/>
      <c r="B24" s="210"/>
      <c r="C24" s="206">
        <f>'5.Determinazione contributo'!H10</f>
        <v>8.3333334768038392E-2</v>
      </c>
      <c r="D24" s="212"/>
      <c r="E24" s="205"/>
      <c r="F24" s="107"/>
    </row>
    <row r="25" spans="1:6" ht="14" customHeight="1">
      <c r="A25" s="207"/>
      <c r="B25" s="210"/>
      <c r="C25" s="206"/>
      <c r="D25" s="212"/>
      <c r="E25" s="205"/>
      <c r="F25" s="107"/>
    </row>
    <row r="26" spans="1:6" ht="14.5" customHeight="1" thickBot="1">
      <c r="A26" s="208"/>
      <c r="B26" s="210"/>
      <c r="C26" s="206"/>
      <c r="D26" s="213"/>
      <c r="E26" s="205"/>
      <c r="F26" s="107"/>
    </row>
    <row r="27" spans="1:6" ht="45">
      <c r="A27" s="204" t="s">
        <v>123</v>
      </c>
      <c r="B27" s="202" t="s">
        <v>124</v>
      </c>
      <c r="C27" s="110" t="s">
        <v>125</v>
      </c>
      <c r="D27" s="201">
        <v>5</v>
      </c>
      <c r="E27" s="201"/>
      <c r="F27" s="107"/>
    </row>
    <row r="28" spans="1:6" ht="14">
      <c r="A28" s="201"/>
      <c r="B28" s="202"/>
      <c r="C28" s="110"/>
      <c r="D28" s="201"/>
      <c r="E28" s="201"/>
      <c r="F28" s="107"/>
    </row>
    <row r="29" spans="1:6" ht="37" thickBot="1">
      <c r="A29" s="201"/>
      <c r="B29" s="202"/>
      <c r="C29" s="115" t="s">
        <v>126</v>
      </c>
      <c r="D29" s="203"/>
      <c r="E29" s="201"/>
      <c r="F29" s="107"/>
    </row>
    <row r="30" spans="1:6" ht="60">
      <c r="A30" s="201"/>
      <c r="B30" s="202"/>
      <c r="C30" s="110" t="s">
        <v>211</v>
      </c>
      <c r="D30" s="204">
        <v>5</v>
      </c>
      <c r="E30" s="201"/>
      <c r="F30" s="107"/>
    </row>
    <row r="31" spans="1:6" ht="14">
      <c r="A31" s="201"/>
      <c r="B31" s="202"/>
      <c r="C31" s="110"/>
      <c r="D31" s="201"/>
      <c r="E31" s="201"/>
      <c r="F31" s="107"/>
    </row>
    <row r="32" spans="1:6" ht="37" thickBot="1">
      <c r="A32" s="201"/>
      <c r="B32" s="202"/>
      <c r="C32" s="115" t="s">
        <v>127</v>
      </c>
      <c r="D32" s="203"/>
      <c r="E32" s="201"/>
      <c r="F32" s="107"/>
    </row>
    <row r="33" spans="1:6" ht="15" thickBot="1">
      <c r="A33" s="214" t="s">
        <v>128</v>
      </c>
      <c r="B33" s="215"/>
      <c r="C33" s="216"/>
      <c r="D33" s="215"/>
      <c r="E33" s="217"/>
      <c r="F33" s="107"/>
    </row>
    <row r="34" spans="1:6" ht="75">
      <c r="A34" s="204" t="s">
        <v>129</v>
      </c>
      <c r="B34" s="218" t="s">
        <v>130</v>
      </c>
      <c r="C34" s="119" t="s">
        <v>199</v>
      </c>
      <c r="D34" s="221">
        <v>5</v>
      </c>
      <c r="E34" s="204">
        <v>20</v>
      </c>
      <c r="F34" s="107"/>
    </row>
    <row r="35" spans="1:6" ht="45">
      <c r="A35" s="201"/>
      <c r="B35" s="219"/>
      <c r="C35" s="120" t="s">
        <v>131</v>
      </c>
      <c r="D35" s="205"/>
      <c r="E35" s="201"/>
      <c r="F35" s="107"/>
    </row>
    <row r="36" spans="1:6" ht="14.5" customHeight="1">
      <c r="A36" s="201"/>
      <c r="B36" s="219"/>
      <c r="C36" s="120"/>
      <c r="D36" s="205"/>
      <c r="E36" s="201"/>
      <c r="F36" s="107"/>
    </row>
    <row r="37" spans="1:6" ht="16">
      <c r="A37" s="201"/>
      <c r="B37" s="219"/>
      <c r="C37" s="121" t="s">
        <v>132</v>
      </c>
      <c r="D37" s="205"/>
      <c r="E37" s="201"/>
      <c r="F37" s="107"/>
    </row>
    <row r="38" spans="1:6" ht="15">
      <c r="A38" s="201"/>
      <c r="B38" s="219"/>
      <c r="C38" s="106">
        <v>5.67</v>
      </c>
      <c r="D38" s="205"/>
      <c r="E38" s="201"/>
      <c r="F38" s="107"/>
    </row>
    <row r="39" spans="1:6" ht="16">
      <c r="A39" s="201"/>
      <c r="B39" s="219"/>
      <c r="C39" s="121" t="s">
        <v>133</v>
      </c>
      <c r="D39" s="205"/>
      <c r="E39" s="201"/>
      <c r="F39" s="107"/>
    </row>
    <row r="40" spans="1:6" ht="15">
      <c r="A40" s="201"/>
      <c r="B40" s="219"/>
      <c r="C40" s="106">
        <v>15.67</v>
      </c>
      <c r="D40" s="205"/>
      <c r="E40" s="201"/>
      <c r="F40" s="107"/>
    </row>
    <row r="41" spans="1:6" ht="16">
      <c r="A41" s="201"/>
      <c r="B41" s="219"/>
      <c r="C41" s="121" t="s">
        <v>134</v>
      </c>
      <c r="D41" s="205"/>
      <c r="E41" s="201"/>
      <c r="F41" s="107"/>
    </row>
    <row r="42" spans="1:6" ht="15">
      <c r="A42" s="201"/>
      <c r="B42" s="219"/>
      <c r="C42" s="122">
        <f>C40-C38</f>
        <v>10</v>
      </c>
      <c r="D42" s="205"/>
      <c r="E42" s="201"/>
      <c r="F42" s="107"/>
    </row>
    <row r="43" spans="1:6" ht="15" customHeight="1">
      <c r="A43" s="201"/>
      <c r="B43" s="219"/>
      <c r="C43" s="123" t="s">
        <v>135</v>
      </c>
      <c r="D43" s="205"/>
      <c r="E43" s="201"/>
      <c r="F43" s="107"/>
    </row>
    <row r="44" spans="1:6" ht="25" thickBot="1">
      <c r="A44" s="203"/>
      <c r="B44" s="220"/>
      <c r="C44" s="124" t="s">
        <v>136</v>
      </c>
      <c r="D44" s="222"/>
      <c r="E44" s="201"/>
      <c r="F44" s="107"/>
    </row>
    <row r="45" spans="1:6" ht="45">
      <c r="A45" s="201" t="s">
        <v>137</v>
      </c>
      <c r="B45" s="219" t="s">
        <v>203</v>
      </c>
      <c r="C45" s="111" t="s">
        <v>185</v>
      </c>
      <c r="D45" s="224">
        <v>2</v>
      </c>
      <c r="E45" s="205"/>
      <c r="F45" s="107"/>
    </row>
    <row r="46" spans="1:6" ht="30">
      <c r="A46" s="201"/>
      <c r="B46" s="219"/>
      <c r="C46" s="113" t="s">
        <v>186</v>
      </c>
      <c r="D46" s="225"/>
      <c r="E46" s="205"/>
      <c r="F46" s="107"/>
    </row>
    <row r="47" spans="1:6" ht="15" thickBot="1">
      <c r="A47" s="201"/>
      <c r="B47" s="219"/>
      <c r="C47" s="125" t="s">
        <v>146</v>
      </c>
      <c r="D47" s="226"/>
      <c r="E47" s="205"/>
      <c r="F47" s="107"/>
    </row>
    <row r="48" spans="1:6" ht="15">
      <c r="A48" s="201"/>
      <c r="B48" s="202"/>
      <c r="C48" s="110" t="s">
        <v>138</v>
      </c>
      <c r="D48" s="201">
        <v>8</v>
      </c>
      <c r="E48" s="201"/>
      <c r="F48" s="107"/>
    </row>
    <row r="49" spans="1:6" ht="45">
      <c r="A49" s="201"/>
      <c r="B49" s="202"/>
      <c r="C49" s="110" t="s">
        <v>200</v>
      </c>
      <c r="D49" s="201"/>
      <c r="E49" s="201"/>
      <c r="F49" s="107"/>
    </row>
    <row r="50" spans="1:6" ht="45">
      <c r="A50" s="201"/>
      <c r="B50" s="202"/>
      <c r="C50" s="110" t="s">
        <v>139</v>
      </c>
      <c r="D50" s="201"/>
      <c r="E50" s="201"/>
      <c r="F50" s="107"/>
    </row>
    <row r="51" spans="1:6" ht="29" customHeight="1">
      <c r="A51" s="201"/>
      <c r="B51" s="202"/>
      <c r="C51" s="126" t="s">
        <v>140</v>
      </c>
      <c r="D51" s="201"/>
      <c r="E51" s="201"/>
      <c r="F51" s="107"/>
    </row>
    <row r="52" spans="1:6" ht="14">
      <c r="A52" s="201"/>
      <c r="B52" s="202"/>
      <c r="C52" s="110"/>
      <c r="D52" s="201"/>
      <c r="E52" s="201"/>
      <c r="F52" s="107"/>
    </row>
    <row r="53" spans="1:6" ht="75">
      <c r="A53" s="201"/>
      <c r="B53" s="202"/>
      <c r="C53" s="126" t="s">
        <v>174</v>
      </c>
      <c r="D53" s="201"/>
      <c r="E53" s="201"/>
      <c r="F53" s="107"/>
    </row>
    <row r="54" spans="1:6" ht="30">
      <c r="A54" s="201"/>
      <c r="B54" s="202"/>
      <c r="C54" s="126" t="s">
        <v>141</v>
      </c>
      <c r="D54" s="201"/>
      <c r="E54" s="201"/>
      <c r="F54" s="107"/>
    </row>
    <row r="55" spans="1:6" ht="14">
      <c r="A55" s="201"/>
      <c r="B55" s="202"/>
      <c r="C55" s="110"/>
      <c r="D55" s="201"/>
      <c r="E55" s="201"/>
      <c r="F55" s="107"/>
    </row>
    <row r="56" spans="1:6" ht="16" thickBot="1">
      <c r="A56" s="203"/>
      <c r="B56" s="223"/>
      <c r="C56" s="127" t="s">
        <v>142</v>
      </c>
      <c r="D56" s="203"/>
      <c r="E56" s="203"/>
      <c r="F56" s="107"/>
    </row>
    <row r="57" spans="1:6" ht="30">
      <c r="A57" s="204" t="s">
        <v>143</v>
      </c>
      <c r="B57" s="230" t="s">
        <v>144</v>
      </c>
      <c r="C57" s="110" t="s">
        <v>145</v>
      </c>
      <c r="D57" s="204">
        <v>5</v>
      </c>
      <c r="E57" s="204"/>
      <c r="F57" s="107"/>
    </row>
    <row r="58" spans="1:6" ht="14">
      <c r="A58" s="201"/>
      <c r="B58" s="202"/>
      <c r="C58" s="110"/>
      <c r="D58" s="201"/>
      <c r="E58" s="201"/>
      <c r="F58" s="107"/>
    </row>
    <row r="59" spans="1:6" ht="195">
      <c r="A59" s="201"/>
      <c r="B59" s="202"/>
      <c r="C59" s="110" t="s">
        <v>210</v>
      </c>
      <c r="D59" s="201"/>
      <c r="E59" s="201"/>
      <c r="F59" s="107"/>
    </row>
    <row r="60" spans="1:6" ht="15">
      <c r="A60" s="201"/>
      <c r="B60" s="202"/>
      <c r="C60" s="128" t="s">
        <v>175</v>
      </c>
      <c r="D60" s="201"/>
      <c r="E60" s="201"/>
      <c r="F60" s="107"/>
    </row>
    <row r="61" spans="1:6" ht="30">
      <c r="A61" s="201"/>
      <c r="B61" s="202"/>
      <c r="C61" s="129" t="s">
        <v>187</v>
      </c>
      <c r="D61" s="201"/>
      <c r="E61" s="201"/>
      <c r="F61" s="107"/>
    </row>
    <row r="62" spans="1:6" ht="30">
      <c r="A62" s="201"/>
      <c r="B62" s="202"/>
      <c r="C62" s="130" t="s">
        <v>147</v>
      </c>
      <c r="D62" s="201"/>
      <c r="E62" s="201"/>
      <c r="F62" s="107"/>
    </row>
    <row r="63" spans="1:6" ht="15" thickBot="1">
      <c r="A63" s="203"/>
      <c r="B63" s="223"/>
      <c r="C63" s="131"/>
      <c r="D63" s="203"/>
      <c r="E63" s="203"/>
      <c r="F63" s="107"/>
    </row>
    <row r="64" spans="1:6" ht="15" thickBot="1">
      <c r="A64" s="214" t="s">
        <v>148</v>
      </c>
      <c r="B64" s="215"/>
      <c r="C64" s="216"/>
      <c r="D64" s="215"/>
      <c r="E64" s="217"/>
      <c r="F64" s="107"/>
    </row>
    <row r="65" spans="1:6" ht="90.5" customHeight="1">
      <c r="A65" s="204" t="s">
        <v>149</v>
      </c>
      <c r="B65" s="218" t="s">
        <v>150</v>
      </c>
      <c r="C65" s="111" t="s">
        <v>201</v>
      </c>
      <c r="D65" s="204">
        <v>10</v>
      </c>
      <c r="E65" s="204">
        <v>30</v>
      </c>
      <c r="F65" s="107"/>
    </row>
    <row r="66" spans="1:6" ht="14.5" customHeight="1">
      <c r="A66" s="201"/>
      <c r="B66" s="219"/>
      <c r="C66" s="112" t="s">
        <v>151</v>
      </c>
      <c r="D66" s="201"/>
      <c r="E66" s="201"/>
      <c r="F66" s="107"/>
    </row>
    <row r="67" spans="1:6" ht="14.5" customHeight="1">
      <c r="A67" s="201"/>
      <c r="B67" s="219"/>
      <c r="C67" s="112" t="s">
        <v>152</v>
      </c>
      <c r="D67" s="201"/>
      <c r="E67" s="201"/>
      <c r="F67" s="107"/>
    </row>
    <row r="68" spans="1:6" ht="14.5" customHeight="1">
      <c r="A68" s="201"/>
      <c r="B68" s="219"/>
      <c r="C68" s="112" t="s">
        <v>153</v>
      </c>
      <c r="D68" s="201"/>
      <c r="E68" s="201"/>
      <c r="F68" s="107"/>
    </row>
    <row r="69" spans="1:6" ht="14.5" customHeight="1">
      <c r="A69" s="201"/>
      <c r="B69" s="219"/>
      <c r="C69" s="112" t="s">
        <v>154</v>
      </c>
      <c r="D69" s="201"/>
      <c r="E69" s="201"/>
      <c r="F69" s="107"/>
    </row>
    <row r="70" spans="1:6" ht="30">
      <c r="A70" s="201"/>
      <c r="B70" s="219"/>
      <c r="C70" s="113" t="s">
        <v>176</v>
      </c>
      <c r="D70" s="201"/>
      <c r="E70" s="201"/>
      <c r="F70" s="107"/>
    </row>
    <row r="71" spans="1:6" ht="14.5" customHeight="1">
      <c r="A71" s="201"/>
      <c r="B71" s="219"/>
      <c r="C71" s="114" t="s">
        <v>177</v>
      </c>
      <c r="D71" s="201"/>
      <c r="E71" s="201"/>
      <c r="F71" s="107"/>
    </row>
    <row r="72" spans="1:6" ht="15" customHeight="1" thickBot="1">
      <c r="A72" s="201"/>
      <c r="B72" s="219"/>
      <c r="C72" s="136">
        <v>0.49740000000000001</v>
      </c>
      <c r="D72" s="203"/>
      <c r="E72" s="201"/>
      <c r="F72" s="107"/>
    </row>
    <row r="73" spans="1:6" ht="60">
      <c r="A73" s="201"/>
      <c r="B73" s="202"/>
      <c r="C73" s="110" t="s">
        <v>188</v>
      </c>
      <c r="D73" s="227">
        <v>10</v>
      </c>
      <c r="E73" s="201"/>
      <c r="F73" s="107"/>
    </row>
    <row r="74" spans="1:6" ht="14.5" customHeight="1">
      <c r="A74" s="201"/>
      <c r="B74" s="202"/>
      <c r="C74" s="110"/>
      <c r="D74" s="228"/>
      <c r="E74" s="201"/>
      <c r="F74" s="107"/>
    </row>
    <row r="75" spans="1:6" ht="37" thickBot="1">
      <c r="A75" s="203"/>
      <c r="B75" s="223"/>
      <c r="C75" s="115" t="s">
        <v>126</v>
      </c>
      <c r="D75" s="229"/>
      <c r="E75" s="201"/>
      <c r="F75" s="107"/>
    </row>
    <row r="76" spans="1:6" ht="15">
      <c r="A76" s="204" t="s">
        <v>155</v>
      </c>
      <c r="B76" s="230" t="s">
        <v>156</v>
      </c>
      <c r="C76" s="116" t="s">
        <v>157</v>
      </c>
      <c r="D76" s="204">
        <v>10</v>
      </c>
      <c r="E76" s="201"/>
      <c r="F76" s="107"/>
    </row>
    <row r="77" spans="1:6" ht="15">
      <c r="A77" s="201"/>
      <c r="B77" s="202"/>
      <c r="C77" s="116" t="s">
        <v>158</v>
      </c>
      <c r="D77" s="201"/>
      <c r="E77" s="201"/>
      <c r="F77" s="107"/>
    </row>
    <row r="78" spans="1:6" ht="30">
      <c r="A78" s="201"/>
      <c r="B78" s="202"/>
      <c r="C78" s="116" t="s">
        <v>180</v>
      </c>
      <c r="D78" s="201"/>
      <c r="E78" s="201"/>
      <c r="F78" s="107"/>
    </row>
    <row r="79" spans="1:6" ht="45">
      <c r="A79" s="201"/>
      <c r="B79" s="202"/>
      <c r="C79" s="116" t="s">
        <v>181</v>
      </c>
      <c r="D79" s="201"/>
      <c r="E79" s="201"/>
      <c r="F79" s="107"/>
    </row>
    <row r="80" spans="1:6" ht="15">
      <c r="A80" s="201"/>
      <c r="B80" s="202"/>
      <c r="C80" s="116" t="s">
        <v>182</v>
      </c>
      <c r="D80" s="201"/>
      <c r="E80" s="201"/>
      <c r="F80" s="107"/>
    </row>
    <row r="81" spans="1:6" ht="30">
      <c r="A81" s="201"/>
      <c r="B81" s="202"/>
      <c r="C81" s="116" t="s">
        <v>183</v>
      </c>
      <c r="D81" s="201"/>
      <c r="E81" s="201"/>
      <c r="F81" s="107"/>
    </row>
    <row r="82" spans="1:6" ht="45">
      <c r="A82" s="201"/>
      <c r="B82" s="202"/>
      <c r="C82" s="110" t="s">
        <v>184</v>
      </c>
      <c r="D82" s="201"/>
      <c r="E82" s="201"/>
      <c r="F82" s="107"/>
    </row>
    <row r="83" spans="1:6" ht="14">
      <c r="A83" s="201"/>
      <c r="B83" s="202"/>
      <c r="C83" s="117"/>
      <c r="D83" s="201"/>
      <c r="E83" s="201"/>
      <c r="F83" s="107"/>
    </row>
    <row r="84" spans="1:6" ht="37" thickBot="1">
      <c r="A84" s="201"/>
      <c r="B84" s="202"/>
      <c r="C84" s="115" t="s">
        <v>126</v>
      </c>
      <c r="D84" s="203"/>
      <c r="E84" s="201"/>
      <c r="F84" s="107"/>
    </row>
    <row r="85" spans="1:6" ht="15" thickBot="1">
      <c r="A85" s="233" t="s">
        <v>159</v>
      </c>
      <c r="B85" s="234"/>
      <c r="C85" s="235"/>
      <c r="D85" s="233">
        <v>100</v>
      </c>
      <c r="E85" s="235"/>
      <c r="F85" s="107"/>
    </row>
    <row r="86" spans="1:6">
      <c r="A86" s="107"/>
      <c r="B86" s="107"/>
      <c r="C86" s="107"/>
      <c r="D86" s="107"/>
      <c r="E86" s="107"/>
      <c r="F86" s="107"/>
    </row>
    <row r="87" spans="1:6" ht="14" thickBot="1">
      <c r="A87" s="118"/>
      <c r="B87" s="107"/>
      <c r="C87" s="107"/>
      <c r="D87" s="107"/>
      <c r="E87" s="107"/>
      <c r="F87" s="107"/>
    </row>
    <row r="88" spans="1:6" ht="20" customHeight="1">
      <c r="A88" s="237" t="s">
        <v>160</v>
      </c>
      <c r="B88" s="238"/>
      <c r="C88" s="238"/>
      <c r="D88" s="238"/>
      <c r="E88" s="239"/>
      <c r="F88" s="107"/>
    </row>
    <row r="89" spans="1:6" ht="18" customHeight="1">
      <c r="A89" s="240" t="s">
        <v>161</v>
      </c>
      <c r="B89" s="241"/>
      <c r="C89" s="241"/>
      <c r="D89" s="241"/>
      <c r="E89" s="242"/>
      <c r="F89" s="107"/>
    </row>
    <row r="90" spans="1:6" ht="36" customHeight="1">
      <c r="A90" s="231" t="s">
        <v>162</v>
      </c>
      <c r="B90" s="202" t="s">
        <v>179</v>
      </c>
      <c r="C90" s="134" t="s">
        <v>178</v>
      </c>
      <c r="D90" s="170" t="s">
        <v>216</v>
      </c>
      <c r="E90" s="245">
        <v>10</v>
      </c>
      <c r="F90" s="107"/>
    </row>
    <row r="91" spans="1:6" ht="15">
      <c r="A91" s="231"/>
      <c r="B91" s="202"/>
      <c r="C91" s="134" t="s">
        <v>163</v>
      </c>
      <c r="D91" s="243"/>
      <c r="E91" s="246"/>
      <c r="F91" s="107"/>
    </row>
    <row r="92" spans="1:6" ht="13.25" customHeight="1">
      <c r="A92" s="231"/>
      <c r="B92" s="202"/>
      <c r="C92" s="134"/>
      <c r="D92" s="243"/>
      <c r="E92" s="246"/>
      <c r="F92" s="107"/>
    </row>
    <row r="93" spans="1:6" ht="13.25" customHeight="1">
      <c r="A93" s="231"/>
      <c r="B93" s="202"/>
      <c r="C93" s="134"/>
      <c r="D93" s="243"/>
      <c r="E93" s="246"/>
      <c r="F93" s="107"/>
    </row>
    <row r="94" spans="1:6" ht="15">
      <c r="A94" s="231"/>
      <c r="B94" s="202"/>
      <c r="C94" s="134" t="s">
        <v>189</v>
      </c>
      <c r="D94" s="243"/>
      <c r="E94" s="246"/>
      <c r="F94" s="107"/>
    </row>
    <row r="95" spans="1:6" ht="13.25" customHeight="1">
      <c r="A95" s="231"/>
      <c r="B95" s="202"/>
      <c r="C95" s="134"/>
      <c r="D95" s="243"/>
      <c r="E95" s="246"/>
      <c r="F95" s="107"/>
    </row>
    <row r="96" spans="1:6" ht="14" customHeight="1" thickBot="1">
      <c r="A96" s="232"/>
      <c r="B96" s="236"/>
      <c r="C96" s="135"/>
      <c r="D96" s="244"/>
      <c r="E96" s="247"/>
      <c r="F96" s="107"/>
    </row>
    <row r="97" spans="1:6" ht="14" thickBot="1">
      <c r="A97" s="107"/>
      <c r="B97" s="107"/>
      <c r="C97" s="107"/>
      <c r="D97" s="107"/>
      <c r="E97" s="107"/>
      <c r="F97" s="107"/>
    </row>
    <row r="98" spans="1:6" ht="59" customHeight="1">
      <c r="A98" s="254" t="s">
        <v>228</v>
      </c>
      <c r="B98" s="255"/>
      <c r="C98" s="255"/>
      <c r="D98" s="255"/>
      <c r="E98" s="256"/>
      <c r="F98" s="107"/>
    </row>
    <row r="99" spans="1:6" ht="32.5" customHeight="1">
      <c r="A99" s="257" t="s">
        <v>193</v>
      </c>
      <c r="B99" s="258"/>
      <c r="C99" s="258"/>
      <c r="D99" s="258"/>
      <c r="E99" s="259"/>
      <c r="F99" s="107"/>
    </row>
    <row r="100" spans="1:6" ht="21" customHeight="1">
      <c r="A100" s="248" t="s">
        <v>194</v>
      </c>
      <c r="B100" s="249"/>
      <c r="C100" s="249"/>
      <c r="D100" s="249"/>
      <c r="E100" s="250"/>
      <c r="F100" s="107"/>
    </row>
    <row r="101" spans="1:6" ht="68" customHeight="1">
      <c r="A101" s="260" t="s">
        <v>195</v>
      </c>
      <c r="B101" s="261"/>
      <c r="C101" s="261"/>
      <c r="D101" s="261"/>
      <c r="E101" s="262"/>
      <c r="F101" s="107"/>
    </row>
    <row r="102" spans="1:6" ht="21" customHeight="1">
      <c r="A102" s="263"/>
      <c r="B102" s="264"/>
      <c r="C102" s="264"/>
      <c r="D102" s="264"/>
      <c r="E102" s="265"/>
      <c r="F102" s="107"/>
    </row>
    <row r="103" spans="1:6" ht="19.25" customHeight="1">
      <c r="A103" s="248" t="s">
        <v>196</v>
      </c>
      <c r="B103" s="249"/>
      <c r="C103" s="249"/>
      <c r="D103" s="249"/>
      <c r="E103" s="250"/>
      <c r="F103" s="107"/>
    </row>
    <row r="104" spans="1:6" ht="20.5" customHeight="1">
      <c r="A104" s="19"/>
      <c r="B104" s="18" t="s">
        <v>214</v>
      </c>
      <c r="C104" s="21">
        <f>'5.Determinazione contributo'!G15</f>
        <v>638923.46</v>
      </c>
      <c r="D104" s="20"/>
      <c r="E104" s="17"/>
      <c r="F104" s="107"/>
    </row>
    <row r="105" spans="1:6" ht="32" customHeight="1">
      <c r="A105" s="108"/>
      <c r="B105" s="22"/>
      <c r="C105" s="22"/>
      <c r="D105" s="22"/>
      <c r="E105" s="109"/>
      <c r="F105" s="107"/>
    </row>
    <row r="106" spans="1:6" ht="51.5" customHeight="1" thickBot="1">
      <c r="A106" s="251" t="s">
        <v>197</v>
      </c>
      <c r="B106" s="252"/>
      <c r="C106" s="252"/>
      <c r="D106" s="252"/>
      <c r="E106" s="253"/>
      <c r="F106" s="107"/>
    </row>
    <row r="107" spans="1:6">
      <c r="A107" s="107"/>
      <c r="B107" s="107"/>
      <c r="C107" s="107"/>
      <c r="D107" s="107"/>
      <c r="E107" s="107"/>
      <c r="F107" s="107"/>
    </row>
  </sheetData>
  <sheetProtection algorithmName="SHA-512" hashValue="47hzUCMBLsMedBz6l6/VT+egYJWU+/RujpI9mrP95CNxe++kwn6U6jx/KLuBadwyPpnOOnHwn0vmc/izqjjDpQ==" saltValue="1aGFbIG71Mc0plW1x2FD2g==" spinCount="100000" sheet="1" objects="1" scenarios="1" formatRows="0"/>
  <mergeCells count="56">
    <mergeCell ref="A103:E103"/>
    <mergeCell ref="A106:E106"/>
    <mergeCell ref="A98:E98"/>
    <mergeCell ref="A99:E99"/>
    <mergeCell ref="A100:E100"/>
    <mergeCell ref="A101:E101"/>
    <mergeCell ref="A102:E102"/>
    <mergeCell ref="A90:A96"/>
    <mergeCell ref="A76:A84"/>
    <mergeCell ref="B76:B84"/>
    <mergeCell ref="D76:D84"/>
    <mergeCell ref="A85:C85"/>
    <mergeCell ref="D85:E85"/>
    <mergeCell ref="B90:B96"/>
    <mergeCell ref="A88:E88"/>
    <mergeCell ref="A89:E89"/>
    <mergeCell ref="D90:D96"/>
    <mergeCell ref="E90:E96"/>
    <mergeCell ref="A57:A63"/>
    <mergeCell ref="B57:B63"/>
    <mergeCell ref="D57:D63"/>
    <mergeCell ref="E57:E63"/>
    <mergeCell ref="A64:E64"/>
    <mergeCell ref="A65:A75"/>
    <mergeCell ref="B65:B75"/>
    <mergeCell ref="D65:D72"/>
    <mergeCell ref="E65:E84"/>
    <mergeCell ref="D73:D75"/>
    <mergeCell ref="A33:E33"/>
    <mergeCell ref="A34:A44"/>
    <mergeCell ref="B34:B44"/>
    <mergeCell ref="D34:D44"/>
    <mergeCell ref="E34:E56"/>
    <mergeCell ref="A45:A56"/>
    <mergeCell ref="B45:B56"/>
    <mergeCell ref="D48:D56"/>
    <mergeCell ref="D45:D47"/>
    <mergeCell ref="A22:E22"/>
    <mergeCell ref="E23:E32"/>
    <mergeCell ref="C24:C26"/>
    <mergeCell ref="A27:A32"/>
    <mergeCell ref="B27:B32"/>
    <mergeCell ref="D27:D29"/>
    <mergeCell ref="D30:D32"/>
    <mergeCell ref="A23:A26"/>
    <mergeCell ref="B23:B26"/>
    <mergeCell ref="D23:D26"/>
    <mergeCell ref="A2:B2"/>
    <mergeCell ref="D2:E2"/>
    <mergeCell ref="A3:E3"/>
    <mergeCell ref="A4:A21"/>
    <mergeCell ref="B4:B21"/>
    <mergeCell ref="D4:D11"/>
    <mergeCell ref="E4:E21"/>
    <mergeCell ref="D12:D14"/>
    <mergeCell ref="D15:D21"/>
  </mergeCells>
  <printOptions horizontalCentered="1"/>
  <pageMargins left="0.70866141732283472" right="0.70866141732283472" top="0.74803149606299213" bottom="0.74803149606299213" header="0.31496062992125984" footer="0.31496062992125984"/>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207" r:id="rId4" name="Check Box 15">
              <controlPr defaultSize="0" autoFill="0" autoLine="0" autoPict="0">
                <anchor moveWithCells="1">
                  <from>
                    <xdr:col>2</xdr:col>
                    <xdr:colOff>12700</xdr:colOff>
                    <xdr:row>16</xdr:row>
                    <xdr:rowOff>0</xdr:rowOff>
                  </from>
                  <to>
                    <xdr:col>2</xdr:col>
                    <xdr:colOff>1079500</xdr:colOff>
                    <xdr:row>17</xdr:row>
                    <xdr:rowOff>50800</xdr:rowOff>
                  </to>
                </anchor>
              </controlPr>
            </control>
          </mc:Choice>
        </mc:AlternateContent>
        <mc:AlternateContent xmlns:mc="http://schemas.openxmlformats.org/markup-compatibility/2006">
          <mc:Choice Requires="x14">
            <control shapeId="8208" r:id="rId5" name="Check Box 16">
              <controlPr defaultSize="0" autoFill="0" autoLine="0" autoPict="0">
                <anchor moveWithCells="1">
                  <from>
                    <xdr:col>2</xdr:col>
                    <xdr:colOff>12700</xdr:colOff>
                    <xdr:row>16</xdr:row>
                    <xdr:rowOff>177800</xdr:rowOff>
                  </from>
                  <to>
                    <xdr:col>2</xdr:col>
                    <xdr:colOff>1079500</xdr:colOff>
                    <xdr:row>18</xdr:row>
                    <xdr:rowOff>25400</xdr:rowOff>
                  </to>
                </anchor>
              </controlPr>
            </control>
          </mc:Choice>
        </mc:AlternateContent>
        <mc:AlternateContent xmlns:mc="http://schemas.openxmlformats.org/markup-compatibility/2006">
          <mc:Choice Requires="x14">
            <control shapeId="8209" r:id="rId6" name="Check Box 17">
              <controlPr defaultSize="0" autoFill="0" autoLine="0" autoPict="0">
                <anchor moveWithCells="1">
                  <from>
                    <xdr:col>2</xdr:col>
                    <xdr:colOff>12700</xdr:colOff>
                    <xdr:row>17</xdr:row>
                    <xdr:rowOff>177800</xdr:rowOff>
                  </from>
                  <to>
                    <xdr:col>2</xdr:col>
                    <xdr:colOff>1079500</xdr:colOff>
                    <xdr:row>18</xdr:row>
                    <xdr:rowOff>215900</xdr:rowOff>
                  </to>
                </anchor>
              </controlPr>
            </control>
          </mc:Choice>
        </mc:AlternateContent>
        <mc:AlternateContent xmlns:mc="http://schemas.openxmlformats.org/markup-compatibility/2006">
          <mc:Choice Requires="x14">
            <control shapeId="8212" r:id="rId7" name="Check Box 20">
              <controlPr defaultSize="0" autoFill="0" autoLine="0" autoPict="0">
                <anchor moveWithCells="1">
                  <from>
                    <xdr:col>2</xdr:col>
                    <xdr:colOff>25400</xdr:colOff>
                    <xdr:row>18</xdr:row>
                    <xdr:rowOff>342900</xdr:rowOff>
                  </from>
                  <to>
                    <xdr:col>2</xdr:col>
                    <xdr:colOff>1079500</xdr:colOff>
                    <xdr:row>19</xdr:row>
                    <xdr:rowOff>203200</xdr:rowOff>
                  </to>
                </anchor>
              </controlPr>
            </control>
          </mc:Choice>
        </mc:AlternateContent>
        <mc:AlternateContent xmlns:mc="http://schemas.openxmlformats.org/markup-compatibility/2006">
          <mc:Choice Requires="x14">
            <control shapeId="8216" r:id="rId8" name="Check Box 24">
              <controlPr defaultSize="0" autoFill="0" autoLine="0" autoPict="0">
                <anchor moveWithCells="1">
                  <from>
                    <xdr:col>2</xdr:col>
                    <xdr:colOff>25400</xdr:colOff>
                    <xdr:row>28</xdr:row>
                    <xdr:rowOff>393700</xdr:rowOff>
                  </from>
                  <to>
                    <xdr:col>2</xdr:col>
                    <xdr:colOff>1079500</xdr:colOff>
                    <xdr:row>29</xdr:row>
                    <xdr:rowOff>215900</xdr:rowOff>
                  </to>
                </anchor>
              </controlPr>
            </control>
          </mc:Choice>
        </mc:AlternateContent>
        <mc:AlternateContent xmlns:mc="http://schemas.openxmlformats.org/markup-compatibility/2006">
          <mc:Choice Requires="x14">
            <control shapeId="8217" r:id="rId9" name="Check Box 25">
              <controlPr defaultSize="0" autoFill="0" autoLine="0" autoPict="0">
                <anchor moveWithCells="1">
                  <from>
                    <xdr:col>2</xdr:col>
                    <xdr:colOff>12700</xdr:colOff>
                    <xdr:row>47</xdr:row>
                    <xdr:rowOff>127000</xdr:rowOff>
                  </from>
                  <to>
                    <xdr:col>2</xdr:col>
                    <xdr:colOff>1079500</xdr:colOff>
                    <xdr:row>48</xdr:row>
                    <xdr:rowOff>241300</xdr:rowOff>
                  </to>
                </anchor>
              </controlPr>
            </control>
          </mc:Choice>
        </mc:AlternateContent>
        <mc:AlternateContent xmlns:mc="http://schemas.openxmlformats.org/markup-compatibility/2006">
          <mc:Choice Requires="x14">
            <control shapeId="8219" r:id="rId10" name="Check Box 27">
              <controlPr defaultSize="0" autoFill="0" autoLine="0" autoPict="0">
                <anchor moveWithCells="1">
                  <from>
                    <xdr:col>2</xdr:col>
                    <xdr:colOff>38100</xdr:colOff>
                    <xdr:row>51</xdr:row>
                    <xdr:rowOff>127000</xdr:rowOff>
                  </from>
                  <to>
                    <xdr:col>2</xdr:col>
                    <xdr:colOff>1092200</xdr:colOff>
                    <xdr:row>52</xdr:row>
                    <xdr:rowOff>203200</xdr:rowOff>
                  </to>
                </anchor>
              </controlPr>
            </control>
          </mc:Choice>
        </mc:AlternateContent>
        <mc:AlternateContent xmlns:mc="http://schemas.openxmlformats.org/markup-compatibility/2006">
          <mc:Choice Requires="x14">
            <control shapeId="8220" r:id="rId11" name="Check Box 28">
              <controlPr defaultSize="0" autoFill="0" autoLine="0" autoPict="0">
                <anchor moveWithCells="1">
                  <from>
                    <xdr:col>2</xdr:col>
                    <xdr:colOff>12700</xdr:colOff>
                    <xdr:row>76</xdr:row>
                    <xdr:rowOff>88900</xdr:rowOff>
                  </from>
                  <to>
                    <xdr:col>2</xdr:col>
                    <xdr:colOff>1079500</xdr:colOff>
                    <xdr:row>77</xdr:row>
                    <xdr:rowOff>292100</xdr:rowOff>
                  </to>
                </anchor>
              </controlPr>
            </control>
          </mc:Choice>
        </mc:AlternateContent>
        <mc:AlternateContent xmlns:mc="http://schemas.openxmlformats.org/markup-compatibility/2006">
          <mc:Choice Requires="x14">
            <control shapeId="8221" r:id="rId12" name="Check Box 29">
              <controlPr defaultSize="0" autoFill="0" autoLine="0" autoPict="0">
                <anchor moveWithCells="1">
                  <from>
                    <xdr:col>2</xdr:col>
                    <xdr:colOff>12700</xdr:colOff>
                    <xdr:row>77</xdr:row>
                    <xdr:rowOff>292100</xdr:rowOff>
                  </from>
                  <to>
                    <xdr:col>2</xdr:col>
                    <xdr:colOff>1079500</xdr:colOff>
                    <xdr:row>78</xdr:row>
                    <xdr:rowOff>266700</xdr:rowOff>
                  </to>
                </anchor>
              </controlPr>
            </control>
          </mc:Choice>
        </mc:AlternateContent>
        <mc:AlternateContent xmlns:mc="http://schemas.openxmlformats.org/markup-compatibility/2006">
          <mc:Choice Requires="x14">
            <control shapeId="8223" r:id="rId13" name="Check Box 31">
              <controlPr defaultSize="0" autoFill="0" autoLine="0" autoPict="0">
                <anchor moveWithCells="1">
                  <from>
                    <xdr:col>2</xdr:col>
                    <xdr:colOff>25400</xdr:colOff>
                    <xdr:row>78</xdr:row>
                    <xdr:rowOff>546100</xdr:rowOff>
                  </from>
                  <to>
                    <xdr:col>2</xdr:col>
                    <xdr:colOff>1079500</xdr:colOff>
                    <xdr:row>80</xdr:row>
                    <xdr:rowOff>12700</xdr:rowOff>
                  </to>
                </anchor>
              </controlPr>
            </control>
          </mc:Choice>
        </mc:AlternateContent>
        <mc:AlternateContent xmlns:mc="http://schemas.openxmlformats.org/markup-compatibility/2006">
          <mc:Choice Requires="x14">
            <control shapeId="8225" r:id="rId14" name="Check Box 33">
              <controlPr defaultSize="0" autoFill="0" autoLine="0" autoPict="0">
                <anchor moveWithCells="1">
                  <from>
                    <xdr:col>2</xdr:col>
                    <xdr:colOff>25400</xdr:colOff>
                    <xdr:row>79</xdr:row>
                    <xdr:rowOff>152400</xdr:rowOff>
                  </from>
                  <to>
                    <xdr:col>2</xdr:col>
                    <xdr:colOff>1079500</xdr:colOff>
                    <xdr:row>80</xdr:row>
                    <xdr:rowOff>228600</xdr:rowOff>
                  </to>
                </anchor>
              </controlPr>
            </control>
          </mc:Choice>
        </mc:AlternateContent>
        <mc:AlternateContent xmlns:mc="http://schemas.openxmlformats.org/markup-compatibility/2006">
          <mc:Choice Requires="x14">
            <control shapeId="8226" r:id="rId15" name="Check Box 34">
              <controlPr defaultSize="0" autoFill="0" autoLine="0" autoPict="0">
                <anchor moveWithCells="1">
                  <from>
                    <xdr:col>2</xdr:col>
                    <xdr:colOff>25400</xdr:colOff>
                    <xdr:row>80</xdr:row>
                    <xdr:rowOff>342900</xdr:rowOff>
                  </from>
                  <to>
                    <xdr:col>2</xdr:col>
                    <xdr:colOff>1092200</xdr:colOff>
                    <xdr:row>81</xdr:row>
                    <xdr:rowOff>203200</xdr:rowOff>
                  </to>
                </anchor>
              </controlPr>
            </control>
          </mc:Choice>
        </mc:AlternateContent>
        <mc:AlternateContent xmlns:mc="http://schemas.openxmlformats.org/markup-compatibility/2006">
          <mc:Choice Requires="x14">
            <control shapeId="8227" r:id="rId16" name="Check Box 35">
              <controlPr defaultSize="0" autoFill="0" autoLine="0" autoPict="0">
                <anchor moveWithCells="1">
                  <from>
                    <xdr:col>2</xdr:col>
                    <xdr:colOff>25400</xdr:colOff>
                    <xdr:row>88</xdr:row>
                    <xdr:rowOff>165100</xdr:rowOff>
                  </from>
                  <to>
                    <xdr:col>2</xdr:col>
                    <xdr:colOff>1092200</xdr:colOff>
                    <xdr:row>89</xdr:row>
                    <xdr:rowOff>368300</xdr:rowOff>
                  </to>
                </anchor>
              </controlPr>
            </control>
          </mc:Choice>
        </mc:AlternateContent>
        <mc:AlternateContent xmlns:mc="http://schemas.openxmlformats.org/markup-compatibility/2006">
          <mc:Choice Requires="x14">
            <control shapeId="8233" r:id="rId17" name="Check Box 41">
              <controlPr defaultSize="0" autoFill="0" autoLine="0" autoPict="0">
                <anchor moveWithCells="1">
                  <from>
                    <xdr:col>2</xdr:col>
                    <xdr:colOff>25400</xdr:colOff>
                    <xdr:row>58</xdr:row>
                    <xdr:rowOff>2425700</xdr:rowOff>
                  </from>
                  <to>
                    <xdr:col>2</xdr:col>
                    <xdr:colOff>1092200</xdr:colOff>
                    <xdr:row>60</xdr:row>
                    <xdr:rowOff>25400</xdr:rowOff>
                  </to>
                </anchor>
              </controlPr>
            </control>
          </mc:Choice>
        </mc:AlternateContent>
        <mc:AlternateContent xmlns:mc="http://schemas.openxmlformats.org/markup-compatibility/2006">
          <mc:Choice Requires="x14">
            <control shapeId="6" r:id="rId18" name="Check Box 10">
              <controlPr defaultSize="0" autoFill="0" autoLine="0" autoPict="0">
                <anchor moveWithCells="1" sizeWithCells="1">
                  <from>
                    <xdr:col>1</xdr:col>
                    <xdr:colOff>2286000</xdr:colOff>
                    <xdr:row>3</xdr:row>
                    <xdr:rowOff>292100</xdr:rowOff>
                  </from>
                  <to>
                    <xdr:col>2</xdr:col>
                    <xdr:colOff>977900</xdr:colOff>
                    <xdr:row>4</xdr:row>
                    <xdr:rowOff>114300</xdr:rowOff>
                  </to>
                </anchor>
              </controlPr>
            </control>
          </mc:Choice>
        </mc:AlternateContent>
        <mc:AlternateContent xmlns:mc="http://schemas.openxmlformats.org/markup-compatibility/2006">
          <mc:Choice Requires="x14">
            <control shapeId="7" r:id="rId19" name="Check Box 11">
              <controlPr defaultSize="0" autoFill="0" autoLine="0" autoPict="0">
                <anchor moveWithCells="1" sizeWithCells="1">
                  <from>
                    <xdr:col>1</xdr:col>
                    <xdr:colOff>2298700</xdr:colOff>
                    <xdr:row>4</xdr:row>
                    <xdr:rowOff>241300</xdr:rowOff>
                  </from>
                  <to>
                    <xdr:col>2</xdr:col>
                    <xdr:colOff>990600</xdr:colOff>
                    <xdr:row>5</xdr:row>
                    <xdr:rowOff>50800</xdr:rowOff>
                  </to>
                </anchor>
              </controlPr>
            </control>
          </mc:Choice>
        </mc:AlternateContent>
        <mc:AlternateContent xmlns:mc="http://schemas.openxmlformats.org/markup-compatibility/2006">
          <mc:Choice Requires="x14">
            <control shapeId="8" r:id="rId20" name="Check Box 12">
              <controlPr defaultSize="0" autoFill="0" autoLine="0" autoPict="0">
                <anchor moveWithCells="1" sizeWithCells="1">
                  <from>
                    <xdr:col>1</xdr:col>
                    <xdr:colOff>2298700</xdr:colOff>
                    <xdr:row>5</xdr:row>
                    <xdr:rowOff>177800</xdr:rowOff>
                  </from>
                  <to>
                    <xdr:col>2</xdr:col>
                    <xdr:colOff>990600</xdr:colOff>
                    <xdr:row>5</xdr:row>
                    <xdr:rowOff>381000</xdr:rowOff>
                  </to>
                </anchor>
              </controlPr>
            </control>
          </mc:Choice>
        </mc:AlternateContent>
        <mc:AlternateContent xmlns:mc="http://schemas.openxmlformats.org/markup-compatibility/2006">
          <mc:Choice Requires="x14">
            <control shapeId="9" r:id="rId21" name="Check Box 13">
              <controlPr defaultSize="0" autoFill="0" autoLine="0" autoPict="0">
                <anchor moveWithCells="1" sizeWithCells="1">
                  <from>
                    <xdr:col>1</xdr:col>
                    <xdr:colOff>2298700</xdr:colOff>
                    <xdr:row>6</xdr:row>
                    <xdr:rowOff>101600</xdr:rowOff>
                  </from>
                  <to>
                    <xdr:col>2</xdr:col>
                    <xdr:colOff>990600</xdr:colOff>
                    <xdr:row>7</xdr:row>
                    <xdr:rowOff>114300</xdr:rowOff>
                  </to>
                </anchor>
              </controlPr>
            </control>
          </mc:Choice>
        </mc:AlternateContent>
        <mc:AlternateContent xmlns:mc="http://schemas.openxmlformats.org/markup-compatibility/2006">
          <mc:Choice Requires="x14">
            <control shapeId="10" r:id="rId22" name="Check Box 14">
              <controlPr defaultSize="0" autoFill="0" autoLine="0" autoPict="0">
                <anchor moveWithCells="1" sizeWithCells="1">
                  <from>
                    <xdr:col>1</xdr:col>
                    <xdr:colOff>2298700</xdr:colOff>
                    <xdr:row>7</xdr:row>
                    <xdr:rowOff>241300</xdr:rowOff>
                  </from>
                  <to>
                    <xdr:col>2</xdr:col>
                    <xdr:colOff>990600</xdr:colOff>
                    <xdr:row>8</xdr:row>
                    <xdr:rowOff>50800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Fogli di lavoro</vt:lpstr>
      </vt:variant>
      <vt:variant>
        <vt:i4>8</vt:i4>
      </vt:variant>
      <vt:variant>
        <vt:lpstr>Intervalli denominati</vt:lpstr>
      </vt:variant>
      <vt:variant>
        <vt:i4>12</vt:i4>
      </vt:variant>
    </vt:vector>
  </HeadingPairs>
  <TitlesOfParts>
    <vt:vector size="20" baseType="lpstr">
      <vt:lpstr>copertina</vt:lpstr>
      <vt:lpstr>1. Anagrafica</vt:lpstr>
      <vt:lpstr>2. Proposta prog. e criteri</vt:lpstr>
      <vt:lpstr>3. Conto economico previsionale</vt:lpstr>
      <vt:lpstr>4.Programma di investimenti L1</vt:lpstr>
      <vt:lpstr>5.Determinazione contributo</vt:lpstr>
      <vt:lpstr>6.Piano di copertura</vt:lpstr>
      <vt:lpstr>7.Criteri  di valutazione</vt:lpstr>
      <vt:lpstr>'7.Criteri  di valutazione'!_ftnref1</vt:lpstr>
      <vt:lpstr>'7.Criteri  di valutazione'!_Hlk183278252</vt:lpstr>
      <vt:lpstr>'7.Criteri  di valutazione'!_Hlk183278331</vt:lpstr>
      <vt:lpstr>'7.Criteri  di valutazione'!_Hlk183278506</vt:lpstr>
      <vt:lpstr>'7.Criteri  di valutazione'!_Hlk183279715</vt:lpstr>
      <vt:lpstr>'7.Criteri  di valutazione'!_Hlk186802480</vt:lpstr>
      <vt:lpstr>'2. Proposta prog. e criteri'!_Hlk191917274</vt:lpstr>
      <vt:lpstr>'1. Anagrafica'!Area_stampa</vt:lpstr>
      <vt:lpstr>'2. Proposta prog. e criteri'!Area_stampa</vt:lpstr>
      <vt:lpstr>'3. Conto economico previsionale'!Area_stampa</vt:lpstr>
      <vt:lpstr>'4.Programma di investimenti L1'!Area_stampa</vt:lpstr>
      <vt:lpstr>'5.Determinazione contributo'!Area_stampa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dc:creator>
  <cp:lastModifiedBy>GRAZIA SACCA' 539351</cp:lastModifiedBy>
  <cp:lastPrinted>2025-03-03T11:37:39Z</cp:lastPrinted>
  <dcterms:created xsi:type="dcterms:W3CDTF">2015-06-05T18:19:34Z</dcterms:created>
  <dcterms:modified xsi:type="dcterms:W3CDTF">2025-06-10T11:02:03Z</dcterms:modified>
</cp:coreProperties>
</file>