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f06ac920d86706/Desktop/R projects/Population-dynamics-FANR/Excel files/"/>
    </mc:Choice>
  </mc:AlternateContent>
  <xr:revisionPtr revIDLastSave="2" documentId="8_{00F4F814-2CB5-4819-9DD6-BEF3AC733FD7}" xr6:coauthVersionLast="47" xr6:coauthVersionMax="47" xr10:uidLastSave="{7CD35D8C-F2A2-41EE-8C66-D5EF124B6CF7}"/>
  <bookViews>
    <workbookView xWindow="-108" yWindow="-108" windowWidth="23256" windowHeight="12576" tabRatio="500" activeTab="2" xr2:uid="{00000000-000D-0000-FFFF-FFFF00000000}"/>
  </bookViews>
  <sheets>
    <sheet name="Exercise 1" sheetId="1" r:id="rId1"/>
    <sheet name="Exercise 2a" sheetId="2" r:id="rId2"/>
    <sheet name="Exercise 2b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3" l="1"/>
  <c r="D3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C5" i="3"/>
  <c r="C6" i="3"/>
  <c r="C7" i="3"/>
  <c r="C8" i="3"/>
  <c r="C9" i="3"/>
  <c r="C10" i="3"/>
  <c r="C11" i="3"/>
  <c r="C12" i="3"/>
  <c r="C13" i="3"/>
  <c r="C14" i="3"/>
  <c r="C15" i="3"/>
  <c r="C3" i="3"/>
  <c r="B5" i="2"/>
  <c r="B6" i="2"/>
  <c r="B7" i="2" s="1"/>
  <c r="B8" i="2" s="1"/>
  <c r="B9" i="2" s="1"/>
  <c r="B10" i="2" s="1"/>
  <c r="B11" i="2" s="1"/>
  <c r="B12" i="2" s="1"/>
  <c r="B4" i="2"/>
  <c r="E2" i="2"/>
  <c r="E2" i="1"/>
  <c r="C2" i="1"/>
  <c r="D2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F2" i="1" l="1"/>
</calcChain>
</file>

<file path=xl/sharedStrings.xml><?xml version="1.0" encoding="utf-8"?>
<sst xmlns="http://schemas.openxmlformats.org/spreadsheetml/2006/main" count="23" uniqueCount="18">
  <si>
    <t>B</t>
  </si>
  <si>
    <t>D</t>
  </si>
  <si>
    <t>b</t>
  </si>
  <si>
    <t>d</t>
  </si>
  <si>
    <t>r</t>
  </si>
  <si>
    <t>lambda</t>
  </si>
  <si>
    <t>Year</t>
  </si>
  <si>
    <t>N</t>
  </si>
  <si>
    <t>N (billions)</t>
  </si>
  <si>
    <t>Answer question 4 below</t>
  </si>
  <si>
    <t>Lambda (λ)</t>
  </si>
  <si>
    <t>N (geometric)</t>
  </si>
  <si>
    <t>N (logistic)</t>
  </si>
  <si>
    <r>
      <rPr>
        <b/>
        <sz val="14"/>
        <color rgb="FF000000"/>
        <rFont val="Calibri"/>
        <family val="2"/>
        <charset val="1"/>
      </rPr>
      <t>r</t>
    </r>
    <r>
      <rPr>
        <b/>
        <vertAlign val="subscript"/>
        <sz val="14"/>
        <color rgb="FF000000"/>
        <rFont val="Calibri"/>
        <family val="2"/>
        <charset val="1"/>
      </rPr>
      <t>max</t>
    </r>
  </si>
  <si>
    <t>K</t>
  </si>
  <si>
    <t>Answer question 5 below</t>
  </si>
  <si>
    <t xml:space="preserve">My model prediciton of population size (N= 7.79 billion) is close to the actual population size (N = 7.88 billion). </t>
  </si>
  <si>
    <t xml:space="preserve">The human population size exhbits a logsitc growth pattern. Historically human population size was relatively low in size and exploded after the rise of industrialized nations but is now starting to level-off. The leveling-off pattern is due to lambda approaching a value of 1, and if lambda were below 1 the human population would actaully start to decrease in size. Essentially the human population is still increasing but is starting to approach a carrying capacity thus the reason for a leveling off pattern (i.e., logistic growth pattern).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</si>
</sst>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vertAlign val="subscript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2" borderId="1" xfId="0" applyFill="1" applyBorder="1"/>
    <xf numFmtId="0" fontId="0" fillId="2" borderId="1" xfId="0" applyFont="1" applyFill="1" applyBorder="1"/>
    <xf numFmtId="2" fontId="0" fillId="0" borderId="0" xfId="0" applyNumberFormat="1"/>
    <xf numFmtId="0" fontId="0" fillId="0" borderId="0" xfId="0" applyFont="1" applyAlignment="1">
      <alignment horizontal="right"/>
    </xf>
    <xf numFmtId="2" fontId="0" fillId="2" borderId="1" xfId="0" applyNumberFormat="1" applyFill="1" applyBorder="1"/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3" borderId="1" xfId="0" applyFill="1" applyBorder="1"/>
    <xf numFmtId="0" fontId="3" fillId="0" borderId="0" xfId="0" applyFont="1"/>
    <xf numFmtId="0" fontId="0" fillId="2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1'!$A$9:$A$19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'Exercise 1'!$B$9:$B$19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81</c:v>
                </c:pt>
                <c:pt idx="3">
                  <c:v>72.900000000000006</c:v>
                </c:pt>
                <c:pt idx="4">
                  <c:v>65.61</c:v>
                </c:pt>
                <c:pt idx="5">
                  <c:v>59.048999999999999</c:v>
                </c:pt>
                <c:pt idx="6">
                  <c:v>53.144100000000002</c:v>
                </c:pt>
                <c:pt idx="7">
                  <c:v>47.829689999999999</c:v>
                </c:pt>
                <c:pt idx="8">
                  <c:v>43.046720999999998</c:v>
                </c:pt>
                <c:pt idx="9">
                  <c:v>38.7420489</c:v>
                </c:pt>
                <c:pt idx="10">
                  <c:v>34.867844009999999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9-4119-B476-2DA1B150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269312"/>
        <c:axId val="859265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Year+'Exercise 1'!$A$9:$A$19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'Exercise 1'!$A$9:$A$19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D469-4119-B476-2DA1B150CAD2}"/>
                  </c:ext>
                </c:extLst>
              </c15:ser>
            </c15:filteredLineSeries>
          </c:ext>
        </c:extLst>
      </c:lineChart>
      <c:catAx>
        <c:axId val="85926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65568"/>
        <c:crosses val="autoZero"/>
        <c:auto val="1"/>
        <c:lblAlgn val="ctr"/>
        <c:lblOffset val="100"/>
        <c:noMultiLvlLbl val="0"/>
      </c:catAx>
      <c:valAx>
        <c:axId val="8592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6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2a'!$A$3:$A$12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'Exercise 2a'!$B$3:$B$12</c:f>
              <c:numCache>
                <c:formatCode>0.00</c:formatCode>
                <c:ptCount val="10"/>
                <c:pt idx="0">
                  <c:v>7</c:v>
                </c:pt>
                <c:pt idx="1">
                  <c:v>7.0834982845191803</c:v>
                </c:pt>
                <c:pt idx="2">
                  <c:v>7.1679925638265951</c:v>
                </c:pt>
                <c:pt idx="3">
                  <c:v>7.2534947184731324</c:v>
                </c:pt>
                <c:pt idx="4">
                  <c:v>7.3400167707247661</c:v>
                </c:pt>
                <c:pt idx="5">
                  <c:v>7.4275708862529841</c:v>
                </c:pt>
                <c:pt idx="6">
                  <c:v>7.516169375845374</c:v>
                </c:pt>
                <c:pt idx="7">
                  <c:v>7.6058246971366144</c:v>
                </c:pt>
                <c:pt idx="8">
                  <c:v>7.6965494563601169</c:v>
                </c:pt>
                <c:pt idx="9">
                  <c:v>7.7883564101205591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DE2-BCB4-C1A0A986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096944"/>
        <c:axId val="85709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Year+'Exercise 2a'!$A$2:$A$12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'Exercise 2a'!$A$3:$A$12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99AD-4DE2-BCB4-C1A0A98660D2}"/>
                  </c:ext>
                </c:extLst>
              </c15:ser>
            </c15:filteredLineSeries>
          </c:ext>
        </c:extLst>
      </c:lineChart>
      <c:catAx>
        <c:axId val="85709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627647880759439"/>
              <c:y val="0.88415299773144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97360"/>
        <c:crosses val="autoZero"/>
        <c:auto val="1"/>
        <c:lblAlgn val="ctr"/>
        <c:lblOffset val="100"/>
        <c:noMultiLvlLbl val="0"/>
      </c:catAx>
      <c:valAx>
        <c:axId val="8570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layout>
            <c:manualLayout>
              <c:xMode val="edge"/>
              <c:yMode val="edge"/>
              <c:x val="1.203703330727679E-2"/>
              <c:y val="0.3216285029287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4"/>
          <c:order val="0"/>
          <c:tx>
            <c:v>Abundance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2b'!$A$2:$A$15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'Exercise 2b'!$B$2:$B$15</c:f>
              <c:numCache>
                <c:formatCode>General</c:formatCode>
                <c:ptCount val="14"/>
                <c:pt idx="0">
                  <c:v>6</c:v>
                </c:pt>
                <c:pt idx="1">
                  <c:v>6.12</c:v>
                </c:pt>
                <c:pt idx="2">
                  <c:v>6.24</c:v>
                </c:pt>
                <c:pt idx="3">
                  <c:v>6.35</c:v>
                </c:pt>
                <c:pt idx="4">
                  <c:v>6.45</c:v>
                </c:pt>
                <c:pt idx="5">
                  <c:v>6.55</c:v>
                </c:pt>
                <c:pt idx="6">
                  <c:v>6.65</c:v>
                </c:pt>
                <c:pt idx="7">
                  <c:v>6.74</c:v>
                </c:pt>
                <c:pt idx="8">
                  <c:v>6.81</c:v>
                </c:pt>
                <c:pt idx="9">
                  <c:v>6.87</c:v>
                </c:pt>
                <c:pt idx="10">
                  <c:v>6.92</c:v>
                </c:pt>
                <c:pt idx="11">
                  <c:v>6.96</c:v>
                </c:pt>
                <c:pt idx="12">
                  <c:v>6.99</c:v>
                </c:pt>
                <c:pt idx="13">
                  <c:v>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16-4B1B-8A80-930314DF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551600"/>
        <c:axId val="1107552848"/>
      </c:lineChart>
      <c:catAx>
        <c:axId val="110755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52848"/>
        <c:crosses val="autoZero"/>
        <c:auto val="1"/>
        <c:lblAlgn val="ctr"/>
        <c:lblOffset val="100"/>
        <c:noMultiLvlLbl val="0"/>
      </c:catAx>
      <c:valAx>
        <c:axId val="11075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(</a:t>
            </a:r>
            <a:r>
              <a:rPr lang="el-GR"/>
              <a:t>λ)</a:t>
            </a:r>
            <a:r>
              <a:rPr lang="en-US"/>
              <a:t> over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Lambda (λ)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2b'!$A$3:$A$15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'Exercise 2b'!$C$3:$C$15</c:f>
              <c:numCache>
                <c:formatCode>General</c:formatCode>
                <c:ptCount val="13"/>
                <c:pt idx="0">
                  <c:v>1.02</c:v>
                </c:pt>
                <c:pt idx="1">
                  <c:v>1.0196078431372548</c:v>
                </c:pt>
                <c:pt idx="2">
                  <c:v>1.0176282051282051</c:v>
                </c:pt>
                <c:pt idx="3">
                  <c:v>1.0157480314960632</c:v>
                </c:pt>
                <c:pt idx="4">
                  <c:v>1.0155038759689923</c:v>
                </c:pt>
                <c:pt idx="5">
                  <c:v>1.0152671755725191</c:v>
                </c:pt>
                <c:pt idx="6">
                  <c:v>1.0135338345864662</c:v>
                </c:pt>
                <c:pt idx="7">
                  <c:v>1.0103857566765577</c:v>
                </c:pt>
                <c:pt idx="8">
                  <c:v>1.0088105726872247</c:v>
                </c:pt>
                <c:pt idx="9">
                  <c:v>1.007278020378457</c:v>
                </c:pt>
                <c:pt idx="10">
                  <c:v>1.0057803468208093</c:v>
                </c:pt>
                <c:pt idx="11">
                  <c:v>1.0043103448275863</c:v>
                </c:pt>
                <c:pt idx="12">
                  <c:v>1.0042918454935621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A-480B-AF12-F501EBC8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659040"/>
        <c:axId val="1097661952"/>
      </c:lineChart>
      <c:catAx>
        <c:axId val="109765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61952"/>
        <c:crosses val="autoZero"/>
        <c:auto val="1"/>
        <c:lblAlgn val="ctr"/>
        <c:lblOffset val="100"/>
        <c:noMultiLvlLbl val="0"/>
      </c:catAx>
      <c:valAx>
        <c:axId val="10976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 (</a:t>
                </a:r>
                <a:r>
                  <a:rPr lang="el-GR"/>
                  <a:t>λ)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Geometric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Abundance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'Exercise 2b'!$A$2:$A$15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'Exercise 2b'!$D$2:$D$15</c:f>
              <c:numCache>
                <c:formatCode>General</c:formatCode>
                <c:ptCount val="14"/>
                <c:pt idx="0">
                  <c:v>6</c:v>
                </c:pt>
                <c:pt idx="1">
                  <c:v>6.0540000000000003</c:v>
                </c:pt>
                <c:pt idx="2">
                  <c:v>6.1750800000000003</c:v>
                </c:pt>
                <c:pt idx="3">
                  <c:v>6.2961600000000004</c:v>
                </c:pt>
                <c:pt idx="4">
                  <c:v>6.4071499999999997</c:v>
                </c:pt>
                <c:pt idx="5">
                  <c:v>6.5080499999999999</c:v>
                </c:pt>
                <c:pt idx="6">
                  <c:v>6.6089500000000001</c:v>
                </c:pt>
                <c:pt idx="7">
                  <c:v>6.7098500000000003</c:v>
                </c:pt>
                <c:pt idx="8">
                  <c:v>6.8006600000000006</c:v>
                </c:pt>
                <c:pt idx="9">
                  <c:v>6.8712899999999992</c:v>
                </c:pt>
                <c:pt idx="10">
                  <c:v>6.9318299999999997</c:v>
                </c:pt>
                <c:pt idx="11">
                  <c:v>6.9822800000000003</c:v>
                </c:pt>
                <c:pt idx="12">
                  <c:v>7.02264</c:v>
                </c:pt>
                <c:pt idx="13">
                  <c:v>7.0529099999999998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D-4856-A762-EF911E00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85408"/>
        <c:axId val="1148186240"/>
      </c:lineChart>
      <c:catAx>
        <c:axId val="11481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86240"/>
        <c:crosses val="autoZero"/>
        <c:auto val="1"/>
        <c:lblAlgn val="ctr"/>
        <c:lblOffset val="100"/>
        <c:noMultiLvlLbl val="0"/>
      </c:catAx>
      <c:valAx>
        <c:axId val="11481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Logistic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Abundance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2b'!$A$2:$A$15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cat>
          <c:val>
            <c:numRef>
              <c:f>'Exercise 2b'!$E$2:$E$15</c:f>
              <c:numCache>
                <c:formatCode>General</c:formatCode>
                <c:ptCount val="14"/>
                <c:pt idx="0">
                  <c:v>6</c:v>
                </c:pt>
                <c:pt idx="1">
                  <c:v>6.0577215189873419</c:v>
                </c:pt>
                <c:pt idx="2">
                  <c:v>6.1751574683544304</c:v>
                </c:pt>
                <c:pt idx="3">
                  <c:v>6.2924475949367089</c:v>
                </c:pt>
                <c:pt idx="4">
                  <c:v>6.3998354430379747</c:v>
                </c:pt>
                <c:pt idx="5">
                  <c:v>6.4973544303797466</c:v>
                </c:pt>
                <c:pt idx="6">
                  <c:v>6.5947721518987343</c:v>
                </c:pt>
                <c:pt idx="7">
                  <c:v>6.6920886075949371</c:v>
                </c:pt>
                <c:pt idx="8">
                  <c:v>6.7795868354430384</c:v>
                </c:pt>
                <c:pt idx="9">
                  <c:v>6.8475843037974684</c:v>
                </c:pt>
                <c:pt idx="10">
                  <c:v>6.9058283544303798</c:v>
                </c:pt>
                <c:pt idx="11">
                  <c:v>6.9543372151898737</c:v>
                </c:pt>
                <c:pt idx="12">
                  <c:v>6.993126075949367</c:v>
                </c:pt>
                <c:pt idx="13">
                  <c:v>7.0222070886075949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E-4E91-BDDD-2E85C61C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825344"/>
        <c:axId val="1209830752"/>
      </c:lineChart>
      <c:catAx>
        <c:axId val="120982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30752"/>
        <c:crosses val="autoZero"/>
        <c:auto val="1"/>
        <c:lblAlgn val="ctr"/>
        <c:lblOffset val="100"/>
        <c:noMultiLvlLbl val="0"/>
      </c:catAx>
      <c:valAx>
        <c:axId val="12098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8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273423</xdr:colOff>
      <xdr:row>7</xdr:row>
      <xdr:rowOff>161364</xdr:rowOff>
    </xdr:from>
    <xdr:to>
      <xdr:col>11</xdr:col>
      <xdr:colOff>112059</xdr:colOff>
      <xdr:row>23</xdr:row>
      <xdr:rowOff>35858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4EEB9-7E41-499F-91BC-FCF7A8B91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285145</xdr:colOff>
      <xdr:row>1</xdr:row>
      <xdr:rowOff>23445</xdr:rowOff>
    </xdr:from>
    <xdr:to>
      <xdr:col>12</xdr:col>
      <xdr:colOff>361346</xdr:colOff>
      <xdr:row>15</xdr:row>
      <xdr:rowOff>23445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ABA33-DA73-4681-9EF2-71A3CB16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108859</xdr:colOff>
      <xdr:row>26</xdr:row>
      <xdr:rowOff>119743</xdr:rowOff>
    </xdr:from>
    <xdr:to>
      <xdr:col>17</xdr:col>
      <xdr:colOff>511631</xdr:colOff>
      <xdr:row>41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1CD6F-DA2D-45F8-B967-A3A4D3759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195943</xdr:colOff>
      <xdr:row>3</xdr:row>
      <xdr:rowOff>206828</xdr:rowOff>
    </xdr:from>
    <xdr:to>
      <xdr:col>17</xdr:col>
      <xdr:colOff>576943</xdr:colOff>
      <xdr:row>16</xdr:row>
      <xdr:rowOff>21771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74F4EB-D430-45E7-B478-9C5CD22BC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32658</xdr:colOff>
      <xdr:row>26</xdr:row>
      <xdr:rowOff>141512</xdr:rowOff>
    </xdr:from>
    <xdr:to>
      <xdr:col>25</xdr:col>
      <xdr:colOff>446314</xdr:colOff>
      <xdr:row>41</xdr:row>
      <xdr:rowOff>97971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F2626B-5A6D-4042-ABBE-616884E8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54428</xdr:colOff>
      <xdr:row>4</xdr:row>
      <xdr:rowOff>2</xdr:rowOff>
    </xdr:from>
    <xdr:to>
      <xdr:col>25</xdr:col>
      <xdr:colOff>468085</xdr:colOff>
      <xdr:row>16</xdr:row>
      <xdr:rowOff>32659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9B4625-FA9D-4B36-93BE-52B7C94A3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85" zoomScaleNormal="85" workbookViewId="0">
      <selection activeCell="G8" sqref="G8"/>
    </sheetView>
  </sheetViews>
  <sheetFormatPr defaultColWidth="8.6640625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10</v>
      </c>
      <c r="B2" s="2">
        <v>20</v>
      </c>
      <c r="C2" s="2">
        <f>$A2/$B$9</f>
        <v>0.1</v>
      </c>
      <c r="D2" s="2">
        <f>$B$2/$B$9</f>
        <v>0.2</v>
      </c>
      <c r="E2" s="2">
        <f>$C$2-$D$2</f>
        <v>-0.1</v>
      </c>
      <c r="F2" s="2">
        <f xml:space="preserve"> 1 + $E$2</f>
        <v>0.9</v>
      </c>
    </row>
    <row r="8" spans="1:6" x14ac:dyDescent="0.3">
      <c r="A8" s="1" t="s">
        <v>6</v>
      </c>
      <c r="B8" s="1" t="s">
        <v>7</v>
      </c>
    </row>
    <row r="9" spans="1:6" x14ac:dyDescent="0.3">
      <c r="A9" s="1">
        <v>2015</v>
      </c>
      <c r="B9" s="1">
        <v>100</v>
      </c>
    </row>
    <row r="10" spans="1:6" x14ac:dyDescent="0.3">
      <c r="A10" s="1">
        <v>2016</v>
      </c>
      <c r="B10" s="3">
        <f xml:space="preserve"> B9 + (B9*$E$2)</f>
        <v>90</v>
      </c>
    </row>
    <row r="11" spans="1:6" x14ac:dyDescent="0.3">
      <c r="A11" s="1">
        <v>2017</v>
      </c>
      <c r="B11" s="3">
        <f t="shared" ref="B11:B19" si="0" xml:space="preserve"> B10 + (B10*$E$2)</f>
        <v>81</v>
      </c>
    </row>
    <row r="12" spans="1:6" x14ac:dyDescent="0.3">
      <c r="A12" s="1">
        <v>2018</v>
      </c>
      <c r="B12" s="3">
        <f t="shared" si="0"/>
        <v>72.900000000000006</v>
      </c>
    </row>
    <row r="13" spans="1:6" x14ac:dyDescent="0.3">
      <c r="A13" s="1">
        <v>2019</v>
      </c>
      <c r="B13" s="3">
        <f t="shared" si="0"/>
        <v>65.61</v>
      </c>
    </row>
    <row r="14" spans="1:6" x14ac:dyDescent="0.3">
      <c r="A14" s="1">
        <v>2020</v>
      </c>
      <c r="B14" s="3">
        <f t="shared" si="0"/>
        <v>59.048999999999999</v>
      </c>
    </row>
    <row r="15" spans="1:6" x14ac:dyDescent="0.3">
      <c r="A15" s="1">
        <v>2021</v>
      </c>
      <c r="B15" s="3">
        <f t="shared" si="0"/>
        <v>53.144100000000002</v>
      </c>
    </row>
    <row r="16" spans="1:6" x14ac:dyDescent="0.3">
      <c r="A16" s="1">
        <v>2022</v>
      </c>
      <c r="B16" s="3">
        <f t="shared" si="0"/>
        <v>47.829689999999999</v>
      </c>
    </row>
    <row r="17" spans="1:2" x14ac:dyDescent="0.3">
      <c r="A17" s="1">
        <v>2023</v>
      </c>
      <c r="B17" s="3">
        <f t="shared" si="0"/>
        <v>43.046720999999998</v>
      </c>
    </row>
    <row r="18" spans="1:2" x14ac:dyDescent="0.3">
      <c r="A18" s="1">
        <v>2024</v>
      </c>
      <c r="B18" s="3">
        <f t="shared" si="0"/>
        <v>38.7420489</v>
      </c>
    </row>
    <row r="19" spans="1:2" x14ac:dyDescent="0.3">
      <c r="A19" s="1">
        <v>2025</v>
      </c>
      <c r="B19" s="3">
        <f t="shared" si="0"/>
        <v>34.867844009999999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zoomScale="85" zoomScaleNormal="85" workbookViewId="0">
      <selection activeCell="A18" sqref="A18:J18"/>
    </sheetView>
  </sheetViews>
  <sheetFormatPr defaultColWidth="8.6640625" defaultRowHeight="14.4" x14ac:dyDescent="0.3"/>
  <cols>
    <col min="2" max="2" width="9.109375" style="4" customWidth="1"/>
    <col min="5" max="5" width="9.109375" style="4" customWidth="1"/>
  </cols>
  <sheetData>
    <row r="1" spans="1:5" x14ac:dyDescent="0.3">
      <c r="A1" s="1" t="s">
        <v>6</v>
      </c>
      <c r="B1" s="4" t="s">
        <v>8</v>
      </c>
      <c r="E1" s="4" t="s">
        <v>4</v>
      </c>
    </row>
    <row r="2" spans="1:5" x14ac:dyDescent="0.3">
      <c r="A2" s="1">
        <v>1999</v>
      </c>
      <c r="B2" s="4">
        <v>6</v>
      </c>
      <c r="D2" s="5"/>
      <c r="E2" s="6">
        <f>($B$3/$B$2)^(1/13)-1</f>
        <v>1.1928326359882835E-2</v>
      </c>
    </row>
    <row r="3" spans="1:5" x14ac:dyDescent="0.3">
      <c r="A3" s="1">
        <v>2012</v>
      </c>
      <c r="B3" s="4">
        <v>7</v>
      </c>
    </row>
    <row r="4" spans="1:5" x14ac:dyDescent="0.3">
      <c r="A4" s="1">
        <v>2013</v>
      </c>
      <c r="B4" s="6">
        <f xml:space="preserve"> B3 + (B3*$E$2)</f>
        <v>7.0834982845191803</v>
      </c>
    </row>
    <row r="5" spans="1:5" x14ac:dyDescent="0.3">
      <c r="A5" s="1">
        <v>2014</v>
      </c>
      <c r="B5" s="6">
        <f t="shared" ref="B5:B12" si="0" xml:space="preserve"> B4 + (B4*$E$2)</f>
        <v>7.1679925638265951</v>
      </c>
    </row>
    <row r="6" spans="1:5" x14ac:dyDescent="0.3">
      <c r="A6" s="1">
        <v>2015</v>
      </c>
      <c r="B6" s="6">
        <f t="shared" si="0"/>
        <v>7.2534947184731324</v>
      </c>
    </row>
    <row r="7" spans="1:5" x14ac:dyDescent="0.3">
      <c r="A7" s="1">
        <v>2016</v>
      </c>
      <c r="B7" s="6">
        <f t="shared" si="0"/>
        <v>7.3400167707247661</v>
      </c>
    </row>
    <row r="8" spans="1:5" x14ac:dyDescent="0.3">
      <c r="A8" s="1">
        <v>2017</v>
      </c>
      <c r="B8" s="6">
        <f t="shared" si="0"/>
        <v>7.4275708862529841</v>
      </c>
    </row>
    <row r="9" spans="1:5" x14ac:dyDescent="0.3">
      <c r="A9" s="1">
        <v>2018</v>
      </c>
      <c r="B9" s="6">
        <f t="shared" si="0"/>
        <v>7.516169375845374</v>
      </c>
    </row>
    <row r="10" spans="1:5" x14ac:dyDescent="0.3">
      <c r="A10" s="1">
        <v>2019</v>
      </c>
      <c r="B10" s="6">
        <f t="shared" si="0"/>
        <v>7.6058246971366144</v>
      </c>
    </row>
    <row r="11" spans="1:5" x14ac:dyDescent="0.3">
      <c r="A11" s="1">
        <v>2020</v>
      </c>
      <c r="B11" s="6">
        <f t="shared" si="0"/>
        <v>7.6965494563601169</v>
      </c>
    </row>
    <row r="12" spans="1:5" x14ac:dyDescent="0.3">
      <c r="A12">
        <v>2021</v>
      </c>
      <c r="B12" s="6">
        <f t="shared" si="0"/>
        <v>7.7883564101205591</v>
      </c>
    </row>
    <row r="16" spans="1:5" x14ac:dyDescent="0.3">
      <c r="B16" s="4">
        <v>7.8</v>
      </c>
    </row>
    <row r="17" spans="1:10" x14ac:dyDescent="0.3">
      <c r="A17" t="s">
        <v>9</v>
      </c>
    </row>
    <row r="18" spans="1:10" ht="87" customHeight="1" x14ac:dyDescent="0.3">
      <c r="A18" s="11" t="s">
        <v>16</v>
      </c>
      <c r="B18" s="11"/>
      <c r="C18" s="11"/>
      <c r="D18" s="11"/>
      <c r="E18" s="11"/>
      <c r="F18" s="11"/>
      <c r="G18" s="11"/>
      <c r="H18" s="11"/>
      <c r="I18" s="11"/>
      <c r="J18" s="11"/>
    </row>
  </sheetData>
  <mergeCells count="1">
    <mergeCell ref="A18:J18"/>
  </mergeCells>
  <pageMargins left="0.7" right="0.7" top="0.75" bottom="0.75" header="0.51180555555555496" footer="0.51180555555555496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70" zoomScaleNormal="70" workbookViewId="0">
      <selection activeCell="A21" sqref="A21:J21"/>
    </sheetView>
  </sheetViews>
  <sheetFormatPr defaultColWidth="8.6640625" defaultRowHeight="14.4" x14ac:dyDescent="0.3"/>
  <cols>
    <col min="2" max="2" width="15" style="1" customWidth="1"/>
    <col min="3" max="3" width="16.33203125" style="1" customWidth="1"/>
    <col min="4" max="5" width="20.44140625" style="1" customWidth="1"/>
  </cols>
  <sheetData>
    <row r="1" spans="1:10" ht="20.399999999999999" x14ac:dyDescent="0.45">
      <c r="A1" s="7" t="s">
        <v>6</v>
      </c>
      <c r="B1" s="7" t="s">
        <v>8</v>
      </c>
      <c r="C1" s="7" t="s">
        <v>10</v>
      </c>
      <c r="D1" s="7" t="s">
        <v>11</v>
      </c>
      <c r="E1" s="7" t="s">
        <v>12</v>
      </c>
      <c r="G1" s="7" t="s">
        <v>4</v>
      </c>
      <c r="H1" s="7"/>
      <c r="I1" s="7" t="s">
        <v>13</v>
      </c>
      <c r="J1" s="7" t="s">
        <v>14</v>
      </c>
    </row>
    <row r="2" spans="1:10" ht="18" x14ac:dyDescent="0.3">
      <c r="A2" s="8">
        <v>1999</v>
      </c>
      <c r="B2" s="8">
        <v>6</v>
      </c>
      <c r="C2" s="9"/>
      <c r="D2" s="8">
        <v>6</v>
      </c>
      <c r="E2" s="8">
        <v>6</v>
      </c>
      <c r="G2" s="2">
        <v>8.9999999999999993E-3</v>
      </c>
      <c r="I2" s="2">
        <v>0.04</v>
      </c>
      <c r="J2" s="2">
        <v>7.9</v>
      </c>
    </row>
    <row r="3" spans="1:10" ht="18" x14ac:dyDescent="0.3">
      <c r="A3" s="8">
        <v>2000</v>
      </c>
      <c r="B3" s="8">
        <v>6.12</v>
      </c>
      <c r="C3" s="9">
        <f>B3/B2</f>
        <v>1.02</v>
      </c>
      <c r="D3" s="2">
        <f xml:space="preserve"> B2 + B2*$G$2</f>
        <v>6.0540000000000003</v>
      </c>
      <c r="E3" s="2">
        <f>B2+B2*$I$2*(1-B2/$J$2)</f>
        <v>6.0577215189873419</v>
      </c>
    </row>
    <row r="4" spans="1:10" ht="18" x14ac:dyDescent="0.3">
      <c r="A4" s="8">
        <v>2001</v>
      </c>
      <c r="B4" s="8">
        <v>6.24</v>
      </c>
      <c r="C4" s="9">
        <f t="shared" ref="C4:C15" si="0">B4/B3</f>
        <v>1.0196078431372548</v>
      </c>
      <c r="D4" s="2">
        <f t="shared" ref="D4:D15" si="1" xml:space="preserve"> B3 + B3*$G$2</f>
        <v>6.1750800000000003</v>
      </c>
      <c r="E4" s="2">
        <f t="shared" ref="E4:E15" si="2">B3+B3*$I$2*(1-B3/$J$2)</f>
        <v>6.1751574683544304</v>
      </c>
    </row>
    <row r="5" spans="1:10" ht="18" x14ac:dyDescent="0.3">
      <c r="A5" s="8">
        <v>2002</v>
      </c>
      <c r="B5" s="8">
        <v>6.35</v>
      </c>
      <c r="C5" s="9">
        <f t="shared" si="0"/>
        <v>1.0176282051282051</v>
      </c>
      <c r="D5" s="2">
        <f t="shared" si="1"/>
        <v>6.2961600000000004</v>
      </c>
      <c r="E5" s="2">
        <f t="shared" si="2"/>
        <v>6.2924475949367089</v>
      </c>
    </row>
    <row r="6" spans="1:10" ht="18" x14ac:dyDescent="0.3">
      <c r="A6" s="8">
        <v>2003</v>
      </c>
      <c r="B6" s="8">
        <v>6.45</v>
      </c>
      <c r="C6" s="9">
        <f t="shared" si="0"/>
        <v>1.0157480314960632</v>
      </c>
      <c r="D6" s="2">
        <f t="shared" si="1"/>
        <v>6.4071499999999997</v>
      </c>
      <c r="E6" s="2">
        <f t="shared" si="2"/>
        <v>6.3998354430379747</v>
      </c>
    </row>
    <row r="7" spans="1:10" ht="18" x14ac:dyDescent="0.3">
      <c r="A7" s="8">
        <v>2004</v>
      </c>
      <c r="B7" s="8">
        <v>6.55</v>
      </c>
      <c r="C7" s="9">
        <f t="shared" si="0"/>
        <v>1.0155038759689923</v>
      </c>
      <c r="D7" s="2">
        <f t="shared" si="1"/>
        <v>6.5080499999999999</v>
      </c>
      <c r="E7" s="2">
        <f t="shared" si="2"/>
        <v>6.4973544303797466</v>
      </c>
    </row>
    <row r="8" spans="1:10" ht="18" x14ac:dyDescent="0.3">
      <c r="A8" s="8">
        <v>2005</v>
      </c>
      <c r="B8" s="8">
        <v>6.65</v>
      </c>
      <c r="C8" s="9">
        <f t="shared" si="0"/>
        <v>1.0152671755725191</v>
      </c>
      <c r="D8" s="2">
        <f t="shared" si="1"/>
        <v>6.6089500000000001</v>
      </c>
      <c r="E8" s="2">
        <f t="shared" si="2"/>
        <v>6.5947721518987343</v>
      </c>
    </row>
    <row r="9" spans="1:10" ht="18" x14ac:dyDescent="0.3">
      <c r="A9" s="8">
        <v>2006</v>
      </c>
      <c r="B9" s="8">
        <v>6.74</v>
      </c>
      <c r="C9" s="9">
        <f t="shared" si="0"/>
        <v>1.0135338345864662</v>
      </c>
      <c r="D9" s="2">
        <f t="shared" si="1"/>
        <v>6.7098500000000003</v>
      </c>
      <c r="E9" s="2">
        <f t="shared" si="2"/>
        <v>6.6920886075949371</v>
      </c>
    </row>
    <row r="10" spans="1:10" ht="18" x14ac:dyDescent="0.3">
      <c r="A10" s="8">
        <v>2007</v>
      </c>
      <c r="B10" s="8">
        <v>6.81</v>
      </c>
      <c r="C10" s="9">
        <f t="shared" si="0"/>
        <v>1.0103857566765577</v>
      </c>
      <c r="D10" s="2">
        <f t="shared" si="1"/>
        <v>6.8006600000000006</v>
      </c>
      <c r="E10" s="2">
        <f t="shared" si="2"/>
        <v>6.7795868354430384</v>
      </c>
    </row>
    <row r="11" spans="1:10" ht="18" x14ac:dyDescent="0.3">
      <c r="A11" s="8">
        <v>2008</v>
      </c>
      <c r="B11" s="8">
        <v>6.87</v>
      </c>
      <c r="C11" s="9">
        <f t="shared" si="0"/>
        <v>1.0088105726872247</v>
      </c>
      <c r="D11" s="2">
        <f t="shared" si="1"/>
        <v>6.8712899999999992</v>
      </c>
      <c r="E11" s="2">
        <f t="shared" si="2"/>
        <v>6.8475843037974684</v>
      </c>
    </row>
    <row r="12" spans="1:10" ht="18" x14ac:dyDescent="0.3">
      <c r="A12" s="8">
        <v>2009</v>
      </c>
      <c r="B12" s="8">
        <v>6.92</v>
      </c>
      <c r="C12" s="9">
        <f t="shared" si="0"/>
        <v>1.007278020378457</v>
      </c>
      <c r="D12" s="2">
        <f t="shared" si="1"/>
        <v>6.9318299999999997</v>
      </c>
      <c r="E12" s="2">
        <f t="shared" si="2"/>
        <v>6.9058283544303798</v>
      </c>
    </row>
    <row r="13" spans="1:10" ht="18" x14ac:dyDescent="0.3">
      <c r="A13" s="8">
        <v>2010</v>
      </c>
      <c r="B13" s="8">
        <v>6.96</v>
      </c>
      <c r="C13" s="9">
        <f t="shared" si="0"/>
        <v>1.0057803468208093</v>
      </c>
      <c r="D13" s="2">
        <f t="shared" si="1"/>
        <v>6.9822800000000003</v>
      </c>
      <c r="E13" s="2">
        <f t="shared" si="2"/>
        <v>6.9543372151898737</v>
      </c>
    </row>
    <row r="14" spans="1:10" ht="18" x14ac:dyDescent="0.3">
      <c r="A14" s="8">
        <v>2011</v>
      </c>
      <c r="B14" s="8">
        <v>6.99</v>
      </c>
      <c r="C14" s="9">
        <f t="shared" si="0"/>
        <v>1.0043103448275863</v>
      </c>
      <c r="D14" s="2">
        <f t="shared" si="1"/>
        <v>7.02264</v>
      </c>
      <c r="E14" s="2">
        <f t="shared" si="2"/>
        <v>6.993126075949367</v>
      </c>
    </row>
    <row r="15" spans="1:10" ht="18" x14ac:dyDescent="0.3">
      <c r="A15" s="8">
        <v>2012</v>
      </c>
      <c r="B15" s="8">
        <v>7.02</v>
      </c>
      <c r="C15" s="9">
        <f t="shared" si="0"/>
        <v>1.0042918454935621</v>
      </c>
      <c r="D15" s="2">
        <f t="shared" si="1"/>
        <v>7.0529099999999998</v>
      </c>
      <c r="E15" s="2">
        <f t="shared" si="2"/>
        <v>7.0222070886075949</v>
      </c>
    </row>
    <row r="20" spans="1:10" ht="18" x14ac:dyDescent="0.35">
      <c r="A20" s="10" t="s">
        <v>15</v>
      </c>
    </row>
    <row r="21" spans="1:10" ht="79.2" customHeight="1" x14ac:dyDescent="0.3">
      <c r="A21" s="11" t="s">
        <v>17</v>
      </c>
      <c r="B21" s="11"/>
      <c r="C21" s="11"/>
      <c r="D21" s="11"/>
      <c r="E21" s="11"/>
      <c r="F21" s="11"/>
      <c r="G21" s="11"/>
      <c r="H21" s="11"/>
      <c r="I21" s="11"/>
      <c r="J21" s="11"/>
    </row>
  </sheetData>
  <mergeCells count="1">
    <mergeCell ref="A21:J21"/>
  </mergeCells>
  <pageMargins left="0.7" right="0.7" top="0.75" bottom="0.75" header="0.51180555555555496" footer="0.51180555555555496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2a</vt:lpstr>
      <vt:lpstr>Exercise 2b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</dc:creator>
  <dc:description/>
  <cp:lastModifiedBy>Nick Gulotta</cp:lastModifiedBy>
  <cp:revision>7</cp:revision>
  <dcterms:created xsi:type="dcterms:W3CDTF">2015-01-09T14:26:22Z</dcterms:created>
  <dcterms:modified xsi:type="dcterms:W3CDTF">2021-08-30T06:10:27Z</dcterms:modified>
  <dc:language>en-US</dc:language>
</cp:coreProperties>
</file>