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f0f06ac920d86706/Desktop/R projects/Population-dynamics-FANR/Excel files/"/>
    </mc:Choice>
  </mc:AlternateContent>
  <xr:revisionPtr revIDLastSave="20" documentId="13_ncr:1_{935FB106-6626-4298-9989-02271342A675}" xr6:coauthVersionLast="47" xr6:coauthVersionMax="47" xr10:uidLastSave="{0A2CB8D1-83DD-4B3B-A28E-70DC86AA4C86}"/>
  <bookViews>
    <workbookView xWindow="-108" yWindow="-108" windowWidth="23256" windowHeight="12576" tabRatio="500" activeTab="1" xr2:uid="{00000000-000D-0000-FFFF-FFFF00000000}"/>
  </bookViews>
  <sheets>
    <sheet name="Exercise I" sheetId="1" r:id="rId1"/>
    <sheet name="Exercise II"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 i="2" l="1"/>
  <c r="F5" i="2" s="1"/>
  <c r="G5" i="2"/>
  <c r="G4" i="2"/>
  <c r="C5" i="2"/>
  <c r="C6" i="2" s="1"/>
  <c r="B4" i="2"/>
  <c r="C4" i="2"/>
  <c r="P3" i="2"/>
  <c r="S2" i="2"/>
  <c r="R2" i="2"/>
  <c r="G4" i="1"/>
  <c r="C4" i="1"/>
  <c r="F4" i="1"/>
  <c r="G5" i="1" s="1"/>
  <c r="B4" i="1"/>
  <c r="C5" i="1" s="1"/>
  <c r="T4" i="1"/>
  <c r="R3" i="1"/>
  <c r="R4" i="1"/>
  <c r="T3" i="1"/>
  <c r="F5" i="1" l="1"/>
  <c r="G6" i="1" s="1"/>
  <c r="G6" i="2"/>
  <c r="F6" i="2"/>
  <c r="B5" i="2"/>
  <c r="B5" i="1"/>
  <c r="F6" i="1" l="1"/>
  <c r="F7" i="1"/>
  <c r="F7" i="2"/>
  <c r="G7" i="2"/>
  <c r="B6" i="2"/>
  <c r="C7" i="2" s="1"/>
  <c r="G7" i="1"/>
  <c r="B6" i="1"/>
  <c r="C6" i="1"/>
  <c r="G8" i="1" l="1"/>
  <c r="G8" i="2"/>
  <c r="F8" i="2"/>
  <c r="B7" i="2"/>
  <c r="C8" i="2" s="1"/>
  <c r="F8" i="1"/>
  <c r="F9" i="1" s="1"/>
  <c r="C7" i="1"/>
  <c r="B7" i="1"/>
  <c r="C8" i="1" s="1"/>
  <c r="F9" i="2" l="1"/>
  <c r="G9" i="2"/>
  <c r="C9" i="2"/>
  <c r="B8" i="2"/>
  <c r="G9" i="1"/>
  <c r="G10" i="1" s="1"/>
  <c r="B8" i="1"/>
  <c r="C9" i="1" s="1"/>
  <c r="B9" i="1" l="1"/>
  <c r="C10" i="1" s="1"/>
  <c r="G10" i="2"/>
  <c r="F10" i="2"/>
  <c r="F11" i="2" s="1"/>
  <c r="B9" i="2"/>
  <c r="C10" i="2" s="1"/>
  <c r="F10" i="1"/>
  <c r="F11" i="1" s="1"/>
  <c r="B10" i="1" l="1"/>
  <c r="C11" i="1" s="1"/>
  <c r="G11" i="2"/>
  <c r="G12" i="2" s="1"/>
  <c r="B10" i="2"/>
  <c r="C11" i="2" s="1"/>
  <c r="G11" i="1"/>
  <c r="G12" i="1" s="1"/>
  <c r="B11" i="1" l="1"/>
  <c r="C12" i="1" s="1"/>
  <c r="F12" i="2"/>
  <c r="C12" i="2"/>
  <c r="B11" i="2"/>
  <c r="F12" i="1"/>
  <c r="F13" i="1" s="1"/>
  <c r="G13" i="1" l="1"/>
  <c r="G14" i="1" s="1"/>
  <c r="B12" i="1"/>
  <c r="C13" i="1" s="1"/>
  <c r="F13" i="2"/>
  <c r="G13" i="2"/>
  <c r="G14" i="2" s="1"/>
  <c r="C13" i="2"/>
  <c r="B12" i="2"/>
  <c r="F14" i="1"/>
  <c r="F15" i="1" s="1"/>
  <c r="B13" i="1" l="1"/>
  <c r="B14" i="1" s="1"/>
  <c r="F14" i="2"/>
  <c r="F15" i="2" s="1"/>
  <c r="B13" i="2"/>
  <c r="C14" i="2" s="1"/>
  <c r="G15" i="1"/>
  <c r="G16" i="1" s="1"/>
  <c r="C14" i="1" l="1"/>
  <c r="C15" i="1" s="1"/>
  <c r="B15" i="1"/>
  <c r="C16" i="1" s="1"/>
  <c r="G15" i="2"/>
  <c r="G16" i="2" s="1"/>
  <c r="C15" i="2"/>
  <c r="B14" i="2"/>
  <c r="F16" i="1"/>
  <c r="F17" i="1" s="1"/>
  <c r="B16" i="1" l="1"/>
  <c r="C17" i="1" s="1"/>
  <c r="F16" i="2"/>
  <c r="F17" i="2" s="1"/>
  <c r="B15" i="2"/>
  <c r="C16" i="2" s="1"/>
  <c r="G17" i="1"/>
  <c r="G18" i="1" s="1"/>
  <c r="B17" i="1" l="1"/>
  <c r="C18" i="1" s="1"/>
  <c r="G17" i="2"/>
  <c r="G18" i="2" s="1"/>
  <c r="B16" i="2"/>
  <c r="C17" i="2" s="1"/>
  <c r="F18" i="1"/>
  <c r="F19" i="1" s="1"/>
  <c r="B18" i="1" l="1"/>
  <c r="C19" i="1" s="1"/>
  <c r="F18" i="2"/>
  <c r="F19" i="2" s="1"/>
  <c r="B17" i="2"/>
  <c r="C18" i="2" s="1"/>
  <c r="G19" i="1"/>
  <c r="G20" i="1" s="1"/>
  <c r="B19" i="1" l="1"/>
  <c r="C20" i="1" s="1"/>
  <c r="G19" i="2"/>
  <c r="G20" i="2" s="1"/>
  <c r="F20" i="2"/>
  <c r="F21" i="2" s="1"/>
  <c r="C19" i="2"/>
  <c r="B18" i="2"/>
  <c r="F20" i="1"/>
  <c r="F21" i="1" s="1"/>
  <c r="B20" i="1"/>
  <c r="C21" i="1" s="1"/>
  <c r="G21" i="2" l="1"/>
  <c r="G22" i="2" s="1"/>
  <c r="B19" i="2"/>
  <c r="C20" i="2" s="1"/>
  <c r="G21" i="1"/>
  <c r="G22" i="1" s="1"/>
  <c r="B21" i="1"/>
  <c r="B22" i="1" s="1"/>
  <c r="F22" i="2" l="1"/>
  <c r="F23" i="2" s="1"/>
  <c r="C21" i="2"/>
  <c r="B20" i="2"/>
  <c r="F22" i="1"/>
  <c r="F23" i="1" s="1"/>
  <c r="C22" i="1"/>
  <c r="C23" i="1" s="1"/>
  <c r="G23" i="2" l="1"/>
  <c r="G24" i="2" s="1"/>
  <c r="B21" i="2"/>
  <c r="C22" i="2" s="1"/>
  <c r="G23" i="1"/>
  <c r="G24" i="1" s="1"/>
  <c r="B23" i="1"/>
  <c r="B24" i="1" s="1"/>
  <c r="F24" i="2" l="1"/>
  <c r="F25" i="2" s="1"/>
  <c r="B22" i="2"/>
  <c r="C23" i="2" s="1"/>
  <c r="F24" i="1"/>
  <c r="F25" i="1" s="1"/>
  <c r="C24" i="1"/>
  <c r="C25" i="1" s="1"/>
  <c r="G25" i="1" l="1"/>
  <c r="G26" i="1" s="1"/>
  <c r="B25" i="1"/>
  <c r="B26" i="1" s="1"/>
  <c r="G25" i="2"/>
  <c r="G26" i="2" s="1"/>
  <c r="B23" i="2"/>
  <c r="C24" i="2" s="1"/>
  <c r="F26" i="1" l="1"/>
  <c r="F27" i="1" s="1"/>
  <c r="C26" i="1"/>
  <c r="C27" i="1" s="1"/>
  <c r="F26" i="2"/>
  <c r="F27" i="2" s="1"/>
  <c r="B24" i="2"/>
  <c r="B25" i="2" s="1"/>
  <c r="G27" i="1"/>
  <c r="G28" i="1" s="1"/>
  <c r="B27" i="1" l="1"/>
  <c r="B28" i="1" s="1"/>
  <c r="G27" i="2"/>
  <c r="G28" i="2" s="1"/>
  <c r="C25" i="2"/>
  <c r="C26" i="2" s="1"/>
  <c r="F28" i="1"/>
  <c r="F29" i="1" s="1"/>
  <c r="C28" i="1" l="1"/>
  <c r="C29" i="1" s="1"/>
  <c r="F28" i="2"/>
  <c r="B26" i="2"/>
  <c r="B27" i="2" s="1"/>
  <c r="G29" i="1"/>
  <c r="G30" i="1" s="1"/>
  <c r="B29" i="1" l="1"/>
  <c r="B30" i="1" s="1"/>
  <c r="C27" i="2"/>
  <c r="C28" i="2" s="1"/>
  <c r="F30" i="1"/>
  <c r="F31" i="1" s="1"/>
  <c r="G31" i="1" l="1"/>
  <c r="G32" i="1" s="1"/>
  <c r="C30" i="1"/>
  <c r="C31" i="1" s="1"/>
  <c r="B28" i="2"/>
  <c r="F32" i="1" l="1"/>
  <c r="F33" i="1" s="1"/>
  <c r="B31" i="1"/>
  <c r="B32" i="1" s="1"/>
  <c r="G33" i="1"/>
  <c r="G34" i="1" s="1"/>
  <c r="C32" i="1" l="1"/>
  <c r="C33" i="1" s="1"/>
  <c r="F34" i="1"/>
  <c r="F35" i="1" s="1"/>
  <c r="G35" i="1"/>
  <c r="G36" i="1" s="1"/>
  <c r="B33" i="1" l="1"/>
  <c r="B34" i="1" s="1"/>
  <c r="F36" i="1"/>
  <c r="F37" i="1" s="1"/>
  <c r="C34" i="1" l="1"/>
  <c r="C35" i="1" s="1"/>
  <c r="G37" i="1"/>
  <c r="G38" i="1" s="1"/>
  <c r="B35" i="1" l="1"/>
  <c r="B36" i="1" s="1"/>
  <c r="F38" i="1"/>
  <c r="F39" i="1" s="1"/>
  <c r="G39" i="1" l="1"/>
  <c r="G40" i="1" s="1"/>
  <c r="C36" i="1"/>
  <c r="C37" i="1" s="1"/>
  <c r="F40" i="1" l="1"/>
  <c r="F41" i="1" s="1"/>
  <c r="B37" i="1"/>
  <c r="B38" i="1" s="1"/>
  <c r="G41" i="1"/>
  <c r="G42" i="1" s="1"/>
  <c r="C38" i="1" l="1"/>
  <c r="C39" i="1" s="1"/>
  <c r="F42" i="1"/>
  <c r="F43" i="1" s="1"/>
  <c r="B39" i="1" l="1"/>
  <c r="B40" i="1" s="1"/>
  <c r="G43" i="1"/>
  <c r="G44" i="1" s="1"/>
  <c r="C40" i="1" l="1"/>
  <c r="C41" i="1" s="1"/>
  <c r="F44" i="1"/>
  <c r="F45" i="1" s="1"/>
  <c r="B41" i="1" l="1"/>
  <c r="B42" i="1" s="1"/>
  <c r="G45" i="1"/>
  <c r="G46" i="1" s="1"/>
  <c r="C42" i="1" l="1"/>
  <c r="C43" i="1" s="1"/>
  <c r="F46" i="1"/>
  <c r="F47" i="1" s="1"/>
  <c r="B43" i="1" l="1"/>
  <c r="B44" i="1" s="1"/>
  <c r="G47" i="1"/>
  <c r="G48" i="1" s="1"/>
  <c r="C44" i="1" l="1"/>
  <c r="C45" i="1" s="1"/>
  <c r="F48" i="1"/>
  <c r="F49" i="1" s="1"/>
  <c r="B45" i="1" l="1"/>
  <c r="B46" i="1" s="1"/>
  <c r="G49" i="1"/>
  <c r="G50" i="1" s="1"/>
  <c r="C46" i="1" l="1"/>
  <c r="C47" i="1" s="1"/>
  <c r="F50" i="1"/>
  <c r="F51" i="1" s="1"/>
  <c r="B47" i="1" l="1"/>
  <c r="B48" i="1" s="1"/>
  <c r="G51" i="1"/>
  <c r="G52" i="1" s="1"/>
  <c r="C48" i="1" l="1"/>
  <c r="C49" i="1" s="1"/>
  <c r="F52" i="1"/>
  <c r="F53" i="1" s="1"/>
  <c r="B49" i="1" l="1"/>
  <c r="B50" i="1" s="1"/>
  <c r="G53" i="1"/>
  <c r="C50" i="1" l="1"/>
  <c r="C51" i="1" s="1"/>
  <c r="B51" i="1" l="1"/>
  <c r="B52" i="1" s="1"/>
  <c r="C52" i="1" l="1"/>
  <c r="C53" i="1" s="1"/>
  <c r="B53" i="1" l="1"/>
</calcChain>
</file>

<file path=xl/sharedStrings.xml><?xml version="1.0" encoding="utf-8"?>
<sst xmlns="http://schemas.openxmlformats.org/spreadsheetml/2006/main" count="46" uniqueCount="32">
  <si>
    <t>Projection 1 - PART B</t>
  </si>
  <si>
    <t>Projection 2 - PART D</t>
  </si>
  <si>
    <t>Time</t>
  </si>
  <si>
    <t>Tapir</t>
  </si>
  <si>
    <t>Jaguar</t>
  </si>
  <si>
    <t>r-prey</t>
  </si>
  <si>
    <t>d-prey</t>
  </si>
  <si>
    <t>b-pred</t>
  </si>
  <si>
    <t>d-pred</t>
  </si>
  <si>
    <t>Prey Equilibrium</t>
  </si>
  <si>
    <t>Pred Equilibrium</t>
  </si>
  <si>
    <t>Projection 1</t>
  </si>
  <si>
    <t>PART A</t>
  </si>
  <si>
    <t>occurs when Pred =</t>
  </si>
  <si>
    <t>occurs when Prey =</t>
  </si>
  <si>
    <t>Projection 2</t>
  </si>
  <si>
    <t>PART D</t>
  </si>
  <si>
    <t>PART C</t>
  </si>
  <si>
    <t>rA</t>
  </si>
  <si>
    <t>rB</t>
  </si>
  <si>
    <t>KA</t>
  </si>
  <si>
    <t>KB</t>
  </si>
  <si>
    <t>alphaA</t>
  </si>
  <si>
    <t>alphaB</t>
  </si>
  <si>
    <t>speciesA equilibrium</t>
  </si>
  <si>
    <t>speciesB equilibrium</t>
  </si>
  <si>
    <t>SpeciesA</t>
  </si>
  <si>
    <t>SpeciesB</t>
  </si>
  <si>
    <t>PARTS A and B</t>
  </si>
  <si>
    <t xml:space="preserve">The interpretation for Part A is that the population of Tapirs will reach it's equilibirum only for a few timestamps and likewise for the Jaguars. This is because only one population can approach the equilibrum while the other one can't and often times over shoots the equilibrium number. If you set the initial population sizes to the equilibrium values then the poulations of both tapir and Jaguar will stay consistently at 450 (Tapir) and 100 (Jaguars) across all time samps. </t>
  </si>
  <si>
    <t xml:space="preserve">The primary difference is the populations appear to cycle with the abundance of predators lagging behind the higher prey abundance values. This is likely due to the amount of prey that is available and the rate at which predators consume them. For instance if there is a boom in the prey popualtion reproductive success for predators will be much higher and thus the following year/s there will be a higher abundance of predators on the landscape since the birth rates increased since conditions were favorable for reproduction. Since there is a higher number of predators on the landscape they will consume prey at higher rates thus causing the decline in prey numbers. Likewise once predators decline in abundance the abundance of prey will increase in the following timestamps. </t>
  </si>
  <si>
    <t xml:space="preserve">This model shows stable coexistance since both species A and species B hover around their equlibrium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</si>
</sst>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sz val="11"/>
      <name val="Calibri"/>
      <family val="2"/>
      <charset val="1"/>
    </font>
  </fonts>
  <fills count="3">
    <fill>
      <patternFill patternType="none"/>
    </fill>
    <fill>
      <patternFill patternType="gray125"/>
    </fill>
    <fill>
      <patternFill patternType="solid">
        <fgColor rgb="FF00B050"/>
        <bgColor rgb="FF00808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2" borderId="1" xfId="0" applyFill="1" applyBorder="1"/>
    <xf numFmtId="0" fontId="1" fillId="2" borderId="1" xfId="0" applyFont="1" applyFill="1" applyBorder="1"/>
    <xf numFmtId="0" fontId="0" fillId="2" borderId="1" xfId="0" applyFill="1" applyBorder="1" applyAlignment="1">
      <alignment horizontal="center"/>
    </xf>
    <xf numFmtId="0" fontId="0" fillId="0" borderId="0" xfId="0" applyFont="1" applyBorder="1" applyAlignment="1">
      <alignment horizontal="center"/>
    </xf>
    <xf numFmtId="0" fontId="0" fillId="0" borderId="0" xfId="0" applyFont="1" applyBorder="1" applyAlignment="1">
      <alignment horizontal="righ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Tapir</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I'!$A$3:$A$53</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xVal>
          <c:yVal>
            <c:numRef>
              <c:f>'Exercise I'!$B$3:$B$53</c:f>
              <c:numCache>
                <c:formatCode>General</c:formatCode>
                <c:ptCount val="51"/>
                <c:pt idx="0">
                  <c:v>500</c:v>
                </c:pt>
                <c:pt idx="1">
                  <c:v>500</c:v>
                </c:pt>
                <c:pt idx="2">
                  <c:v>498.75</c:v>
                </c:pt>
                <c:pt idx="3">
                  <c:v>496.19390625</c:v>
                </c:pt>
                <c:pt idx="4">
                  <c:v>492.31746888771971</c:v>
                </c:pt>
                <c:pt idx="5">
                  <c:v>487.1565433914738</c:v>
                </c:pt>
                <c:pt idx="6">
                  <c:v>480.80285001760359</c:v>
                </c:pt>
                <c:pt idx="7">
                  <c:v>473.40577327806591</c:v>
                </c:pt>
                <c:pt idx="8">
                  <c:v>465.16904146441686</c:v>
                </c:pt>
                <c:pt idx="9">
                  <c:v>456.34180473301393</c:v>
                </c:pt>
                <c:pt idx="10">
                  <c:v>447.20460407895297</c:v>
                </c:pt>
                <c:pt idx="11">
                  <c:v>438.05176465141102</c:v>
                </c:pt>
                <c:pt idx="12">
                  <c:v>429.172542955572</c:v>
                </c:pt>
                <c:pt idx="13">
                  <c:v>420.83363462238123</c:v>
                </c:pt>
                <c:pt idx="14">
                  <c:v>413.26530131994974</c:v>
                </c:pt>
                <c:pt idx="15">
                  <c:v>406.65252130358203</c:v>
                </c:pt>
                <c:pt idx="16">
                  <c:v>401.13149869421983</c:v>
                </c:pt>
                <c:pt idx="17">
                  <c:v>396.79090881153201</c:v>
                </c:pt>
                <c:pt idx="18">
                  <c:v>393.6766395399444</c:v>
                </c:pt>
                <c:pt idx="19">
                  <c:v>391.79857871899804</c:v>
                </c:pt>
                <c:pt idx="20">
                  <c:v>391.13812201425992</c:v>
                </c:pt>
                <c:pt idx="21">
                  <c:v>391.65539309664501</c:v>
                </c:pt>
                <c:pt idx="22">
                  <c:v>393.29553904255766</c:v>
                </c:pt>
                <c:pt idx="23">
                  <c:v>395.99379274392157</c:v>
                </c:pt>
                <c:pt idx="24">
                  <c:v>399.67923616526531</c:v>
                </c:pt>
                <c:pt idx="25">
                  <c:v>404.27734811140215</c:v>
                </c:pt>
                <c:pt idx="26">
                  <c:v>409.71149388572354</c:v>
                </c:pt>
                <c:pt idx="27">
                  <c:v>415.90353491695873</c:v>
                </c:pt>
                <c:pt idx="28">
                  <c:v>422.77372560874255</c:v>
                </c:pt>
                <c:pt idx="29">
                  <c:v>430.24003876788288</c:v>
                </c:pt>
                <c:pt idx="30">
                  <c:v>438.21703109024673</c:v>
                </c:pt>
                <c:pt idx="31">
                  <c:v>446.61433321563413</c:v>
                </c:pt>
                <c:pt idx="32">
                  <c:v>455.33482899592815</c:v>
                </c:pt>
                <c:pt idx="33">
                  <c:v>464.27257872298475</c:v>
                </c:pt>
                <c:pt idx="34">
                  <c:v>473.31054375469728</c:v>
                </c:pt>
                <c:pt idx="35">
                  <c:v>482.31818838856384</c:v>
                </c:pt>
                <c:pt idx="36">
                  <c:v>491.14907303394273</c:v>
                </c:pt>
                <c:pt idx="37">
                  <c:v>499.63861576774218</c:v>
                </c:pt>
                <c:pt idx="38">
                  <c:v>507.60229261196406</c:v>
                </c:pt>
                <c:pt idx="39">
                  <c:v>514.83467436387321</c:v>
                </c:pt>
                <c:pt idx="40">
                  <c:v>521.10985869370995</c:v>
                </c:pt>
                <c:pt idx="41">
                  <c:v>526.18403870822306</c:v>
                </c:pt>
                <c:pt idx="42">
                  <c:v>529.80112134133992</c:v>
                </c:pt>
                <c:pt idx="43">
                  <c:v>531.70240722577603</c:v>
                </c:pt>
                <c:pt idx="44">
                  <c:v>531.64126303502849</c:v>
                </c:pt>
                <c:pt idx="45">
                  <c:v>529.40331227406512</c:v>
                </c:pt>
                <c:pt idx="46">
                  <c:v>524.83178443196869</c:v>
                </c:pt>
                <c:pt idx="47">
                  <c:v>517.85620384750439</c:v>
                </c:pt>
                <c:pt idx="48">
                  <c:v>508.52067379932532</c:v>
                </c:pt>
                <c:pt idx="49">
                  <c:v>497.00606984848253</c:v>
                </c:pt>
                <c:pt idx="50">
                  <c:v>483.63935408435827</c:v>
                </c:pt>
              </c:numCache>
            </c:numRef>
          </c:yVal>
          <c:smooth val="0"/>
          <c:extLst>
            <c:ext xmlns:c16="http://schemas.microsoft.com/office/drawing/2014/chart" uri="{C3380CC4-5D6E-409C-BE32-E72D297353CC}">
              <c16:uniqueId val="{00000000-BF7D-4BFB-AE90-82A970612EB2}"/>
            </c:ext>
          </c:extLst>
        </c:ser>
        <c:ser>
          <c:idx val="1"/>
          <c:order val="1"/>
          <c:tx>
            <c:v>Jaguar</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'Exercise I'!$A$3:$A$53</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xVal>
          <c:yVal>
            <c:numRef>
              <c:f>'Exercise I'!$C$3:$C$53</c:f>
              <c:numCache>
                <c:formatCode>General</c:formatCode>
                <c:ptCount val="51"/>
                <c:pt idx="0">
                  <c:v>100</c:v>
                </c:pt>
                <c:pt idx="1">
                  <c:v>105</c:v>
                </c:pt>
                <c:pt idx="2">
                  <c:v>110.25</c:v>
                </c:pt>
                <c:pt idx="3">
                  <c:v>115.62468750000001</c:v>
                </c:pt>
                <c:pt idx="4">
                  <c:v>120.96584347456056</c:v>
                </c:pt>
                <c:pt idx="5">
                  <c:v>126.08481179227205</c:v>
                </c:pt>
                <c:pt idx="6">
                  <c:v>130.76968757263742</c:v>
                </c:pt>
                <c:pt idx="7">
                  <c:v>134.79776664578625</c:v>
                </c:pt>
                <c:pt idx="8">
                  <c:v>137.95281261028717</c:v>
                </c:pt>
                <c:pt idx="9">
                  <c:v>140.04542454490556</c:v>
                </c:pt>
                <c:pt idx="10">
                  <c:v>140.93356528112139</c:v>
                </c:pt>
                <c:pt idx="11">
                  <c:v>140.53960016759592</c:v>
                </c:pt>
                <c:pt idx="12">
                  <c:v>138.8603999489969</c:v>
                </c:pt>
                <c:pt idx="13">
                  <c:v>135.96829093388706</c:v>
                </c:pt>
                <c:pt idx="14">
                  <c:v>132.00259008073894</c:v>
                </c:pt>
                <c:pt idx="15">
                  <c:v>127.1535147091368</c:v>
                </c:pt>
                <c:pt idx="16">
                  <c:v>121.64173043910782</c:v>
                </c:pt>
                <c:pt idx="17">
                  <c:v>115.69728137630692</c:v>
                </c:pt>
                <c:pt idx="18">
                  <c:v>109.54113418129717</c:v>
                </c:pt>
                <c:pt idx="19">
                  <c:v>103.37140939560065</c:v>
                </c:pt>
                <c:pt idx="20">
                  <c:v>97.355046448956372</c:v>
                </c:pt>
                <c:pt idx="21">
                  <c:v>91.624545583581835</c:v>
                </c:pt>
                <c:pt idx="22">
                  <c:v>86.278747488809231</c:v>
                </c:pt>
                <c:pt idx="23">
                  <c:v>81.386357620373019</c:v>
                </c:pt>
                <c:pt idx="24">
                  <c:v>76.990989122909838</c:v>
                </c:pt>
                <c:pt idx="25">
                  <c:v>73.116743741853256</c:v>
                </c:pt>
                <c:pt idx="26">
                  <c:v>69.773652320516689</c:v>
                </c:pt>
                <c:pt idx="27">
                  <c:v>66.962576102386151</c:v>
                </c:pt>
                <c:pt idx="28">
                  <c:v>64.679388964440648</c:v>
                </c:pt>
                <c:pt idx="29">
                  <c:v>62.918410173035916</c:v>
                </c:pt>
                <c:pt idx="30">
                  <c:v>61.675144827230284</c:v>
                </c:pt>
                <c:pt idx="31">
                  <c:v>60.948428513226496</c:v>
                </c:pt>
                <c:pt idx="32">
                  <c:v>60.742077443249968</c:v>
                </c:pt>
                <c:pt idx="33">
                  <c:v>61.066126039267132</c:v>
                </c:pt>
                <c:pt idx="34">
                  <c:v>61.937697130470283</c:v>
                </c:pt>
                <c:pt idx="35">
                  <c:v>63.381498529495296</c:v>
                </c:pt>
                <c:pt idx="36">
                  <c:v>65.42987373932101</c:v>
                </c:pt>
                <c:pt idx="37">
                  <c:v>68.122252392421984</c:v>
                </c:pt>
                <c:pt idx="38">
                  <c:v>71.50374670416258</c:v>
                </c:pt>
                <c:pt idx="39">
                  <c:v>75.622526444667514</c:v>
                </c:pt>
                <c:pt idx="40">
                  <c:v>80.525488321280918</c:v>
                </c:pt>
                <c:pt idx="41">
                  <c:v>86.251644417049192</c:v>
                </c:pt>
                <c:pt idx="42">
                  <c:v>92.822643033965562</c:v>
                </c:pt>
                <c:pt idx="43">
                  <c:v>100.22999403394293</c:v>
                </c:pt>
                <c:pt idx="44">
                  <c:v>108.41902582274123</c:v>
                </c:pt>
                <c:pt idx="45">
                  <c:v>117.27049202793719</c:v>
                </c:pt>
                <c:pt idx="46">
                  <c:v>126.58215752696475</c:v>
                </c:pt>
                <c:pt idx="47">
                  <c:v>136.05452625195608</c:v>
                </c:pt>
                <c:pt idx="48">
                  <c:v>145.28666991968444</c:v>
                </c:pt>
                <c:pt idx="49">
                  <c:v>153.78894373744455</c:v>
                </c:pt>
                <c:pt idx="50">
                  <c:v>161.01795756869123</c:v>
                </c:pt>
              </c:numCache>
            </c:numRef>
          </c:yVal>
          <c:smooth val="0"/>
          <c:extLst>
            <c:ext xmlns:c16="http://schemas.microsoft.com/office/drawing/2014/chart" uri="{C3380CC4-5D6E-409C-BE32-E72D297353CC}">
              <c16:uniqueId val="{00000001-BF7D-4BFB-AE90-82A970612EB2}"/>
            </c:ext>
          </c:extLst>
        </c:ser>
        <c:dLbls>
          <c:showLegendKey val="0"/>
          <c:showVal val="0"/>
          <c:showCatName val="0"/>
          <c:showSerName val="0"/>
          <c:showPercent val="0"/>
          <c:showBubbleSize val="0"/>
        </c:dLbls>
        <c:axId val="1727693760"/>
        <c:axId val="1727684192"/>
      </c:scatterChart>
      <c:valAx>
        <c:axId val="1727693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84192"/>
        <c:crosses val="autoZero"/>
        <c:crossBetween val="midCat"/>
      </c:valAx>
      <c:valAx>
        <c:axId val="172768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93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v>Tapir</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I'!$E$3:$E$53</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xVal>
          <c:yVal>
            <c:numRef>
              <c:f>'Exercise I'!$F$3:$F$53</c:f>
              <c:numCache>
                <c:formatCode>General</c:formatCode>
                <c:ptCount val="51"/>
                <c:pt idx="0">
                  <c:v>500</c:v>
                </c:pt>
                <c:pt idx="1">
                  <c:v>525</c:v>
                </c:pt>
                <c:pt idx="2">
                  <c:v>549.9375</c:v>
                </c:pt>
                <c:pt idx="3">
                  <c:v>573.89415234374997</c:v>
                </c:pt>
                <c:pt idx="4">
                  <c:v>595.65752555488598</c:v>
                </c:pt>
                <c:pt idx="5">
                  <c:v>613.66497360527023</c:v>
                </c:pt>
                <c:pt idx="6">
                  <c:v>625.98053083208924</c:v>
                </c:pt>
                <c:pt idx="7">
                  <c:v>630.35421521682667</c:v>
                </c:pt>
                <c:pt idx="8">
                  <c:v>624.44051232900699</c:v>
                </c:pt>
                <c:pt idx="9">
                  <c:v>606.26368607626307</c:v>
                </c:pt>
                <c:pt idx="10">
                  <c:v>574.96179702894551</c:v>
                </c:pt>
                <c:pt idx="11">
                  <c:v>531.65268084717877</c:v>
                </c:pt>
                <c:pt idx="12">
                  <c:v>479.957879254273</c:v>
                </c:pt>
                <c:pt idx="13">
                  <c:v>425.56000160588928</c:v>
                </c:pt>
                <c:pt idx="14">
                  <c:v>374.60768680007476</c:v>
                </c:pt>
                <c:pt idx="15">
                  <c:v>331.76761339652376</c:v>
                </c:pt>
                <c:pt idx="16">
                  <c:v>299.18844795434126</c:v>
                </c:pt>
                <c:pt idx="17">
                  <c:v>276.81955179666329</c:v>
                </c:pt>
                <c:pt idx="18">
                  <c:v>263.41909846675173</c:v>
                </c:pt>
                <c:pt idx="19">
                  <c:v>257.4376011753825</c:v>
                </c:pt>
                <c:pt idx="20">
                  <c:v>257.48591184237591</c:v>
                </c:pt>
                <c:pt idx="21">
                  <c:v>262.48313749643728</c:v>
                </c:pt>
                <c:pt idx="22">
                  <c:v>271.64981099702806</c:v>
                </c:pt>
                <c:pt idx="23">
                  <c:v>284.45156834600186</c:v>
                </c:pt>
                <c:pt idx="24">
                  <c:v>300.53902622855747</c:v>
                </c:pt>
                <c:pt idx="25">
                  <c:v>319.69782714824242</c:v>
                </c:pt>
                <c:pt idx="26">
                  <c:v>341.81016528729305</c:v>
                </c:pt>
                <c:pt idx="27">
                  <c:v>366.825220528307</c:v>
                </c:pt>
                <c:pt idx="28">
                  <c:v>394.7352168646716</c:v>
                </c:pt>
                <c:pt idx="29">
                  <c:v>425.55392156757142</c:v>
                </c:pt>
                <c:pt idx="30">
                  <c:v>459.29442739862719</c:v>
                </c:pt>
                <c:pt idx="31">
                  <c:v>495.94266067090837</c:v>
                </c:pt>
                <c:pt idx="32">
                  <c:v>535.42200000725268</c:v>
                </c:pt>
                <c:pt idx="33">
                  <c:v>577.54237867378015</c:v>
                </c:pt>
                <c:pt idx="34">
                  <c:v>621.92383877034183</c:v>
                </c:pt>
                <c:pt idx="35">
                  <c:v>667.87914572702562</c:v>
                </c:pt>
                <c:pt idx="36">
                  <c:v>714.23237679354565</c:v>
                </c:pt>
                <c:pt idx="37">
                  <c:v>759.04139340935842</c:v>
                </c:pt>
                <c:pt idx="38">
                  <c:v>799.18807820335542</c:v>
                </c:pt>
                <c:pt idx="39">
                  <c:v>829.82316263401424</c:v>
                </c:pt>
                <c:pt idx="40">
                  <c:v>843.76360620857304</c:v>
                </c:pt>
                <c:pt idx="41">
                  <c:v>831.27399726293811</c:v>
                </c:pt>
                <c:pt idx="42">
                  <c:v>781.39156144622279</c:v>
                </c:pt>
                <c:pt idx="43">
                  <c:v>686.83239720256165</c:v>
                </c:pt>
                <c:pt idx="44">
                  <c:v>553.41114358210655</c:v>
                </c:pt>
                <c:pt idx="45">
                  <c:v>407.34090377597136</c:v>
                </c:pt>
                <c:pt idx="46">
                  <c:v>284.49452938402374</c:v>
                </c:pt>
                <c:pt idx="47">
                  <c:v>203.57001892673478</c:v>
                </c:pt>
                <c:pt idx="48">
                  <c:v>158.61737308229499</c:v>
                </c:pt>
                <c:pt idx="49">
                  <c:v>136.13153685408847</c:v>
                </c:pt>
                <c:pt idx="50">
                  <c:v>126.42312615727218</c:v>
                </c:pt>
              </c:numCache>
            </c:numRef>
          </c:yVal>
          <c:smooth val="1"/>
          <c:extLst>
            <c:ext xmlns:c16="http://schemas.microsoft.com/office/drawing/2014/chart" uri="{C3380CC4-5D6E-409C-BE32-E72D297353CC}">
              <c16:uniqueId val="{00000000-4CB9-4A87-AC95-DB6E85EE9046}"/>
            </c:ext>
          </c:extLst>
        </c:ser>
        <c:ser>
          <c:idx val="1"/>
          <c:order val="1"/>
          <c:tx>
            <c:v>Jaguar</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'Exercise I'!$E$3:$E$53</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xVal>
          <c:yVal>
            <c:numRef>
              <c:f>'Exercise I'!$G$3:$G$53</c:f>
              <c:numCache>
                <c:formatCode>General</c:formatCode>
                <c:ptCount val="51"/>
                <c:pt idx="0">
                  <c:v>100</c:v>
                </c:pt>
                <c:pt idx="1">
                  <c:v>105</c:v>
                </c:pt>
                <c:pt idx="2">
                  <c:v>112.875</c:v>
                </c:pt>
                <c:pt idx="3">
                  <c:v>124.15544531249999</c:v>
                </c:pt>
                <c:pt idx="4">
                  <c:v>139.53757896835299</c:v>
                </c:pt>
                <c:pt idx="5">
                  <c:v>159.86227744280279</c:v>
                </c:pt>
                <c:pt idx="6">
                  <c:v>186.02613286095749</c:v>
                </c:pt>
                <c:pt idx="7">
                  <c:v>218.76311047046954</c:v>
                </c:pt>
                <c:pt idx="8">
                  <c:v>258.21795957776305</c:v>
                </c:pt>
                <c:pt idx="9">
                  <c:v>303.26163273905888</c:v>
                </c:pt>
                <c:pt idx="10">
                  <c:v>350.65041331637019</c:v>
                </c:pt>
                <c:pt idx="11">
                  <c:v>394.46831909332633</c:v>
                </c:pt>
                <c:pt idx="12">
                  <c:v>426.67771485657676</c:v>
                </c:pt>
                <c:pt idx="13">
                  <c:v>439.4600743187392</c:v>
                </c:pt>
                <c:pt idx="14">
                  <c:v>428.71967080811345</c:v>
                </c:pt>
                <c:pt idx="15">
                  <c:v>396.39750311157934</c:v>
                </c:pt>
                <c:pt idx="16">
                  <c:v>349.53048027503843</c:v>
                </c:pt>
                <c:pt idx="17">
                  <c:v>296.81724605749537</c:v>
                </c:pt>
                <c:pt idx="18">
                  <c:v>245.41430235077826</c:v>
                </c:pt>
                <c:pt idx="19">
                  <c:v>199.6246805690169</c:v>
                </c:pt>
                <c:pt idx="20">
                  <c:v>161.18447321404901</c:v>
                </c:pt>
                <c:pt idx="21">
                  <c:v>130.15419132807938</c:v>
                </c:pt>
                <c:pt idx="22">
                  <c:v>105.74808572854951</c:v>
                </c:pt>
                <c:pt idx="23">
                  <c:v>86.887894652160227</c:v>
                </c:pt>
                <c:pt idx="24">
                  <c:v>72.503739962777288</c:v>
                </c:pt>
                <c:pt idx="25">
                  <c:v>61.667260385869142</c:v>
                </c:pt>
                <c:pt idx="26">
                  <c:v>53.631882363775276</c:v>
                </c:pt>
                <c:pt idx="27">
                  <c:v>47.829457875507089</c:v>
                </c:pt>
                <c:pt idx="28">
                  <c:v>43.851253264461157</c:v>
                </c:pt>
                <c:pt idx="29">
                  <c:v>41.427823262588348</c:v>
                </c:pt>
                <c:pt idx="30">
                  <c:v>40.415075445826325</c:v>
                </c:pt>
                <c:pt idx="31">
                  <c:v>40.790710430367596</c:v>
                </c:pt>
                <c:pt idx="32">
                  <c:v>42.664744198195258</c:v>
                </c:pt>
                <c:pt idx="33">
                  <c:v>46.30925197740293</c:v>
                </c:pt>
                <c:pt idx="34">
                  <c:v>52.215644129204357</c:v>
                </c:pt>
                <c:pt idx="35">
                  <c:v>61.192758111763233</c:v>
                </c:pt>
                <c:pt idx="36">
                  <c:v>74.525383973834721</c:v>
                </c:pt>
                <c:pt idx="37">
                  <c:v>94.217403312692682</c:v>
                </c:pt>
                <c:pt idx="38">
                  <c:v>123.33448091585873</c:v>
                </c:pt>
                <c:pt idx="39">
                  <c:v>166.40141128307587</c:v>
                </c:pt>
                <c:pt idx="40">
                  <c:v>229.60452158337711</c:v>
                </c:pt>
                <c:pt idx="41">
                  <c:v>320.01442600384183</c:v>
                </c:pt>
                <c:pt idx="42">
                  <c:v>442.02760538813135</c:v>
                </c:pt>
                <c:pt idx="43">
                  <c:v>588.51182374003906</c:v>
                </c:pt>
                <c:pt idx="44">
                  <c:v>727.89048973844388</c:v>
                </c:pt>
                <c:pt idx="45">
                  <c:v>803.16247768483595</c:v>
                </c:pt>
                <c:pt idx="46">
                  <c:v>768.90029226574927</c:v>
                </c:pt>
                <c:pt idx="47">
                  <c:v>641.64308753754472</c:v>
                </c:pt>
                <c:pt idx="48">
                  <c:v>483.5229936198761</c:v>
                </c:pt>
                <c:pt idx="49">
                  <c:v>342.63279356380389</c:v>
                </c:pt>
                <c:pt idx="50">
                  <c:v>235.09116522454241</c:v>
                </c:pt>
              </c:numCache>
            </c:numRef>
          </c:yVal>
          <c:smooth val="1"/>
          <c:extLst>
            <c:ext xmlns:c16="http://schemas.microsoft.com/office/drawing/2014/chart" uri="{C3380CC4-5D6E-409C-BE32-E72D297353CC}">
              <c16:uniqueId val="{00000001-4CB9-4A87-AC95-DB6E85EE9046}"/>
            </c:ext>
          </c:extLst>
        </c:ser>
        <c:dLbls>
          <c:showLegendKey val="0"/>
          <c:showVal val="0"/>
          <c:showCatName val="0"/>
          <c:showSerName val="0"/>
          <c:showPercent val="0"/>
          <c:showBubbleSize val="0"/>
        </c:dLbls>
        <c:axId val="122035776"/>
        <c:axId val="122019968"/>
      </c:scatterChart>
      <c:valAx>
        <c:axId val="122035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19968"/>
        <c:crosses val="autoZero"/>
        <c:crossBetween val="midCat"/>
      </c:valAx>
      <c:valAx>
        <c:axId val="12201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5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v>Species 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II'!$B$3:$B$28</c:f>
              <c:numCache>
                <c:formatCode>General</c:formatCode>
                <c:ptCount val="26"/>
                <c:pt idx="0">
                  <c:v>200</c:v>
                </c:pt>
                <c:pt idx="1">
                  <c:v>207.2</c:v>
                </c:pt>
                <c:pt idx="2">
                  <c:v>213.30411199999998</c:v>
                </c:pt>
                <c:pt idx="3">
                  <c:v>218.36361734331538</c:v>
                </c:pt>
                <c:pt idx="4">
                  <c:v>222.45949194427595</c:v>
                </c:pt>
                <c:pt idx="5">
                  <c:v>225.69279629752006</c:v>
                </c:pt>
                <c:pt idx="6">
                  <c:v>228.17601145299761</c:v>
                </c:pt>
                <c:pt idx="7">
                  <c:v>230.0255095382696</c:v>
                </c:pt>
                <c:pt idx="8">
                  <c:v>231.35516591542705</c:v>
                </c:pt>
                <c:pt idx="9">
                  <c:v>232.27117838341434</c:v>
                </c:pt>
                <c:pt idx="10">
                  <c:v>232.86826567836275</c:v>
                </c:pt>
                <c:pt idx="11">
                  <c:v>233.22740442911046</c:v>
                </c:pt>
                <c:pt idx="12">
                  <c:v>233.41509694307561</c:v>
                </c:pt>
                <c:pt idx="13">
                  <c:v>233.48393654383676</c:v>
                </c:pt>
                <c:pt idx="14">
                  <c:v>233.47407578729636</c:v>
                </c:pt>
                <c:pt idx="15">
                  <c:v>233.41516586640907</c:v>
                </c:pt>
                <c:pt idx="16">
                  <c:v>233.32840425707778</c:v>
                </c:pt>
                <c:pt idx="17">
                  <c:v>233.22844548382295</c:v>
                </c:pt>
                <c:pt idx="18">
                  <c:v>233.12504585197286</c:v>
                </c:pt>
                <c:pt idx="19">
                  <c:v>233.02440049914264</c:v>
                </c:pt>
                <c:pt idx="20">
                  <c:v>232.93018506350487</c:v>
                </c:pt>
                <c:pt idx="21">
                  <c:v>232.84434089594495</c:v>
                </c:pt>
                <c:pt idx="22">
                  <c:v>232.76765129901682</c:v>
                </c:pt>
                <c:pt idx="23">
                  <c:v>232.70015473899576</c:v>
                </c:pt>
                <c:pt idx="24">
                  <c:v>232.64143484510106</c:v>
                </c:pt>
                <c:pt idx="25">
                  <c:v>232.59081953118468</c:v>
                </c:pt>
              </c:numCache>
            </c:numRef>
          </c:yVal>
          <c:smooth val="1"/>
          <c:extLst>
            <c:ext xmlns:c16="http://schemas.microsoft.com/office/drawing/2014/chart" uri="{C3380CC4-5D6E-409C-BE32-E72D297353CC}">
              <c16:uniqueId val="{00000000-A052-4255-B518-740B61BE63AD}"/>
            </c:ext>
          </c:extLst>
        </c:ser>
        <c:ser>
          <c:idx val="1"/>
          <c:order val="1"/>
          <c:tx>
            <c:v>Species 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'Exercise II'!$A$3:$A$28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II'!$C$3:$C$28</c:f>
              <c:numCache>
                <c:formatCode>General</c:formatCode>
                <c:ptCount val="26"/>
                <c:pt idx="0">
                  <c:v>50</c:v>
                </c:pt>
                <c:pt idx="1">
                  <c:v>59.75</c:v>
                </c:pt>
                <c:pt idx="2">
                  <c:v>70.462876249999994</c:v>
                </c:pt>
                <c:pt idx="3">
                  <c:v>81.899710543744959</c:v>
                </c:pt>
                <c:pt idx="4">
                  <c:v>93.725692268089233</c:v>
                </c:pt>
                <c:pt idx="5">
                  <c:v>105.53911637920446</c:v>
                </c:pt>
                <c:pt idx="6">
                  <c:v>116.9201809196521</c:v>
                </c:pt>
                <c:pt idx="7">
                  <c:v>127.4889850550301</c:v>
                </c:pt>
                <c:pt idx="8">
                  <c:v>136.95666079382659</c:v>
                </c:pt>
                <c:pt idx="9">
                  <c:v>145.15512398110485</c:v>
                </c:pt>
                <c:pt idx="10">
                  <c:v>152.03934339415915</c:v>
                </c:pt>
                <c:pt idx="11">
                  <c:v>157.66643277115509</c:v>
                </c:pt>
                <c:pt idx="12">
                  <c:v>162.16248663620786</c:v>
                </c:pt>
                <c:pt idx="13">
                  <c:v>165.68854863820468</c:v>
                </c:pt>
                <c:pt idx="14">
                  <c:v>168.41322831847157</c:v>
                </c:pt>
                <c:pt idx="15">
                  <c:v>170.49465518023709</c:v>
                </c:pt>
                <c:pt idx="16">
                  <c:v>172.07100483403161</c:v>
                </c:pt>
                <c:pt idx="17">
                  <c:v>173.25730228082563</c:v>
                </c:pt>
                <c:pt idx="18">
                  <c:v>174.14607408267756</c:v>
                </c:pt>
                <c:pt idx="19">
                  <c:v>174.80994190404689</c:v>
                </c:pt>
                <c:pt idx="20">
                  <c:v>175.30490350549451</c:v>
                </c:pt>
                <c:pt idx="21">
                  <c:v>175.67359022512554</c:v>
                </c:pt>
                <c:pt idx="22">
                  <c:v>175.94816163946615</c:v>
                </c:pt>
                <c:pt idx="23">
                  <c:v>176.1527207045647</c:v>
                </c:pt>
                <c:pt idx="24">
                  <c:v>176.30525059365644</c:v>
                </c:pt>
                <c:pt idx="25">
                  <c:v>176.41912772109038</c:v>
                </c:pt>
              </c:numCache>
            </c:numRef>
          </c:yVal>
          <c:smooth val="1"/>
          <c:extLst>
            <c:ext xmlns:c16="http://schemas.microsoft.com/office/drawing/2014/chart" uri="{C3380CC4-5D6E-409C-BE32-E72D297353CC}">
              <c16:uniqueId val="{00000001-A052-4255-B518-740B61BE63AD}"/>
            </c:ext>
          </c:extLst>
        </c:ser>
        <c:dLbls>
          <c:showLegendKey val="0"/>
          <c:showVal val="0"/>
          <c:showCatName val="0"/>
          <c:showSerName val="0"/>
          <c:showPercent val="0"/>
          <c:showBubbleSize val="0"/>
        </c:dLbls>
        <c:axId val="306708608"/>
        <c:axId val="306711936"/>
      </c:scatterChart>
      <c:valAx>
        <c:axId val="306708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711936"/>
        <c:crosses val="autoZero"/>
        <c:crossBetween val="midCat"/>
      </c:valAx>
      <c:valAx>
        <c:axId val="30671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7086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'Exercise II'!$F$2</c:f>
              <c:strCache>
                <c:ptCount val="1"/>
                <c:pt idx="0">
                  <c:v>SpeciesA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II'!$E$3:$E$28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II'!$F$3:$F$28</c:f>
              <c:numCache>
                <c:formatCode>General</c:formatCode>
                <c:ptCount val="26"/>
                <c:pt idx="0">
                  <c:v>200</c:v>
                </c:pt>
                <c:pt idx="1">
                  <c:v>198</c:v>
                </c:pt>
                <c:pt idx="2">
                  <c:v>194.40629999999999</c:v>
                </c:pt>
                <c:pt idx="3">
                  <c:v>189.33805558566112</c:v>
                </c:pt>
                <c:pt idx="4">
                  <c:v>182.96545903213024</c:v>
                </c:pt>
                <c:pt idx="5">
                  <c:v>175.50979311659313</c:v>
                </c:pt>
                <c:pt idx="6">
                  <c:v>167.23504711059539</c:v>
                </c:pt>
                <c:pt idx="7">
                  <c:v>158.43029979437458</c:v>
                </c:pt>
                <c:pt idx="8">
                  <c:v>149.38553269583377</c:v>
                </c:pt>
                <c:pt idx="9">
                  <c:v>140.3663548187335</c:v>
                </c:pt>
                <c:pt idx="10">
                  <c:v>131.59371325763325</c:v>
                </c:pt>
                <c:pt idx="11">
                  <c:v>123.23268599204752</c:v>
                </c:pt>
                <c:pt idx="12">
                  <c:v>115.39110936392083</c:v>
                </c:pt>
                <c:pt idx="13">
                  <c:v>108.1258938875429</c:v>
                </c:pt>
                <c:pt idx="14">
                  <c:v>101.45356291613278</c:v>
                </c:pt>
                <c:pt idx="15">
                  <c:v>95.361788360313398</c:v>
                </c:pt>
                <c:pt idx="16">
                  <c:v>89.819769254950472</c:v>
                </c:pt>
                <c:pt idx="17">
                  <c:v>84.786457904008799</c:v>
                </c:pt>
                <c:pt idx="18">
                  <c:v>80.216481570006238</c:v>
                </c:pt>
                <c:pt idx="19">
                  <c:v>76.064061357805528</c:v>
                </c:pt>
                <c:pt idx="20">
                  <c:v>72.285388305142675</c:v>
                </c:pt>
                <c:pt idx="21">
                  <c:v>68.839906741170893</c:v>
                </c:pt>
                <c:pt idx="22">
                  <c:v>65.690874003379591</c:v>
                </c:pt>
                <c:pt idx="23">
                  <c:v>62.805470160915121</c:v>
                </c:pt>
                <c:pt idx="24">
                  <c:v>60.154647228446649</c:v>
                </c:pt>
                <c:pt idx="25">
                  <c:v>57.712842324944305</c:v>
                </c:pt>
              </c:numCache>
            </c:numRef>
          </c:yVal>
          <c:smooth val="1"/>
          <c:extLst>
            <c:ext xmlns:c16="http://schemas.microsoft.com/office/drawing/2014/chart" uri="{C3380CC4-5D6E-409C-BE32-E72D297353CC}">
              <c16:uniqueId val="{00000000-8F3F-41B3-BABD-3DC83274301C}"/>
            </c:ext>
          </c:extLst>
        </c:ser>
        <c:ser>
          <c:idx val="1"/>
          <c:order val="1"/>
          <c:tx>
            <c:strRef>
              <c:f>'Exercise II'!$G$2</c:f>
              <c:strCache>
                <c:ptCount val="1"/>
                <c:pt idx="0">
                  <c:v>SpeciesB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'Exercise II'!$E$3:$E$28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II'!$G$3:$G$28</c:f>
              <c:numCache>
                <c:formatCode>General</c:formatCode>
                <c:ptCount val="26"/>
                <c:pt idx="0">
                  <c:v>50</c:v>
                </c:pt>
                <c:pt idx="1">
                  <c:v>59.75</c:v>
                </c:pt>
                <c:pt idx="2">
                  <c:v>70.545331250000004</c:v>
                </c:pt>
                <c:pt idx="3">
                  <c:v>82.186796458653632</c:v>
                </c:pt>
                <c:pt idx="4">
                  <c:v>94.376667892601091</c:v>
                </c:pt>
                <c:pt idx="5">
                  <c:v>106.73908454218204</c:v>
                </c:pt>
                <c:pt idx="6">
                  <c:v>118.8608984546641</c:v>
                </c:pt>
                <c:pt idx="7">
                  <c:v>130.34564202598736</c:v>
                </c:pt>
                <c:pt idx="8">
                  <c:v>140.86675016957318</c:v>
                </c:pt>
                <c:pt idx="9">
                  <c:v>150.20509508845782</c:v>
                </c:pt>
                <c:pt idx="10">
                  <c:v>158.26170647828098</c:v>
                </c:pt>
                <c:pt idx="11">
                  <c:v>165.04612997234395</c:v>
                </c:pt>
                <c:pt idx="12">
                  <c:v>170.64876974941268</c:v>
                </c:pt>
                <c:pt idx="13">
                  <c:v>175.20819412080843</c:v>
                </c:pt>
                <c:pt idx="14">
                  <c:v>178.88210403557844</c:v>
                </c:pt>
                <c:pt idx="15">
                  <c:v>181.82629051050714</c:v>
                </c:pt>
                <c:pt idx="16">
                  <c:v>184.18208574734169</c:v>
                </c:pt>
                <c:pt idx="17">
                  <c:v>186.07067153977425</c:v>
                </c:pt>
                <c:pt idx="18">
                  <c:v>187.59198981686103</c:v>
                </c:pt>
                <c:pt idx="19">
                  <c:v>188.82625938767166</c:v>
                </c:pt>
                <c:pt idx="20">
                  <c:v>189.83666902545846</c:v>
                </c:pt>
                <c:pt idx="21">
                  <c:v>190.6723657728148</c:v>
                </c:pt>
                <c:pt idx="22">
                  <c:v>191.37126871886827</c:v>
                </c:pt>
                <c:pt idx="23">
                  <c:v>191.96250371273311</c:v>
                </c:pt>
                <c:pt idx="24">
                  <c:v>192.46840628421975</c:v>
                </c:pt>
                <c:pt idx="25">
                  <c:v>192.90611668070716</c:v>
                </c:pt>
              </c:numCache>
            </c:numRef>
          </c:yVal>
          <c:smooth val="1"/>
          <c:extLst>
            <c:ext xmlns:c16="http://schemas.microsoft.com/office/drawing/2014/chart" uri="{C3380CC4-5D6E-409C-BE32-E72D297353CC}">
              <c16:uniqueId val="{00000001-8F3F-41B3-BABD-3DC83274301C}"/>
            </c:ext>
          </c:extLst>
        </c:ser>
        <c:dLbls>
          <c:showLegendKey val="0"/>
          <c:showVal val="0"/>
          <c:showCatName val="0"/>
          <c:showSerName val="0"/>
          <c:showPercent val="0"/>
          <c:showBubbleSize val="0"/>
        </c:dLbls>
        <c:axId val="305490592"/>
        <c:axId val="305491008"/>
      </c:scatterChart>
      <c:valAx>
        <c:axId val="305490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91008"/>
        <c:crosses val="autoZero"/>
        <c:crossBetween val="midCat"/>
      </c:valAx>
      <c:valAx>
        <c:axId val="30549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90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548640</xdr:colOff>
      <xdr:row>10</xdr:row>
      <xdr:rowOff>57150</xdr:rowOff>
    </xdr:from>
    <xdr:to>
      <xdr:col>15</xdr:col>
      <xdr:colOff>220980</xdr:colOff>
      <xdr:row>25</xdr:row>
      <xdr:rowOff>57150</xdr:rowOff>
    </xdr:to>
    <xdr:graphicFrame macro="">
      <xdr:nvGraphicFramePr>
        <xdr:cNvPr id="2" name="Chart 1">
          <a:extLst>
            <a:ext uri="{FF2B5EF4-FFF2-40B4-BE49-F238E27FC236}">
              <a16:creationId xmlns:a16="http://schemas.microsoft.com/office/drawing/2014/main" id="{4599E6B6-2981-4411-8145-656C7DE9C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167640</xdr:colOff>
      <xdr:row>9</xdr:row>
      <xdr:rowOff>125730</xdr:rowOff>
    </xdr:from>
    <xdr:to>
      <xdr:col>21</xdr:col>
      <xdr:colOff>472440</xdr:colOff>
      <xdr:row>24</xdr:row>
      <xdr:rowOff>125730</xdr:rowOff>
    </xdr:to>
    <xdr:graphicFrame macro="">
      <xdr:nvGraphicFramePr>
        <xdr:cNvPr id="3" name="Chart 2">
          <a:extLst>
            <a:ext uri="{FF2B5EF4-FFF2-40B4-BE49-F238E27FC236}">
              <a16:creationId xmlns:a16="http://schemas.microsoft.com/office/drawing/2014/main" id="{C301AA70-F5E8-44BB-B24E-582ABE9F0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99060</xdr:colOff>
      <xdr:row>8</xdr:row>
      <xdr:rowOff>118110</xdr:rowOff>
    </xdr:from>
    <xdr:to>
      <xdr:col>15</xdr:col>
      <xdr:colOff>304800</xdr:colOff>
      <xdr:row>23</xdr:row>
      <xdr:rowOff>118110</xdr:rowOff>
    </xdr:to>
    <xdr:graphicFrame macro="">
      <xdr:nvGraphicFramePr>
        <xdr:cNvPr id="2" name="Chart 1">
          <a:extLst>
            <a:ext uri="{FF2B5EF4-FFF2-40B4-BE49-F238E27FC236}">
              <a16:creationId xmlns:a16="http://schemas.microsoft.com/office/drawing/2014/main" id="{8B0458CA-0772-406D-AEAA-7C2691517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119680</xdr:colOff>
      <xdr:row>8</xdr:row>
      <xdr:rowOff>98388</xdr:rowOff>
    </xdr:from>
    <xdr:to>
      <xdr:col>21</xdr:col>
      <xdr:colOff>504265</xdr:colOff>
      <xdr:row>23</xdr:row>
      <xdr:rowOff>98388</xdr:rowOff>
    </xdr:to>
    <xdr:graphicFrame macro="">
      <xdr:nvGraphicFramePr>
        <xdr:cNvPr id="4" name="Chart 3">
          <a:extLst>
            <a:ext uri="{FF2B5EF4-FFF2-40B4-BE49-F238E27FC236}">
              <a16:creationId xmlns:a16="http://schemas.microsoft.com/office/drawing/2014/main" id="{3E8F662A-14B4-4CF1-B6A8-936E454D4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3"/>
  <sheetViews>
    <sheetView zoomScale="85" zoomScaleNormal="85" workbookViewId="0">
      <selection activeCell="L9" sqref="L9"/>
    </sheetView>
  </sheetViews>
  <sheetFormatPr defaultColWidth="8.5546875" defaultRowHeight="14.4" x14ac:dyDescent="0.3"/>
  <cols>
    <col min="10" max="10" width="11.5546875" customWidth="1"/>
    <col min="17" max="17" width="18.44140625" customWidth="1"/>
    <col min="19" max="19" width="18.109375" customWidth="1"/>
  </cols>
  <sheetData>
    <row r="1" spans="1:20" x14ac:dyDescent="0.3">
      <c r="A1" s="4" t="s">
        <v>0</v>
      </c>
      <c r="B1" s="4"/>
      <c r="C1" s="4"/>
      <c r="E1" s="4" t="s">
        <v>1</v>
      </c>
      <c r="F1" s="4"/>
      <c r="G1" s="4"/>
    </row>
    <row r="2" spans="1:20" x14ac:dyDescent="0.3">
      <c r="A2" t="s">
        <v>2</v>
      </c>
      <c r="B2" t="s">
        <v>3</v>
      </c>
      <c r="C2" t="s">
        <v>4</v>
      </c>
      <c r="E2" t="s">
        <v>2</v>
      </c>
      <c r="F2" t="s">
        <v>3</v>
      </c>
      <c r="G2" t="s">
        <v>4</v>
      </c>
      <c r="K2" t="s">
        <v>5</v>
      </c>
      <c r="L2" t="s">
        <v>6</v>
      </c>
      <c r="M2" t="s">
        <v>7</v>
      </c>
      <c r="N2" t="s">
        <v>8</v>
      </c>
      <c r="Q2" s="5" t="s">
        <v>9</v>
      </c>
      <c r="R2" s="5"/>
      <c r="S2" s="5" t="s">
        <v>10</v>
      </c>
      <c r="T2" s="5"/>
    </row>
    <row r="3" spans="1:20" x14ac:dyDescent="0.3">
      <c r="A3">
        <v>0</v>
      </c>
      <c r="B3">
        <v>500</v>
      </c>
      <c r="C3">
        <v>100</v>
      </c>
      <c r="E3">
        <v>0</v>
      </c>
      <c r="F3">
        <v>500</v>
      </c>
      <c r="G3">
        <v>100</v>
      </c>
      <c r="J3" t="s">
        <v>11</v>
      </c>
      <c r="K3">
        <v>0.05</v>
      </c>
      <c r="L3">
        <v>5.0000000000000001E-4</v>
      </c>
      <c r="M3">
        <v>1E-3</v>
      </c>
      <c r="N3">
        <v>0.45</v>
      </c>
      <c r="P3" t="s">
        <v>12</v>
      </c>
      <c r="Q3" t="s">
        <v>13</v>
      </c>
      <c r="R3" s="1">
        <f>$K$3/$L$3</f>
        <v>100</v>
      </c>
      <c r="S3" t="s">
        <v>14</v>
      </c>
      <c r="T3" s="1">
        <f>$N$3/$M$3</f>
        <v>450</v>
      </c>
    </row>
    <row r="4" spans="1:20" x14ac:dyDescent="0.3">
      <c r="A4">
        <v>1</v>
      </c>
      <c r="B4" s="2">
        <f>B3+B3*($K$3-($L$3*C3))</f>
        <v>500</v>
      </c>
      <c r="C4" s="2">
        <f>C3+C3*($M$3*B3-$N$3)</f>
        <v>105</v>
      </c>
      <c r="E4">
        <v>1</v>
      </c>
      <c r="F4" s="2">
        <f>F3+F3*($K$4-($L$4*G3))</f>
        <v>525</v>
      </c>
      <c r="G4" s="2">
        <f>G3 + G3 *($M$4*F3-$N$4)</f>
        <v>105</v>
      </c>
      <c r="J4" t="s">
        <v>15</v>
      </c>
      <c r="K4">
        <v>0.1</v>
      </c>
      <c r="L4">
        <v>5.0000000000000001E-4</v>
      </c>
      <c r="M4">
        <v>1E-3</v>
      </c>
      <c r="N4">
        <v>0.45</v>
      </c>
      <c r="P4" t="s">
        <v>16</v>
      </c>
      <c r="Q4" t="s">
        <v>13</v>
      </c>
      <c r="R4" s="1">
        <f>$K$4/$L$4</f>
        <v>200</v>
      </c>
      <c r="S4" t="s">
        <v>14</v>
      </c>
      <c r="T4" s="1">
        <f>$N$4/$M$4</f>
        <v>450</v>
      </c>
    </row>
    <row r="5" spans="1:20" x14ac:dyDescent="0.3">
      <c r="A5">
        <v>2</v>
      </c>
      <c r="B5" s="2">
        <f t="shared" ref="B5:B53" si="0">B4+B4*($K$3-($L$3*C4))</f>
        <v>498.75</v>
      </c>
      <c r="C5" s="2">
        <f t="shared" ref="C5:C53" si="1">C4+C4*($M$3*B4-$N$3)</f>
        <v>110.25</v>
      </c>
      <c r="E5">
        <v>2</v>
      </c>
      <c r="F5" s="2">
        <f t="shared" ref="F5:F53" si="2">F4+F4*($K$4-($L$4*G4))</f>
        <v>549.9375</v>
      </c>
      <c r="G5" s="2">
        <f t="shared" ref="G5:G53" si="3">G4 + G4 *($M$4*F4-$N$4)</f>
        <v>112.875</v>
      </c>
    </row>
    <row r="6" spans="1:20" x14ac:dyDescent="0.3">
      <c r="A6">
        <v>3</v>
      </c>
      <c r="B6" s="2">
        <f t="shared" si="0"/>
        <v>496.19390625</v>
      </c>
      <c r="C6" s="2">
        <f t="shared" si="1"/>
        <v>115.62468750000001</v>
      </c>
      <c r="E6">
        <v>3</v>
      </c>
      <c r="F6" s="2">
        <f t="shared" si="2"/>
        <v>573.89415234374997</v>
      </c>
      <c r="G6" s="2">
        <f t="shared" si="3"/>
        <v>124.15544531249999</v>
      </c>
    </row>
    <row r="7" spans="1:20" x14ac:dyDescent="0.3">
      <c r="A7">
        <v>4</v>
      </c>
      <c r="B7" s="2">
        <f t="shared" si="0"/>
        <v>492.31746888771971</v>
      </c>
      <c r="C7" s="2">
        <f t="shared" si="1"/>
        <v>120.96584347456056</v>
      </c>
      <c r="E7">
        <v>4</v>
      </c>
      <c r="F7" s="2">
        <f t="shared" si="2"/>
        <v>595.65752555488598</v>
      </c>
      <c r="G7" s="2">
        <f t="shared" si="3"/>
        <v>139.53757896835299</v>
      </c>
      <c r="J7" t="s">
        <v>17</v>
      </c>
      <c r="K7" s="3" t="s">
        <v>29</v>
      </c>
      <c r="L7" s="3"/>
      <c r="M7" s="3"/>
      <c r="N7" s="3"/>
      <c r="O7" s="3"/>
      <c r="P7" s="3"/>
      <c r="Q7" s="3"/>
      <c r="R7" s="3"/>
      <c r="S7" s="3"/>
      <c r="T7" s="3"/>
    </row>
    <row r="8" spans="1:20" x14ac:dyDescent="0.3">
      <c r="A8">
        <v>5</v>
      </c>
      <c r="B8" s="2">
        <f t="shared" si="0"/>
        <v>487.1565433914738</v>
      </c>
      <c r="C8" s="2">
        <f t="shared" si="1"/>
        <v>126.08481179227205</v>
      </c>
      <c r="E8">
        <v>5</v>
      </c>
      <c r="F8" s="2">
        <f t="shared" si="2"/>
        <v>613.66497360527023</v>
      </c>
      <c r="G8" s="2">
        <f t="shared" si="3"/>
        <v>159.86227744280279</v>
      </c>
      <c r="J8" t="s">
        <v>16</v>
      </c>
      <c r="K8" s="3" t="s">
        <v>30</v>
      </c>
      <c r="L8" s="3"/>
      <c r="M8" s="3"/>
      <c r="N8" s="3"/>
      <c r="O8" s="3"/>
      <c r="P8" s="3"/>
      <c r="Q8" s="3"/>
      <c r="R8" s="3"/>
      <c r="S8" s="3"/>
      <c r="T8" s="3"/>
    </row>
    <row r="9" spans="1:20" x14ac:dyDescent="0.3">
      <c r="A9">
        <v>6</v>
      </c>
      <c r="B9" s="2">
        <f t="shared" si="0"/>
        <v>480.80285001760359</v>
      </c>
      <c r="C9" s="2">
        <f t="shared" si="1"/>
        <v>130.76968757263742</v>
      </c>
      <c r="E9">
        <v>6</v>
      </c>
      <c r="F9" s="2">
        <f t="shared" si="2"/>
        <v>625.98053083208924</v>
      </c>
      <c r="G9" s="2">
        <f t="shared" si="3"/>
        <v>186.02613286095749</v>
      </c>
    </row>
    <row r="10" spans="1:20" x14ac:dyDescent="0.3">
      <c r="A10">
        <v>7</v>
      </c>
      <c r="B10" s="2">
        <f t="shared" si="0"/>
        <v>473.40577327806591</v>
      </c>
      <c r="C10" s="2">
        <f t="shared" si="1"/>
        <v>134.79776664578625</v>
      </c>
      <c r="E10">
        <v>7</v>
      </c>
      <c r="F10" s="2">
        <f t="shared" si="2"/>
        <v>630.35421521682667</v>
      </c>
      <c r="G10" s="2">
        <f t="shared" si="3"/>
        <v>218.76311047046954</v>
      </c>
    </row>
    <row r="11" spans="1:20" x14ac:dyDescent="0.3">
      <c r="A11">
        <v>8</v>
      </c>
      <c r="B11" s="2">
        <f t="shared" si="0"/>
        <v>465.16904146441686</v>
      </c>
      <c r="C11" s="2">
        <f t="shared" si="1"/>
        <v>137.95281261028717</v>
      </c>
      <c r="E11">
        <v>8</v>
      </c>
      <c r="F11" s="2">
        <f t="shared" si="2"/>
        <v>624.44051232900699</v>
      </c>
      <c r="G11" s="2">
        <f t="shared" si="3"/>
        <v>258.21795957776305</v>
      </c>
    </row>
    <row r="12" spans="1:20" x14ac:dyDescent="0.3">
      <c r="A12">
        <v>9</v>
      </c>
      <c r="B12" s="2">
        <f t="shared" si="0"/>
        <v>456.34180473301393</v>
      </c>
      <c r="C12" s="2">
        <f t="shared" si="1"/>
        <v>140.04542454490556</v>
      </c>
      <c r="E12">
        <v>9</v>
      </c>
      <c r="F12" s="2">
        <f t="shared" si="2"/>
        <v>606.26368607626307</v>
      </c>
      <c r="G12" s="2">
        <f t="shared" si="3"/>
        <v>303.26163273905888</v>
      </c>
    </row>
    <row r="13" spans="1:20" x14ac:dyDescent="0.3">
      <c r="A13">
        <v>10</v>
      </c>
      <c r="B13" s="2">
        <f t="shared" si="0"/>
        <v>447.20460407895297</v>
      </c>
      <c r="C13" s="2">
        <f t="shared" si="1"/>
        <v>140.93356528112139</v>
      </c>
      <c r="E13">
        <v>10</v>
      </c>
      <c r="F13" s="2">
        <f t="shared" si="2"/>
        <v>574.96179702894551</v>
      </c>
      <c r="G13" s="2">
        <f t="shared" si="3"/>
        <v>350.65041331637019</v>
      </c>
    </row>
    <row r="14" spans="1:20" x14ac:dyDescent="0.3">
      <c r="A14">
        <v>11</v>
      </c>
      <c r="B14" s="2">
        <f t="shared" si="0"/>
        <v>438.05176465141102</v>
      </c>
      <c r="C14" s="2">
        <f t="shared" si="1"/>
        <v>140.53960016759592</v>
      </c>
      <c r="E14">
        <v>11</v>
      </c>
      <c r="F14" s="2">
        <f t="shared" si="2"/>
        <v>531.65268084717877</v>
      </c>
      <c r="G14" s="2">
        <f t="shared" si="3"/>
        <v>394.46831909332633</v>
      </c>
    </row>
    <row r="15" spans="1:20" x14ac:dyDescent="0.3">
      <c r="A15">
        <v>12</v>
      </c>
      <c r="B15" s="2">
        <f t="shared" si="0"/>
        <v>429.172542955572</v>
      </c>
      <c r="C15" s="2">
        <f t="shared" si="1"/>
        <v>138.8603999489969</v>
      </c>
      <c r="E15">
        <v>12</v>
      </c>
      <c r="F15" s="2">
        <f t="shared" si="2"/>
        <v>479.957879254273</v>
      </c>
      <c r="G15" s="2">
        <f t="shared" si="3"/>
        <v>426.67771485657676</v>
      </c>
    </row>
    <row r="16" spans="1:20" x14ac:dyDescent="0.3">
      <c r="A16">
        <v>13</v>
      </c>
      <c r="B16" s="2">
        <f t="shared" si="0"/>
        <v>420.83363462238123</v>
      </c>
      <c r="C16" s="2">
        <f t="shared" si="1"/>
        <v>135.96829093388706</v>
      </c>
      <c r="E16">
        <v>13</v>
      </c>
      <c r="F16" s="2">
        <f t="shared" si="2"/>
        <v>425.56000160588928</v>
      </c>
      <c r="G16" s="2">
        <f t="shared" si="3"/>
        <v>439.4600743187392</v>
      </c>
    </row>
    <row r="17" spans="1:7" x14ac:dyDescent="0.3">
      <c r="A17">
        <v>14</v>
      </c>
      <c r="B17" s="2">
        <f t="shared" si="0"/>
        <v>413.26530131994974</v>
      </c>
      <c r="C17" s="2">
        <f t="shared" si="1"/>
        <v>132.00259008073894</v>
      </c>
      <c r="E17">
        <v>14</v>
      </c>
      <c r="F17" s="2">
        <f t="shared" si="2"/>
        <v>374.60768680007476</v>
      </c>
      <c r="G17" s="2">
        <f t="shared" si="3"/>
        <v>428.71967080811345</v>
      </c>
    </row>
    <row r="18" spans="1:7" x14ac:dyDescent="0.3">
      <c r="A18">
        <v>15</v>
      </c>
      <c r="B18" s="2">
        <f t="shared" si="0"/>
        <v>406.65252130358203</v>
      </c>
      <c r="C18" s="2">
        <f t="shared" si="1"/>
        <v>127.1535147091368</v>
      </c>
      <c r="E18">
        <v>15</v>
      </c>
      <c r="F18" s="2">
        <f t="shared" si="2"/>
        <v>331.76761339652376</v>
      </c>
      <c r="G18" s="2">
        <f t="shared" si="3"/>
        <v>396.39750311157934</v>
      </c>
    </row>
    <row r="19" spans="1:7" x14ac:dyDescent="0.3">
      <c r="A19">
        <v>16</v>
      </c>
      <c r="B19" s="2">
        <f t="shared" si="0"/>
        <v>401.13149869421983</v>
      </c>
      <c r="C19" s="2">
        <f t="shared" si="1"/>
        <v>121.64173043910782</v>
      </c>
      <c r="E19">
        <v>16</v>
      </c>
      <c r="F19" s="2">
        <f t="shared" si="2"/>
        <v>299.18844795434126</v>
      </c>
      <c r="G19" s="2">
        <f t="shared" si="3"/>
        <v>349.53048027503843</v>
      </c>
    </row>
    <row r="20" spans="1:7" x14ac:dyDescent="0.3">
      <c r="A20">
        <v>17</v>
      </c>
      <c r="B20" s="2">
        <f t="shared" si="0"/>
        <v>396.79090881153201</v>
      </c>
      <c r="C20" s="2">
        <f t="shared" si="1"/>
        <v>115.69728137630692</v>
      </c>
      <c r="E20">
        <v>17</v>
      </c>
      <c r="F20" s="2">
        <f t="shared" si="2"/>
        <v>276.81955179666329</v>
      </c>
      <c r="G20" s="2">
        <f t="shared" si="3"/>
        <v>296.81724605749537</v>
      </c>
    </row>
    <row r="21" spans="1:7" x14ac:dyDescent="0.3">
      <c r="A21">
        <v>18</v>
      </c>
      <c r="B21" s="2">
        <f t="shared" si="0"/>
        <v>393.6766395399444</v>
      </c>
      <c r="C21" s="2">
        <f t="shared" si="1"/>
        <v>109.54113418129717</v>
      </c>
      <c r="E21">
        <v>18</v>
      </c>
      <c r="F21" s="2">
        <f t="shared" si="2"/>
        <v>263.41909846675173</v>
      </c>
      <c r="G21" s="2">
        <f t="shared" si="3"/>
        <v>245.41430235077826</v>
      </c>
    </row>
    <row r="22" spans="1:7" x14ac:dyDescent="0.3">
      <c r="A22">
        <v>19</v>
      </c>
      <c r="B22" s="2">
        <f t="shared" si="0"/>
        <v>391.79857871899804</v>
      </c>
      <c r="C22" s="2">
        <f t="shared" si="1"/>
        <v>103.37140939560065</v>
      </c>
      <c r="E22">
        <v>19</v>
      </c>
      <c r="F22" s="2">
        <f t="shared" si="2"/>
        <v>257.4376011753825</v>
      </c>
      <c r="G22" s="2">
        <f t="shared" si="3"/>
        <v>199.6246805690169</v>
      </c>
    </row>
    <row r="23" spans="1:7" x14ac:dyDescent="0.3">
      <c r="A23">
        <v>20</v>
      </c>
      <c r="B23" s="2">
        <f t="shared" si="0"/>
        <v>391.13812201425992</v>
      </c>
      <c r="C23" s="2">
        <f t="shared" si="1"/>
        <v>97.355046448956372</v>
      </c>
      <c r="E23">
        <v>20</v>
      </c>
      <c r="F23" s="2">
        <f t="shared" si="2"/>
        <v>257.48591184237591</v>
      </c>
      <c r="G23" s="2">
        <f t="shared" si="3"/>
        <v>161.18447321404901</v>
      </c>
    </row>
    <row r="24" spans="1:7" x14ac:dyDescent="0.3">
      <c r="A24">
        <v>21</v>
      </c>
      <c r="B24" s="2">
        <f t="shared" si="0"/>
        <v>391.65539309664501</v>
      </c>
      <c r="C24" s="2">
        <f t="shared" si="1"/>
        <v>91.624545583581835</v>
      </c>
      <c r="E24">
        <v>21</v>
      </c>
      <c r="F24" s="2">
        <f t="shared" si="2"/>
        <v>262.48313749643728</v>
      </c>
      <c r="G24" s="2">
        <f t="shared" si="3"/>
        <v>130.15419132807938</v>
      </c>
    </row>
    <row r="25" spans="1:7" x14ac:dyDescent="0.3">
      <c r="A25">
        <v>22</v>
      </c>
      <c r="B25" s="2">
        <f t="shared" si="0"/>
        <v>393.29553904255766</v>
      </c>
      <c r="C25" s="2">
        <f t="shared" si="1"/>
        <v>86.278747488809231</v>
      </c>
      <c r="E25">
        <v>22</v>
      </c>
      <c r="F25" s="2">
        <f t="shared" si="2"/>
        <v>271.64981099702806</v>
      </c>
      <c r="G25" s="2">
        <f t="shared" si="3"/>
        <v>105.74808572854951</v>
      </c>
    </row>
    <row r="26" spans="1:7" x14ac:dyDescent="0.3">
      <c r="A26">
        <v>23</v>
      </c>
      <c r="B26" s="2">
        <f t="shared" si="0"/>
        <v>395.99379274392157</v>
      </c>
      <c r="C26" s="2">
        <f t="shared" si="1"/>
        <v>81.386357620373019</v>
      </c>
      <c r="E26">
        <v>23</v>
      </c>
      <c r="F26" s="2">
        <f t="shared" si="2"/>
        <v>284.45156834600186</v>
      </c>
      <c r="G26" s="2">
        <f t="shared" si="3"/>
        <v>86.887894652160227</v>
      </c>
    </row>
    <row r="27" spans="1:7" x14ac:dyDescent="0.3">
      <c r="A27">
        <v>24</v>
      </c>
      <c r="B27" s="2">
        <f t="shared" si="0"/>
        <v>399.67923616526531</v>
      </c>
      <c r="C27" s="2">
        <f t="shared" si="1"/>
        <v>76.990989122909838</v>
      </c>
      <c r="E27">
        <v>24</v>
      </c>
      <c r="F27" s="2">
        <f t="shared" si="2"/>
        <v>300.53902622855747</v>
      </c>
      <c r="G27" s="2">
        <f t="shared" si="3"/>
        <v>72.503739962777288</v>
      </c>
    </row>
    <row r="28" spans="1:7" x14ac:dyDescent="0.3">
      <c r="A28">
        <v>25</v>
      </c>
      <c r="B28" s="2">
        <f t="shared" si="0"/>
        <v>404.27734811140215</v>
      </c>
      <c r="C28" s="2">
        <f t="shared" si="1"/>
        <v>73.116743741853256</v>
      </c>
      <c r="E28">
        <v>25</v>
      </c>
      <c r="F28" s="2">
        <f t="shared" si="2"/>
        <v>319.69782714824242</v>
      </c>
      <c r="G28" s="2">
        <f t="shared" si="3"/>
        <v>61.667260385869142</v>
      </c>
    </row>
    <row r="29" spans="1:7" x14ac:dyDescent="0.3">
      <c r="A29">
        <v>26</v>
      </c>
      <c r="B29" s="2">
        <f t="shared" si="0"/>
        <v>409.71149388572354</v>
      </c>
      <c r="C29" s="2">
        <f t="shared" si="1"/>
        <v>69.773652320516689</v>
      </c>
      <c r="E29">
        <v>26</v>
      </c>
      <c r="F29" s="2">
        <f t="shared" si="2"/>
        <v>341.81016528729305</v>
      </c>
      <c r="G29" s="2">
        <f t="shared" si="3"/>
        <v>53.631882363775276</v>
      </c>
    </row>
    <row r="30" spans="1:7" x14ac:dyDescent="0.3">
      <c r="A30">
        <v>27</v>
      </c>
      <c r="B30" s="2">
        <f t="shared" si="0"/>
        <v>415.90353491695873</v>
      </c>
      <c r="C30" s="2">
        <f t="shared" si="1"/>
        <v>66.962576102386151</v>
      </c>
      <c r="E30">
        <v>27</v>
      </c>
      <c r="F30" s="2">
        <f t="shared" si="2"/>
        <v>366.825220528307</v>
      </c>
      <c r="G30" s="2">
        <f t="shared" si="3"/>
        <v>47.829457875507089</v>
      </c>
    </row>
    <row r="31" spans="1:7" x14ac:dyDescent="0.3">
      <c r="A31">
        <v>28</v>
      </c>
      <c r="B31" s="2">
        <f t="shared" si="0"/>
        <v>422.77372560874255</v>
      </c>
      <c r="C31" s="2">
        <f t="shared" si="1"/>
        <v>64.679388964440648</v>
      </c>
      <c r="E31">
        <v>28</v>
      </c>
      <c r="F31" s="2">
        <f t="shared" si="2"/>
        <v>394.7352168646716</v>
      </c>
      <c r="G31" s="2">
        <f t="shared" si="3"/>
        <v>43.851253264461157</v>
      </c>
    </row>
    <row r="32" spans="1:7" x14ac:dyDescent="0.3">
      <c r="A32">
        <v>29</v>
      </c>
      <c r="B32" s="2">
        <f t="shared" si="0"/>
        <v>430.24003876788288</v>
      </c>
      <c r="C32" s="2">
        <f t="shared" si="1"/>
        <v>62.918410173035916</v>
      </c>
      <c r="E32">
        <v>29</v>
      </c>
      <c r="F32" s="2">
        <f t="shared" si="2"/>
        <v>425.55392156757142</v>
      </c>
      <c r="G32" s="2">
        <f t="shared" si="3"/>
        <v>41.427823262588348</v>
      </c>
    </row>
    <row r="33" spans="1:7" x14ac:dyDescent="0.3">
      <c r="A33">
        <v>30</v>
      </c>
      <c r="B33" s="2">
        <f t="shared" si="0"/>
        <v>438.21703109024673</v>
      </c>
      <c r="C33" s="2">
        <f t="shared" si="1"/>
        <v>61.675144827230284</v>
      </c>
      <c r="E33">
        <v>30</v>
      </c>
      <c r="F33" s="2">
        <f t="shared" si="2"/>
        <v>459.29442739862719</v>
      </c>
      <c r="G33" s="2">
        <f t="shared" si="3"/>
        <v>40.415075445826325</v>
      </c>
    </row>
    <row r="34" spans="1:7" x14ac:dyDescent="0.3">
      <c r="A34">
        <v>31</v>
      </c>
      <c r="B34" s="2">
        <f t="shared" si="0"/>
        <v>446.61433321563413</v>
      </c>
      <c r="C34" s="2">
        <f t="shared" si="1"/>
        <v>60.948428513226496</v>
      </c>
      <c r="E34">
        <v>31</v>
      </c>
      <c r="F34" s="2">
        <f t="shared" si="2"/>
        <v>495.94266067090837</v>
      </c>
      <c r="G34" s="2">
        <f t="shared" si="3"/>
        <v>40.790710430367596</v>
      </c>
    </row>
    <row r="35" spans="1:7" x14ac:dyDescent="0.3">
      <c r="A35">
        <v>32</v>
      </c>
      <c r="B35" s="2">
        <f t="shared" si="0"/>
        <v>455.33482899592815</v>
      </c>
      <c r="C35" s="2">
        <f t="shared" si="1"/>
        <v>60.742077443249968</v>
      </c>
      <c r="E35">
        <v>32</v>
      </c>
      <c r="F35" s="2">
        <f t="shared" si="2"/>
        <v>535.42200000725268</v>
      </c>
      <c r="G35" s="2">
        <f t="shared" si="3"/>
        <v>42.664744198195258</v>
      </c>
    </row>
    <row r="36" spans="1:7" x14ac:dyDescent="0.3">
      <c r="A36">
        <v>33</v>
      </c>
      <c r="B36" s="2">
        <f t="shared" si="0"/>
        <v>464.27257872298475</v>
      </c>
      <c r="C36" s="2">
        <f t="shared" si="1"/>
        <v>61.066126039267132</v>
      </c>
      <c r="E36">
        <v>33</v>
      </c>
      <c r="F36" s="2">
        <f t="shared" si="2"/>
        <v>577.54237867378015</v>
      </c>
      <c r="G36" s="2">
        <f t="shared" si="3"/>
        <v>46.30925197740293</v>
      </c>
    </row>
    <row r="37" spans="1:7" x14ac:dyDescent="0.3">
      <c r="A37">
        <v>34</v>
      </c>
      <c r="B37" s="2">
        <f t="shared" si="0"/>
        <v>473.31054375469728</v>
      </c>
      <c r="C37" s="2">
        <f t="shared" si="1"/>
        <v>61.937697130470283</v>
      </c>
      <c r="E37">
        <v>34</v>
      </c>
      <c r="F37" s="2">
        <f t="shared" si="2"/>
        <v>621.92383877034183</v>
      </c>
      <c r="G37" s="2">
        <f t="shared" si="3"/>
        <v>52.215644129204357</v>
      </c>
    </row>
    <row r="38" spans="1:7" x14ac:dyDescent="0.3">
      <c r="A38">
        <v>35</v>
      </c>
      <c r="B38" s="2">
        <f t="shared" si="0"/>
        <v>482.31818838856384</v>
      </c>
      <c r="C38" s="2">
        <f t="shared" si="1"/>
        <v>63.381498529495296</v>
      </c>
      <c r="E38">
        <v>35</v>
      </c>
      <c r="F38" s="2">
        <f t="shared" si="2"/>
        <v>667.87914572702562</v>
      </c>
      <c r="G38" s="2">
        <f t="shared" si="3"/>
        <v>61.192758111763233</v>
      </c>
    </row>
    <row r="39" spans="1:7" x14ac:dyDescent="0.3">
      <c r="A39">
        <v>36</v>
      </c>
      <c r="B39" s="2">
        <f t="shared" si="0"/>
        <v>491.14907303394273</v>
      </c>
      <c r="C39" s="2">
        <f t="shared" si="1"/>
        <v>65.42987373932101</v>
      </c>
      <c r="E39">
        <v>36</v>
      </c>
      <c r="F39" s="2">
        <f t="shared" si="2"/>
        <v>714.23237679354565</v>
      </c>
      <c r="G39" s="2">
        <f t="shared" si="3"/>
        <v>74.525383973834721</v>
      </c>
    </row>
    <row r="40" spans="1:7" x14ac:dyDescent="0.3">
      <c r="A40">
        <v>37</v>
      </c>
      <c r="B40" s="2">
        <f t="shared" si="0"/>
        <v>499.63861576774218</v>
      </c>
      <c r="C40" s="2">
        <f t="shared" si="1"/>
        <v>68.122252392421984</v>
      </c>
      <c r="E40">
        <v>37</v>
      </c>
      <c r="F40" s="2">
        <f t="shared" si="2"/>
        <v>759.04139340935842</v>
      </c>
      <c r="G40" s="2">
        <f t="shared" si="3"/>
        <v>94.217403312692682</v>
      </c>
    </row>
    <row r="41" spans="1:7" x14ac:dyDescent="0.3">
      <c r="A41">
        <v>38</v>
      </c>
      <c r="B41" s="2">
        <f t="shared" si="0"/>
        <v>507.60229261196406</v>
      </c>
      <c r="C41" s="2">
        <f t="shared" si="1"/>
        <v>71.50374670416258</v>
      </c>
      <c r="E41">
        <v>38</v>
      </c>
      <c r="F41" s="2">
        <f t="shared" si="2"/>
        <v>799.18807820335542</v>
      </c>
      <c r="G41" s="2">
        <f t="shared" si="3"/>
        <v>123.33448091585873</v>
      </c>
    </row>
    <row r="42" spans="1:7" x14ac:dyDescent="0.3">
      <c r="A42">
        <v>39</v>
      </c>
      <c r="B42" s="2">
        <f t="shared" si="0"/>
        <v>514.83467436387321</v>
      </c>
      <c r="C42" s="2">
        <f t="shared" si="1"/>
        <v>75.622526444667514</v>
      </c>
      <c r="E42">
        <v>39</v>
      </c>
      <c r="F42" s="2">
        <f t="shared" si="2"/>
        <v>829.82316263401424</v>
      </c>
      <c r="G42" s="2">
        <f t="shared" si="3"/>
        <v>166.40141128307587</v>
      </c>
    </row>
    <row r="43" spans="1:7" x14ac:dyDescent="0.3">
      <c r="A43">
        <v>40</v>
      </c>
      <c r="B43" s="2">
        <f t="shared" si="0"/>
        <v>521.10985869370995</v>
      </c>
      <c r="C43" s="2">
        <f t="shared" si="1"/>
        <v>80.525488321280918</v>
      </c>
      <c r="E43">
        <v>40</v>
      </c>
      <c r="F43" s="2">
        <f t="shared" si="2"/>
        <v>843.76360620857304</v>
      </c>
      <c r="G43" s="2">
        <f t="shared" si="3"/>
        <v>229.60452158337711</v>
      </c>
    </row>
    <row r="44" spans="1:7" x14ac:dyDescent="0.3">
      <c r="A44">
        <v>41</v>
      </c>
      <c r="B44" s="2">
        <f t="shared" si="0"/>
        <v>526.18403870822306</v>
      </c>
      <c r="C44" s="2">
        <f t="shared" si="1"/>
        <v>86.251644417049192</v>
      </c>
      <c r="E44">
        <v>41</v>
      </c>
      <c r="F44" s="2">
        <f t="shared" si="2"/>
        <v>831.27399726293811</v>
      </c>
      <c r="G44" s="2">
        <f t="shared" si="3"/>
        <v>320.01442600384183</v>
      </c>
    </row>
    <row r="45" spans="1:7" x14ac:dyDescent="0.3">
      <c r="A45">
        <v>42</v>
      </c>
      <c r="B45" s="2">
        <f t="shared" si="0"/>
        <v>529.80112134133992</v>
      </c>
      <c r="C45" s="2">
        <f t="shared" si="1"/>
        <v>92.822643033965562</v>
      </c>
      <c r="E45">
        <v>42</v>
      </c>
      <c r="F45" s="2">
        <f t="shared" si="2"/>
        <v>781.39156144622279</v>
      </c>
      <c r="G45" s="2">
        <f t="shared" si="3"/>
        <v>442.02760538813135</v>
      </c>
    </row>
    <row r="46" spans="1:7" x14ac:dyDescent="0.3">
      <c r="A46">
        <v>43</v>
      </c>
      <c r="B46" s="2">
        <f t="shared" si="0"/>
        <v>531.70240722577603</v>
      </c>
      <c r="C46" s="2">
        <f t="shared" si="1"/>
        <v>100.22999403394293</v>
      </c>
      <c r="E46">
        <v>43</v>
      </c>
      <c r="F46" s="2">
        <f t="shared" si="2"/>
        <v>686.83239720256165</v>
      </c>
      <c r="G46" s="2">
        <f t="shared" si="3"/>
        <v>588.51182374003906</v>
      </c>
    </row>
    <row r="47" spans="1:7" x14ac:dyDescent="0.3">
      <c r="A47">
        <v>44</v>
      </c>
      <c r="B47" s="2">
        <f t="shared" si="0"/>
        <v>531.64126303502849</v>
      </c>
      <c r="C47" s="2">
        <f t="shared" si="1"/>
        <v>108.41902582274123</v>
      </c>
      <c r="E47">
        <v>44</v>
      </c>
      <c r="F47" s="2">
        <f t="shared" si="2"/>
        <v>553.41114358210655</v>
      </c>
      <c r="G47" s="2">
        <f t="shared" si="3"/>
        <v>727.89048973844388</v>
      </c>
    </row>
    <row r="48" spans="1:7" x14ac:dyDescent="0.3">
      <c r="A48">
        <v>45</v>
      </c>
      <c r="B48" s="2">
        <f t="shared" si="0"/>
        <v>529.40331227406512</v>
      </c>
      <c r="C48" s="2">
        <f t="shared" si="1"/>
        <v>117.27049202793719</v>
      </c>
      <c r="E48">
        <v>45</v>
      </c>
      <c r="F48" s="2">
        <f t="shared" si="2"/>
        <v>407.34090377597136</v>
      </c>
      <c r="G48" s="2">
        <f t="shared" si="3"/>
        <v>803.16247768483595</v>
      </c>
    </row>
    <row r="49" spans="1:7" x14ac:dyDescent="0.3">
      <c r="A49">
        <v>46</v>
      </c>
      <c r="B49" s="2">
        <f t="shared" si="0"/>
        <v>524.83178443196869</v>
      </c>
      <c r="C49" s="2">
        <f t="shared" si="1"/>
        <v>126.58215752696475</v>
      </c>
      <c r="E49">
        <v>46</v>
      </c>
      <c r="F49" s="2">
        <f t="shared" si="2"/>
        <v>284.49452938402374</v>
      </c>
      <c r="G49" s="2">
        <f t="shared" si="3"/>
        <v>768.90029226574927</v>
      </c>
    </row>
    <row r="50" spans="1:7" x14ac:dyDescent="0.3">
      <c r="A50">
        <v>47</v>
      </c>
      <c r="B50" s="2">
        <f t="shared" si="0"/>
        <v>517.85620384750439</v>
      </c>
      <c r="C50" s="2">
        <f t="shared" si="1"/>
        <v>136.05452625195608</v>
      </c>
      <c r="E50">
        <v>47</v>
      </c>
      <c r="F50" s="2">
        <f t="shared" si="2"/>
        <v>203.57001892673478</v>
      </c>
      <c r="G50" s="2">
        <f t="shared" si="3"/>
        <v>641.64308753754472</v>
      </c>
    </row>
    <row r="51" spans="1:7" x14ac:dyDescent="0.3">
      <c r="A51">
        <v>48</v>
      </c>
      <c r="B51" s="2">
        <f t="shared" si="0"/>
        <v>508.52067379932532</v>
      </c>
      <c r="C51" s="2">
        <f t="shared" si="1"/>
        <v>145.28666991968444</v>
      </c>
      <c r="E51">
        <v>48</v>
      </c>
      <c r="F51" s="2">
        <f t="shared" si="2"/>
        <v>158.61737308229499</v>
      </c>
      <c r="G51" s="2">
        <f t="shared" si="3"/>
        <v>483.5229936198761</v>
      </c>
    </row>
    <row r="52" spans="1:7" x14ac:dyDescent="0.3">
      <c r="A52">
        <v>49</v>
      </c>
      <c r="B52" s="2">
        <f t="shared" si="0"/>
        <v>497.00606984848253</v>
      </c>
      <c r="C52" s="2">
        <f t="shared" si="1"/>
        <v>153.78894373744455</v>
      </c>
      <c r="E52">
        <v>49</v>
      </c>
      <c r="F52" s="2">
        <f t="shared" si="2"/>
        <v>136.13153685408847</v>
      </c>
      <c r="G52" s="2">
        <f t="shared" si="3"/>
        <v>342.63279356380389</v>
      </c>
    </row>
    <row r="53" spans="1:7" x14ac:dyDescent="0.3">
      <c r="A53">
        <v>50</v>
      </c>
      <c r="B53" s="2">
        <f t="shared" si="0"/>
        <v>483.63935408435827</v>
      </c>
      <c r="C53" s="2">
        <f t="shared" si="1"/>
        <v>161.01795756869123</v>
      </c>
      <c r="E53">
        <v>50</v>
      </c>
      <c r="F53" s="2">
        <f t="shared" si="2"/>
        <v>126.42312615727218</v>
      </c>
      <c r="G53" s="2">
        <f t="shared" si="3"/>
        <v>235.09116522454241</v>
      </c>
    </row>
  </sheetData>
  <mergeCells count="6">
    <mergeCell ref="K8:T8"/>
    <mergeCell ref="A1:C1"/>
    <mergeCell ref="E1:G1"/>
    <mergeCell ref="Q2:R2"/>
    <mergeCell ref="S2:T2"/>
    <mergeCell ref="K7:T7"/>
  </mergeCells>
  <pageMargins left="0.7" right="0.7" top="0.75" bottom="0.75" header="0.51180555555555496" footer="0.51180555555555496"/>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
  <sheetViews>
    <sheetView tabSelected="1" zoomScale="85" zoomScaleNormal="85" workbookViewId="0">
      <selection activeCell="K6" sqref="K6:P6"/>
    </sheetView>
  </sheetViews>
  <sheetFormatPr defaultColWidth="8.5546875" defaultRowHeight="14.4" x14ac:dyDescent="0.3"/>
  <cols>
    <col min="2" max="3" width="10.88671875" customWidth="1"/>
    <col min="6" max="7" width="10.88671875" customWidth="1"/>
    <col min="10" max="10" width="12.33203125" customWidth="1"/>
    <col min="18" max="19" width="17.6640625" customWidth="1"/>
  </cols>
  <sheetData>
    <row r="1" spans="1:19" x14ac:dyDescent="0.3">
      <c r="A1" s="4" t="s">
        <v>12</v>
      </c>
      <c r="B1" s="4"/>
      <c r="C1" s="4"/>
      <c r="E1" s="4" t="s">
        <v>17</v>
      </c>
      <c r="F1" s="4"/>
      <c r="G1" s="4"/>
      <c r="K1" t="s">
        <v>18</v>
      </c>
      <c r="L1" t="s">
        <v>19</v>
      </c>
      <c r="M1" t="s">
        <v>20</v>
      </c>
      <c r="N1" t="s">
        <v>21</v>
      </c>
      <c r="O1" t="s">
        <v>22</v>
      </c>
      <c r="P1" t="s">
        <v>23</v>
      </c>
      <c r="R1" t="s">
        <v>24</v>
      </c>
      <c r="S1" t="s">
        <v>25</v>
      </c>
    </row>
    <row r="2" spans="1:19" x14ac:dyDescent="0.3">
      <c r="A2" t="s">
        <v>2</v>
      </c>
      <c r="B2" t="s">
        <v>26</v>
      </c>
      <c r="C2" t="s">
        <v>27</v>
      </c>
      <c r="E2" t="s">
        <v>2</v>
      </c>
      <c r="F2" t="s">
        <v>26</v>
      </c>
      <c r="G2" t="s">
        <v>27</v>
      </c>
      <c r="J2" t="s">
        <v>28</v>
      </c>
      <c r="K2">
        <v>0.2</v>
      </c>
      <c r="L2">
        <v>0.3</v>
      </c>
      <c r="M2">
        <v>250</v>
      </c>
      <c r="N2">
        <v>200</v>
      </c>
      <c r="O2">
        <v>0.1</v>
      </c>
      <c r="P2">
        <v>0.1</v>
      </c>
      <c r="R2" s="2">
        <f>(M2-(P2*N2)/(1-(O2*P2)))</f>
        <v>229.79797979797979</v>
      </c>
      <c r="S2" s="2">
        <f>(N2-(O2*M2)/(1-(O2*P2)))</f>
        <v>174.74747474747474</v>
      </c>
    </row>
    <row r="3" spans="1:19" x14ac:dyDescent="0.3">
      <c r="A3">
        <v>0</v>
      </c>
      <c r="B3">
        <v>200</v>
      </c>
      <c r="C3">
        <v>50</v>
      </c>
      <c r="E3">
        <v>0</v>
      </c>
      <c r="F3">
        <v>200</v>
      </c>
      <c r="G3">
        <v>50</v>
      </c>
      <c r="J3" t="s">
        <v>16</v>
      </c>
      <c r="K3">
        <v>0.2</v>
      </c>
      <c r="L3">
        <v>0.3</v>
      </c>
      <c r="M3">
        <v>250</v>
      </c>
      <c r="N3">
        <v>200</v>
      </c>
      <c r="O3">
        <v>0.1</v>
      </c>
      <c r="P3" s="2">
        <f>M3/N3</f>
        <v>1.25</v>
      </c>
    </row>
    <row r="4" spans="1:19" x14ac:dyDescent="0.3">
      <c r="A4">
        <v>1</v>
      </c>
      <c r="B4" s="2">
        <f>B3+($K$2*B3)*($M$2-B3-$P$2*C3)/($M$2)</f>
        <v>207.2</v>
      </c>
      <c r="C4" s="2">
        <f>C3+C3*L$2*($N$2-C3-($O$2*B3))/$N$2</f>
        <v>59.75</v>
      </c>
      <c r="E4">
        <v>1</v>
      </c>
      <c r="F4" s="2">
        <f>F3 + ($K$3*F3)*($M$3-F3-$P$3*G3)/($M$3)</f>
        <v>198</v>
      </c>
      <c r="G4" s="2">
        <f>G3+($L$2*G3) *($N$3-G3-$O$3*F3)/($N$3)</f>
        <v>59.75</v>
      </c>
    </row>
    <row r="5" spans="1:19" x14ac:dyDescent="0.3">
      <c r="A5">
        <v>2</v>
      </c>
      <c r="B5" s="2">
        <f t="shared" ref="B5:B28" si="0">B4+($K$2*B4)*($M$2-B4-$P$2*C4)/($M$2)</f>
        <v>213.30411199999998</v>
      </c>
      <c r="C5" s="2">
        <f t="shared" ref="C5:C28" si="1">C4+C4*L$2*($N$2-C4-($O$2*B4))/$N$2</f>
        <v>70.462876249999994</v>
      </c>
      <c r="E5">
        <v>2</v>
      </c>
      <c r="F5" s="2">
        <f t="shared" ref="F5:F28" si="2">F4 + ($K$3*F4)*($M$3-F4-$P$3*G4)/($M$3)</f>
        <v>194.40629999999999</v>
      </c>
      <c r="G5" s="2">
        <f t="shared" ref="G5:G28" si="3">G4+($L$2*G4) *($N$3-G4-$O$3*F4)/($N$3)</f>
        <v>70.545331250000004</v>
      </c>
    </row>
    <row r="6" spans="1:19" x14ac:dyDescent="0.3">
      <c r="A6">
        <v>3</v>
      </c>
      <c r="B6" s="2">
        <f t="shared" si="0"/>
        <v>218.36361734331538</v>
      </c>
      <c r="C6" s="2">
        <f t="shared" si="1"/>
        <v>81.899710543744959</v>
      </c>
      <c r="E6">
        <v>3</v>
      </c>
      <c r="F6" s="2">
        <f t="shared" si="2"/>
        <v>189.33805558566112</v>
      </c>
      <c r="G6" s="2">
        <f t="shared" si="3"/>
        <v>82.186796458653632</v>
      </c>
      <c r="J6" t="s">
        <v>17</v>
      </c>
      <c r="K6" s="3" t="s">
        <v>31</v>
      </c>
      <c r="L6" s="3"/>
      <c r="M6" s="3"/>
      <c r="N6" s="3"/>
      <c r="O6" s="3"/>
      <c r="P6" s="3"/>
    </row>
    <row r="7" spans="1:19" x14ac:dyDescent="0.3">
      <c r="A7">
        <v>4</v>
      </c>
      <c r="B7" s="2">
        <f t="shared" si="0"/>
        <v>222.45949194427595</v>
      </c>
      <c r="C7" s="2">
        <f t="shared" si="1"/>
        <v>93.725692268089233</v>
      </c>
      <c r="E7">
        <v>4</v>
      </c>
      <c r="F7" s="2">
        <f t="shared" si="2"/>
        <v>182.96545903213024</v>
      </c>
      <c r="G7" s="2">
        <f t="shared" si="3"/>
        <v>94.376667892601091</v>
      </c>
    </row>
    <row r="8" spans="1:19" x14ac:dyDescent="0.3">
      <c r="A8">
        <v>5</v>
      </c>
      <c r="B8" s="2">
        <f t="shared" si="0"/>
        <v>225.69279629752006</v>
      </c>
      <c r="C8" s="2">
        <f t="shared" si="1"/>
        <v>105.53911637920446</v>
      </c>
      <c r="E8">
        <v>5</v>
      </c>
      <c r="F8" s="2">
        <f t="shared" si="2"/>
        <v>175.50979311659313</v>
      </c>
      <c r="G8" s="2">
        <f t="shared" si="3"/>
        <v>106.73908454218204</v>
      </c>
    </row>
    <row r="9" spans="1:19" x14ac:dyDescent="0.3">
      <c r="A9">
        <v>6</v>
      </c>
      <c r="B9" s="2">
        <f t="shared" si="0"/>
        <v>228.17601145299761</v>
      </c>
      <c r="C9" s="2">
        <f t="shared" si="1"/>
        <v>116.9201809196521</v>
      </c>
      <c r="E9">
        <v>6</v>
      </c>
      <c r="F9" s="2">
        <f t="shared" si="2"/>
        <v>167.23504711059539</v>
      </c>
      <c r="G9" s="2">
        <f t="shared" si="3"/>
        <v>118.8608984546641</v>
      </c>
    </row>
    <row r="10" spans="1:19" x14ac:dyDescent="0.3">
      <c r="A10">
        <v>7</v>
      </c>
      <c r="B10" s="2">
        <f t="shared" si="0"/>
        <v>230.0255095382696</v>
      </c>
      <c r="C10" s="2">
        <f t="shared" si="1"/>
        <v>127.4889850550301</v>
      </c>
      <c r="E10">
        <v>7</v>
      </c>
      <c r="F10" s="2">
        <f t="shared" si="2"/>
        <v>158.43029979437458</v>
      </c>
      <c r="G10" s="2">
        <f t="shared" si="3"/>
        <v>130.34564202598736</v>
      </c>
    </row>
    <row r="11" spans="1:19" x14ac:dyDescent="0.3">
      <c r="A11">
        <v>8</v>
      </c>
      <c r="B11" s="2">
        <f t="shared" si="0"/>
        <v>231.35516591542705</v>
      </c>
      <c r="C11" s="2">
        <f t="shared" si="1"/>
        <v>136.95666079382659</v>
      </c>
      <c r="E11">
        <v>8</v>
      </c>
      <c r="F11" s="2">
        <f t="shared" si="2"/>
        <v>149.38553269583377</v>
      </c>
      <c r="G11" s="2">
        <f t="shared" si="3"/>
        <v>140.86675016957318</v>
      </c>
    </row>
    <row r="12" spans="1:19" x14ac:dyDescent="0.3">
      <c r="A12">
        <v>9</v>
      </c>
      <c r="B12" s="2">
        <f t="shared" si="0"/>
        <v>232.27117838341434</v>
      </c>
      <c r="C12" s="2">
        <f t="shared" si="1"/>
        <v>145.15512398110485</v>
      </c>
      <c r="E12">
        <v>9</v>
      </c>
      <c r="F12" s="2">
        <f t="shared" si="2"/>
        <v>140.3663548187335</v>
      </c>
      <c r="G12" s="2">
        <f t="shared" si="3"/>
        <v>150.20509508845782</v>
      </c>
    </row>
    <row r="13" spans="1:19" x14ac:dyDescent="0.3">
      <c r="A13">
        <v>10</v>
      </c>
      <c r="B13" s="2">
        <f t="shared" si="0"/>
        <v>232.86826567836275</v>
      </c>
      <c r="C13" s="2">
        <f t="shared" si="1"/>
        <v>152.03934339415915</v>
      </c>
      <c r="E13">
        <v>10</v>
      </c>
      <c r="F13" s="2">
        <f t="shared" si="2"/>
        <v>131.59371325763325</v>
      </c>
      <c r="G13" s="2">
        <f t="shared" si="3"/>
        <v>158.26170647828098</v>
      </c>
    </row>
    <row r="14" spans="1:19" x14ac:dyDescent="0.3">
      <c r="A14">
        <v>11</v>
      </c>
      <c r="B14" s="2">
        <f t="shared" si="0"/>
        <v>233.22740442911046</v>
      </c>
      <c r="C14" s="2">
        <f t="shared" si="1"/>
        <v>157.66643277115509</v>
      </c>
      <c r="E14">
        <v>11</v>
      </c>
      <c r="F14" s="2">
        <f t="shared" si="2"/>
        <v>123.23268599204752</v>
      </c>
      <c r="G14" s="2">
        <f t="shared" si="3"/>
        <v>165.04612997234395</v>
      </c>
    </row>
    <row r="15" spans="1:19" x14ac:dyDescent="0.3">
      <c r="A15">
        <v>12</v>
      </c>
      <c r="B15" s="2">
        <f t="shared" si="0"/>
        <v>233.41509694307561</v>
      </c>
      <c r="C15" s="2">
        <f t="shared" si="1"/>
        <v>162.16248663620786</v>
      </c>
      <c r="E15">
        <v>12</v>
      </c>
      <c r="F15" s="2">
        <f t="shared" si="2"/>
        <v>115.39110936392083</v>
      </c>
      <c r="G15" s="2">
        <f t="shared" si="3"/>
        <v>170.64876974941268</v>
      </c>
    </row>
    <row r="16" spans="1:19" x14ac:dyDescent="0.3">
      <c r="A16">
        <v>13</v>
      </c>
      <c r="B16" s="2">
        <f t="shared" si="0"/>
        <v>233.48393654383676</v>
      </c>
      <c r="C16" s="2">
        <f t="shared" si="1"/>
        <v>165.68854863820468</v>
      </c>
      <c r="E16">
        <v>13</v>
      </c>
      <c r="F16" s="2">
        <f t="shared" si="2"/>
        <v>108.1258938875429</v>
      </c>
      <c r="G16" s="2">
        <f t="shared" si="3"/>
        <v>175.20819412080843</v>
      </c>
    </row>
    <row r="17" spans="1:7" x14ac:dyDescent="0.3">
      <c r="A17">
        <v>14</v>
      </c>
      <c r="B17" s="2">
        <f t="shared" si="0"/>
        <v>233.47407578729636</v>
      </c>
      <c r="C17" s="2">
        <f t="shared" si="1"/>
        <v>168.41322831847157</v>
      </c>
      <c r="E17">
        <v>14</v>
      </c>
      <c r="F17" s="2">
        <f t="shared" si="2"/>
        <v>101.45356291613278</v>
      </c>
      <c r="G17" s="2">
        <f t="shared" si="3"/>
        <v>178.88210403557844</v>
      </c>
    </row>
    <row r="18" spans="1:7" x14ac:dyDescent="0.3">
      <c r="A18">
        <v>15</v>
      </c>
      <c r="B18" s="2">
        <f t="shared" si="0"/>
        <v>233.41516586640907</v>
      </c>
      <c r="C18" s="2">
        <f t="shared" si="1"/>
        <v>170.49465518023709</v>
      </c>
      <c r="E18">
        <v>15</v>
      </c>
      <c r="F18" s="2">
        <f t="shared" si="2"/>
        <v>95.361788360313398</v>
      </c>
      <c r="G18" s="2">
        <f t="shared" si="3"/>
        <v>181.82629051050714</v>
      </c>
    </row>
    <row r="19" spans="1:7" x14ac:dyDescent="0.3">
      <c r="A19">
        <v>16</v>
      </c>
      <c r="B19" s="2">
        <f t="shared" si="0"/>
        <v>233.32840425707778</v>
      </c>
      <c r="C19" s="2">
        <f t="shared" si="1"/>
        <v>172.07100483403161</v>
      </c>
      <c r="E19">
        <v>16</v>
      </c>
      <c r="F19" s="2">
        <f t="shared" si="2"/>
        <v>89.819769254950472</v>
      </c>
      <c r="G19" s="2">
        <f t="shared" si="3"/>
        <v>184.18208574734169</v>
      </c>
    </row>
    <row r="20" spans="1:7" x14ac:dyDescent="0.3">
      <c r="A20">
        <v>17</v>
      </c>
      <c r="B20" s="2">
        <f t="shared" si="0"/>
        <v>233.22844548382295</v>
      </c>
      <c r="C20" s="2">
        <f t="shared" si="1"/>
        <v>173.25730228082563</v>
      </c>
      <c r="E20">
        <v>17</v>
      </c>
      <c r="F20" s="2">
        <f t="shared" si="2"/>
        <v>84.786457904008799</v>
      </c>
      <c r="G20" s="2">
        <f t="shared" si="3"/>
        <v>186.07067153977425</v>
      </c>
    </row>
    <row r="21" spans="1:7" x14ac:dyDescent="0.3">
      <c r="A21">
        <v>18</v>
      </c>
      <c r="B21" s="2">
        <f t="shared" si="0"/>
        <v>233.12504585197286</v>
      </c>
      <c r="C21" s="2">
        <f t="shared" si="1"/>
        <v>174.14607408267756</v>
      </c>
      <c r="E21">
        <v>18</v>
      </c>
      <c r="F21" s="2">
        <f t="shared" si="2"/>
        <v>80.216481570006238</v>
      </c>
      <c r="G21" s="2">
        <f t="shared" si="3"/>
        <v>187.59198981686103</v>
      </c>
    </row>
    <row r="22" spans="1:7" x14ac:dyDescent="0.3">
      <c r="A22">
        <v>19</v>
      </c>
      <c r="B22" s="2">
        <f t="shared" si="0"/>
        <v>233.02440049914264</v>
      </c>
      <c r="C22" s="2">
        <f t="shared" si="1"/>
        <v>174.80994190404689</v>
      </c>
      <c r="E22">
        <v>19</v>
      </c>
      <c r="F22" s="2">
        <f t="shared" si="2"/>
        <v>76.064061357805528</v>
      </c>
      <c r="G22" s="2">
        <f t="shared" si="3"/>
        <v>188.82625938767166</v>
      </c>
    </row>
    <row r="23" spans="1:7" x14ac:dyDescent="0.3">
      <c r="A23">
        <v>20</v>
      </c>
      <c r="B23" s="2">
        <f t="shared" si="0"/>
        <v>232.93018506350487</v>
      </c>
      <c r="C23" s="2">
        <f t="shared" si="1"/>
        <v>175.30490350549451</v>
      </c>
      <c r="E23">
        <v>20</v>
      </c>
      <c r="F23" s="2">
        <f t="shared" si="2"/>
        <v>72.285388305142675</v>
      </c>
      <c r="G23" s="2">
        <f t="shared" si="3"/>
        <v>189.83666902545846</v>
      </c>
    </row>
    <row r="24" spans="1:7" x14ac:dyDescent="0.3">
      <c r="A24">
        <v>21</v>
      </c>
      <c r="B24" s="2">
        <f t="shared" si="0"/>
        <v>232.84434089594495</v>
      </c>
      <c r="C24" s="2">
        <f t="shared" si="1"/>
        <v>175.67359022512554</v>
      </c>
      <c r="E24">
        <v>21</v>
      </c>
      <c r="F24" s="2">
        <f t="shared" si="2"/>
        <v>68.839906741170893</v>
      </c>
      <c r="G24" s="2">
        <f t="shared" si="3"/>
        <v>190.6723657728148</v>
      </c>
    </row>
    <row r="25" spans="1:7" x14ac:dyDescent="0.3">
      <c r="A25">
        <v>22</v>
      </c>
      <c r="B25" s="2">
        <f t="shared" si="0"/>
        <v>232.76765129901682</v>
      </c>
      <c r="C25" s="2">
        <f t="shared" si="1"/>
        <v>175.94816163946615</v>
      </c>
      <c r="E25">
        <v>22</v>
      </c>
      <c r="F25" s="2">
        <f t="shared" si="2"/>
        <v>65.690874003379591</v>
      </c>
      <c r="G25" s="2">
        <f t="shared" si="3"/>
        <v>191.37126871886827</v>
      </c>
    </row>
    <row r="26" spans="1:7" x14ac:dyDescent="0.3">
      <c r="A26">
        <v>23</v>
      </c>
      <c r="B26" s="2">
        <f t="shared" si="0"/>
        <v>232.70015473899576</v>
      </c>
      <c r="C26" s="2">
        <f t="shared" si="1"/>
        <v>176.1527207045647</v>
      </c>
      <c r="E26">
        <v>23</v>
      </c>
      <c r="F26" s="2">
        <f t="shared" si="2"/>
        <v>62.805470160915121</v>
      </c>
      <c r="G26" s="2">
        <f t="shared" si="3"/>
        <v>191.96250371273311</v>
      </c>
    </row>
    <row r="27" spans="1:7" x14ac:dyDescent="0.3">
      <c r="A27">
        <v>24</v>
      </c>
      <c r="B27" s="2">
        <f t="shared" si="0"/>
        <v>232.64143484510106</v>
      </c>
      <c r="C27" s="2">
        <f t="shared" si="1"/>
        <v>176.30525059365644</v>
      </c>
      <c r="E27">
        <v>24</v>
      </c>
      <c r="F27" s="2">
        <f t="shared" si="2"/>
        <v>60.154647228446649</v>
      </c>
      <c r="G27" s="2">
        <f t="shared" si="3"/>
        <v>192.46840628421975</v>
      </c>
    </row>
    <row r="28" spans="1:7" x14ac:dyDescent="0.3">
      <c r="A28">
        <v>25</v>
      </c>
      <c r="B28" s="2">
        <f t="shared" si="0"/>
        <v>232.59081953118468</v>
      </c>
      <c r="C28" s="2">
        <f t="shared" si="1"/>
        <v>176.41912772109038</v>
      </c>
      <c r="E28">
        <v>25</v>
      </c>
      <c r="F28" s="2">
        <f t="shared" si="2"/>
        <v>57.712842324944305</v>
      </c>
      <c r="G28" s="2">
        <f t="shared" si="3"/>
        <v>192.90611668070716</v>
      </c>
    </row>
  </sheetData>
  <mergeCells count="3">
    <mergeCell ref="A1:C1"/>
    <mergeCell ref="E1:G1"/>
    <mergeCell ref="K6:P6"/>
  </mergeCells>
  <pageMargins left="0.7" right="0.7" top="0.75" bottom="0.75" header="0.51180555555555496" footer="0.51180555555555496"/>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 I</vt:lpstr>
      <vt:lpstr>Exercise 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Nick Gulotta</cp:lastModifiedBy>
  <cp:revision>0</cp:revision>
  <dcterms:created xsi:type="dcterms:W3CDTF">2006-09-16T00:00:00Z</dcterms:created>
  <dcterms:modified xsi:type="dcterms:W3CDTF">2021-09-27T14:59:34Z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