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/>
  </bookViews>
  <sheets>
    <sheet name="calibration" sheetId="29" r:id="rId1"/>
    <sheet name="pars" sheetId="24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62913" calcMode="manual"/>
</workbook>
</file>

<file path=xl/calcChain.xml><?xml version="1.0" encoding="utf-8"?>
<calcChain xmlns="http://schemas.openxmlformats.org/spreadsheetml/2006/main"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F8" i="5"/>
  <c r="B6" i="5"/>
  <c r="C6" i="24"/>
  <c r="E19" i="24"/>
  <c r="E12" i="24"/>
  <c r="L4" i="20"/>
  <c r="E5" i="24" l="1"/>
  <c r="C8" i="5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<sst xmlns="http://schemas.openxmlformats.org/spreadsheetml/2006/main" count="281" uniqueCount="146">
  <si>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</si>
  <si>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</si>
  <si>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</si>
  <si>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</si>
  <si>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</si>
  <si>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</si>
  <si>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</si>
  <si>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</si>
  <si>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</si>
  <si>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</si>
  <si>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</si>
  <si>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</si>
  <si>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</si>
  <si>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</si>
  <si>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</si>
  <si>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</si>
  <si>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</si>
  <si>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</si>
  <si>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</si>
  <si>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</si>
  <si>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</si>
  <si>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</si>
  <si>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</si>
  <si>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</si>
  <si>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</si>
  <si>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</si>
  <si>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</si>
  <si>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</si>
  <si>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</si>
  <si>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</si>
  <si>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</si>
  <si>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</si>
  <si>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</si>
  <si>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</si>
  <si>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</si>
  <si>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</si>
  <si>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</si>
  <si>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</si>
  <si>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</si>
  <si>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</si>
  <si>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</si>
  <si>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</si>
  <si>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</si>
  <si>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</si>
  <si>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</si>
  <si>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</si>
  <si>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</si>
  <si>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</si>
  <si>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</si>
  <si>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</si>
  <si>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</si>
  <si>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</si>
  <si>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</si>
  <si>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</si>
  <si>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</si>
  <si>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</si>
  <si>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</si>
  <si>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</si>
  <si>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</si>
  <si>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</si>
  <si>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</si>
  <si>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</si>
  <si>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</si>
  <si>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</si>
  <si>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</si>
  <si>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</si>
  <si>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</si>
  <si>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</si>
  <si>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</si>
  <si>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</si>
  <si>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</si>
  <si>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</si>
  <si>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</si>
  <si>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</si>
  <si>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</si>
  <si>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</si>
  <si>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</si>
  <si>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</si>
  <si>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</si>
  <si>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</si>
  <si>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</si>
  <si>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</si>
  <si>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</si>
  <si>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</si>
  <si>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</si>
  <si>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</si>
  <si>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</si>
  <si>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</si>
  <si>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</si>
  <si>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</si>
  <si>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</si>
  <si>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</si>
  <si>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</si>
  <si>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</si>
  <si>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</si>
  <si>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</si>
  <si>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</si>
  <si>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</si>
  <si>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</si>
  <si>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</si>
  <si>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</si>
  <si>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</si>
  <si>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</si>
  <si>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</si>
  <si>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</si>
  <si>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</si>
  <si>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</si>
  <si>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</si>
  <si>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</si>
  <si>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</si>
  <si>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</si>
  <si>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</si>
  <si>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</si>
  <si>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</si>
  <si>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</si>
  <si>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</si>
  <si>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</si>
  <si>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</si>
  <si>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</si>
  <si>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</si>
  <si>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</si>
  <si>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</si>
  <si>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</si>
  <si>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</si>
  <si>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</si>
  <si>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</si>
  <si>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</si>
  <si>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</si>
  <si>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</si>
  <si>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</si>
  <si>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</si>
  <si>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</si>
  <si>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</si>
  <si>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lbs</t>
  </si>
  <si>
    <t>bes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</si>
  <si>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</si>
  <si>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</si>
  <si>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</si>
  <si>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</si>
  <si>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</si>
  <si>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</si>
  <si>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</si>
  <si>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</si>
  <si>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</si>
  <si>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init_pop_int</t>
  </si>
  <si>
    <t>t_test_mult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</si>
</sst>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0" fillId="0" borderId="0" xfId="0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17.42578125" style="43" bestFit="1" customWidth="1"/>
    <col min="2" max="4" width="9.140625" style="43" customWidth="1"/>
    <col min="5" max="16384" width="9.140625" style="43"/>
  </cols>
  <sheetData>
    <row r="1" spans="1:4" x14ac:dyDescent="0.25">
      <c r="B1" s="43" t="s">
        <v>133</v>
      </c>
      <c r="C1" s="43" t="s">
        <v>134</v>
      </c>
      <c r="D1" s="43" t="s">
        <v>135</v>
      </c>
    </row>
    <row r="2" spans="1:4" x14ac:dyDescent="0.25">
      <c r="A2" s="43" t="s">
        <v>136</v>
      </c>
      <c r="B2" s="59">
        <v>0</v>
      </c>
      <c r="C2" s="59">
        <v>2.5755000000000002E-6</v>
      </c>
      <c r="D2" s="59">
        <v>5.0000000000000001E-4</v>
      </c>
    </row>
    <row r="3" spans="1:4" x14ac:dyDescent="0.25">
      <c r="A3" s="43" t="s">
        <v>137</v>
      </c>
      <c r="B3" s="59">
        <v>1</v>
      </c>
      <c r="C3" s="59">
        <v>1.2</v>
      </c>
      <c r="D3" s="59">
        <v>10</v>
      </c>
    </row>
    <row r="4" spans="1:4" x14ac:dyDescent="0.25">
      <c r="A4" s="43" t="s">
        <v>138</v>
      </c>
      <c r="B4" s="59">
        <v>1</v>
      </c>
      <c r="C4" s="59">
        <v>2</v>
      </c>
      <c r="D4" s="59">
        <v>4</v>
      </c>
    </row>
    <row r="5" spans="1:4" x14ac:dyDescent="0.25">
      <c r="A5" s="43" t="s">
        <v>139</v>
      </c>
      <c r="B5" s="59">
        <v>0.5</v>
      </c>
      <c r="C5" s="59">
        <v>0.6</v>
      </c>
      <c r="D5" s="59">
        <v>0.88</v>
      </c>
    </row>
    <row r="6" spans="1:4" x14ac:dyDescent="0.25">
      <c r="A6" s="43" t="s">
        <v>140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141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142</v>
      </c>
      <c r="B8" s="59">
        <v>0.1</v>
      </c>
      <c r="C8" s="59">
        <v>0.5</v>
      </c>
      <c r="D8" s="59">
        <v>0.9</v>
      </c>
    </row>
    <row r="9" spans="1:4" x14ac:dyDescent="0.25">
      <c r="A9" s="43" t="s">
        <v>143</v>
      </c>
      <c r="B9" s="59">
        <v>1</v>
      </c>
      <c r="C9" s="59">
        <v>40000</v>
      </c>
      <c r="D9" s="59">
        <v>90000</v>
      </c>
    </row>
    <row r="10" spans="1:4" x14ac:dyDescent="0.25">
      <c r="A10" s="43" t="s">
        <v>144</v>
      </c>
      <c r="B10" s="59">
        <v>0</v>
      </c>
      <c r="C10" s="59">
        <v>1000</v>
      </c>
      <c r="D10" s="59">
        <v>7000</v>
      </c>
    </row>
    <row r="11" spans="1:4" x14ac:dyDescent="0.25">
      <c r="A11" s="43" t="s">
        <v>145</v>
      </c>
      <c r="B11" s="59">
        <v>0.75</v>
      </c>
      <c r="C11" s="59">
        <v>1</v>
      </c>
      <c r="D11" s="59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90" zoomScaleNormal="90" workbookViewId="0">
      <selection activeCell="G15" sqref="G1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L1" sqref="L1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>
        <v>4216</v>
      </c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>
        <v>4491</v>
      </c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-4491</v>
      </c>
      <c r="T3" s="28">
        <f t="shared" ref="T3:T14" si="1">L3</f>
        <v>4491</v>
      </c>
      <c r="U3" s="33">
        <f>ROUND(Q3*S3,0)</f>
        <v>-105</v>
      </c>
      <c r="V3" s="33">
        <f t="shared" ref="V3" si="2">ROUND(R3*T3,0)</f>
        <v>157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27007.800000000003</v>
      </c>
      <c r="C4" s="210">
        <f t="shared" ref="C4:C15" si="3">AF4-(D4+L4)</f>
        <v>27007.800000000003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4770</v>
      </c>
      <c r="M4" s="192"/>
      <c r="N4" s="182"/>
      <c r="O4" s="150"/>
      <c r="P4" s="97"/>
      <c r="Q4" s="40"/>
      <c r="R4" s="40"/>
      <c r="S4" s="28">
        <f t="shared" si="0"/>
        <v>22237.800000000003</v>
      </c>
      <c r="T4" s="28">
        <f t="shared" si="1"/>
        <v>4770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27251.200000000004</v>
      </c>
      <c r="C5" s="210">
        <f t="shared" si="3"/>
        <v>27251.200000000004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5059</v>
      </c>
      <c r="M5" s="192"/>
      <c r="N5" s="182"/>
      <c r="O5" s="150"/>
      <c r="P5" s="97"/>
      <c r="Q5" s="40"/>
      <c r="R5" s="40"/>
      <c r="S5" s="28">
        <f t="shared" si="0"/>
        <v>22192.200000000004</v>
      </c>
      <c r="T5" s="28">
        <f t="shared" si="1"/>
        <v>5059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27536.600000000006</v>
      </c>
      <c r="C6" s="210">
        <f t="shared" si="3"/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5306</v>
      </c>
      <c r="M6" s="192"/>
      <c r="N6" s="182"/>
      <c r="O6" s="149"/>
      <c r="P6" s="97"/>
      <c r="Q6" s="40">
        <v>4.0273972602739724E-2</v>
      </c>
      <c r="R6" s="40">
        <v>4.3150684931506846E-2</v>
      </c>
      <c r="S6" s="28">
        <f t="shared" si="0"/>
        <v>22230.600000000006</v>
      </c>
      <c r="T6" s="28">
        <f t="shared" si="1"/>
        <v>5306</v>
      </c>
      <c r="U6" s="32">
        <f t="shared" ref="U6:U12" si="9">ROUND(Q6*S6,0)</f>
        <v>895</v>
      </c>
      <c r="V6" s="32">
        <f t="shared" ref="V6:V13" si="10">ROUND(R6*T6,0)</f>
        <v>229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27760.000000000007</v>
      </c>
      <c r="C7" s="210">
        <f t="shared" si="3"/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5615</v>
      </c>
      <c r="M7" s="192"/>
      <c r="N7" s="182"/>
      <c r="O7" s="150"/>
      <c r="P7" s="97"/>
      <c r="Q7" s="40">
        <v>3.7534246575342468E-2</v>
      </c>
      <c r="R7" s="40">
        <v>4.726027397260274E-2</v>
      </c>
      <c r="S7" s="28">
        <f t="shared" si="0"/>
        <v>22145.000000000007</v>
      </c>
      <c r="T7" s="28">
        <f t="shared" si="1"/>
        <v>5615</v>
      </c>
      <c r="U7" s="32">
        <f t="shared" si="9"/>
        <v>831</v>
      </c>
      <c r="V7" s="32">
        <f t="shared" si="10"/>
        <v>265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28064.000000000007</v>
      </c>
      <c r="C8" s="210">
        <f t="shared" si="3"/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5899</v>
      </c>
      <c r="M8" s="192"/>
      <c r="N8" s="182"/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22165.000000000007</v>
      </c>
      <c r="T8" s="28">
        <f t="shared" si="1"/>
        <v>5899</v>
      </c>
      <c r="U8" s="32">
        <f t="shared" si="9"/>
        <v>1081</v>
      </c>
      <c r="V8" s="32">
        <f t="shared" si="10"/>
        <v>318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28346.000000000007</v>
      </c>
      <c r="C9" s="210">
        <f t="shared" si="3"/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6205</v>
      </c>
      <c r="M9" s="192"/>
      <c r="N9" s="182"/>
      <c r="O9" s="149"/>
      <c r="P9" s="97"/>
      <c r="Q9" s="40">
        <v>5.2876712328767124E-2</v>
      </c>
      <c r="R9" s="40">
        <v>6.2671232876712321E-2</v>
      </c>
      <c r="S9" s="28">
        <f t="shared" si="0"/>
        <v>22141.000000000007</v>
      </c>
      <c r="T9" s="28">
        <f t="shared" si="1"/>
        <v>6205</v>
      </c>
      <c r="U9" s="32">
        <f t="shared" si="9"/>
        <v>1171</v>
      </c>
      <c r="V9" s="32">
        <f t="shared" si="10"/>
        <v>389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1">AF8+588</f>
        <v>34551.000000000007</v>
      </c>
    </row>
    <row r="10" spans="1:32" x14ac:dyDescent="0.25">
      <c r="A10" s="10">
        <v>2014</v>
      </c>
      <c r="B10" s="188">
        <f t="shared" si="8"/>
        <v>28585.000000000007</v>
      </c>
      <c r="C10" s="210">
        <f t="shared" si="3"/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6554</v>
      </c>
      <c r="M10" s="192"/>
      <c r="N10" s="182"/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22031.000000000007</v>
      </c>
      <c r="T10" s="28">
        <f t="shared" si="1"/>
        <v>6554</v>
      </c>
      <c r="U10" s="32">
        <f t="shared" si="9"/>
        <v>1135</v>
      </c>
      <c r="V10" s="32">
        <f t="shared" si="10"/>
        <v>349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1"/>
        <v>35139.000000000007</v>
      </c>
    </row>
    <row r="11" spans="1:32" x14ac:dyDescent="0.25">
      <c r="A11" s="10">
        <v>2015</v>
      </c>
      <c r="B11" s="188">
        <f t="shared" si="8"/>
        <v>28863.000000000007</v>
      </c>
      <c r="C11" s="210">
        <f t="shared" si="3"/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6864</v>
      </c>
      <c r="M11" s="192"/>
      <c r="N11" s="182"/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21999.000000000007</v>
      </c>
      <c r="T11" s="28">
        <f t="shared" si="1"/>
        <v>6864</v>
      </c>
      <c r="U11" s="32">
        <f t="shared" si="9"/>
        <v>1465</v>
      </c>
      <c r="V11" s="32">
        <f t="shared" si="10"/>
        <v>461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1"/>
        <v>35727.000000000007</v>
      </c>
    </row>
    <row r="12" spans="1:32" x14ac:dyDescent="0.25">
      <c r="A12" s="10">
        <v>2016</v>
      </c>
      <c r="B12" s="188">
        <f>SUM(C12:D12)</f>
        <v>29091.000000000007</v>
      </c>
      <c r="C12" s="210">
        <f t="shared" si="3"/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7224</v>
      </c>
      <c r="M12" s="192"/>
      <c r="N12" s="182"/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21867.000000000007</v>
      </c>
      <c r="T12" s="28">
        <f t="shared" si="1"/>
        <v>7224</v>
      </c>
      <c r="U12" s="32">
        <f t="shared" si="9"/>
        <v>1384</v>
      </c>
      <c r="V12" s="32">
        <f t="shared" si="10"/>
        <v>500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1"/>
        <v>36315.000000000007</v>
      </c>
    </row>
    <row r="13" spans="1:32" x14ac:dyDescent="0.25">
      <c r="A13" s="10">
        <v>2017</v>
      </c>
      <c r="B13" s="188">
        <f t="shared" si="8"/>
        <v>29394.000000000011</v>
      </c>
      <c r="C13" s="210">
        <f t="shared" si="3"/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7509</v>
      </c>
      <c r="M13" s="192"/>
      <c r="N13" s="182"/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21885.000000000011</v>
      </c>
      <c r="T13" s="28">
        <f t="shared" si="1"/>
        <v>7509</v>
      </c>
      <c r="U13" s="12"/>
      <c r="V13" s="32">
        <f t="shared" si="10"/>
        <v>351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37491.000000000007</v>
      </c>
      <c r="C14" s="210">
        <f t="shared" si="3"/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/>
      <c r="M14" s="192"/>
      <c r="N14" s="182"/>
      <c r="O14" s="149">
        <v>0.9</v>
      </c>
      <c r="P14" s="123"/>
      <c r="T14" s="28">
        <f t="shared" si="1"/>
        <v>0</v>
      </c>
      <c r="AE14" s="197"/>
      <c r="AF14" s="198">
        <f t="shared" si="11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1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30" t="s">
        <v>113</v>
      </c>
      <c r="J2" s="230"/>
      <c r="K2" s="230"/>
      <c r="L2" s="230"/>
      <c r="M2" s="230"/>
      <c r="N2" s="230"/>
      <c r="O2" s="230"/>
      <c r="P2" s="230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30"/>
      <c r="J3" s="230"/>
      <c r="K3" s="230"/>
      <c r="L3" s="230"/>
      <c r="M3" s="230"/>
      <c r="N3" s="230"/>
      <c r="O3" s="230"/>
      <c r="P3" s="230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30"/>
      <c r="J4" s="230"/>
      <c r="K4" s="230"/>
      <c r="L4" s="230"/>
      <c r="M4" s="230"/>
      <c r="N4" s="230"/>
      <c r="O4" s="230"/>
      <c r="P4" s="230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30"/>
      <c r="J5" s="230"/>
      <c r="K5" s="230"/>
      <c r="L5" s="230"/>
      <c r="M5" s="230"/>
      <c r="N5" s="230"/>
      <c r="O5" s="230"/>
      <c r="P5" s="230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="70" zoomScaleNormal="70" workbookViewId="0">
      <selection activeCell="Z2" sqref="Z2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229" t="s">
        <v>145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6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6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6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6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6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6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6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6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6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6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27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27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27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28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28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</vt:lpstr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2021-11-05T03:56:06Z</dcterms:modified>
</cp:coreProperties>
</file>