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08449\Documents\VBSP\ModelApp\Data\Asthma\"/>
    </mc:Choice>
  </mc:AlternateContent>
  <xr:revisionPtr revIDLastSave="0" documentId="13_ncr:1_{07DFB841-807E-40DA-B7AE-2AFC3DF0588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O14" i="1"/>
  <c r="N14" i="1"/>
  <c r="P14" i="1" s="1"/>
  <c r="M14" i="1"/>
  <c r="L14" i="1"/>
  <c r="K14" i="1"/>
  <c r="J14" i="1"/>
  <c r="R13" i="1"/>
  <c r="Q13" i="1"/>
  <c r="O13" i="1"/>
  <c r="N13" i="1"/>
  <c r="P13" i="1" s="1"/>
  <c r="M13" i="1"/>
  <c r="L13" i="1"/>
  <c r="K13" i="1"/>
  <c r="J13" i="1"/>
  <c r="R12" i="1"/>
  <c r="Q12" i="1"/>
  <c r="O12" i="1"/>
  <c r="P12" i="1" s="1"/>
  <c r="N12" i="1"/>
  <c r="M12" i="1"/>
  <c r="L12" i="1"/>
  <c r="K12" i="1"/>
  <c r="J12" i="1"/>
  <c r="R11" i="1"/>
  <c r="Q11" i="1"/>
  <c r="P11" i="1"/>
  <c r="O11" i="1"/>
  <c r="N11" i="1"/>
  <c r="M11" i="1"/>
  <c r="L11" i="1"/>
  <c r="K11" i="1"/>
  <c r="J11" i="1"/>
  <c r="R10" i="1"/>
  <c r="Q10" i="1"/>
  <c r="O10" i="1"/>
  <c r="N10" i="1"/>
  <c r="P10" i="1" s="1"/>
  <c r="M10" i="1"/>
  <c r="L10" i="1"/>
  <c r="K10" i="1"/>
  <c r="J10" i="1"/>
  <c r="R9" i="1"/>
  <c r="Q9" i="1"/>
  <c r="O9" i="1"/>
  <c r="N9" i="1"/>
  <c r="P9" i="1" s="1"/>
  <c r="M9" i="1"/>
  <c r="L9" i="1"/>
  <c r="K9" i="1"/>
  <c r="J9" i="1"/>
  <c r="R8" i="1"/>
  <c r="Q8" i="1"/>
  <c r="O8" i="1"/>
  <c r="P8" i="1" s="1"/>
  <c r="N8" i="1"/>
  <c r="M8" i="1"/>
  <c r="L8" i="1"/>
  <c r="K8" i="1"/>
  <c r="J8" i="1"/>
  <c r="R7" i="1"/>
  <c r="Q7" i="1"/>
  <c r="P7" i="1"/>
  <c r="O7" i="1"/>
  <c r="N7" i="1"/>
  <c r="M7" i="1"/>
  <c r="L7" i="1"/>
  <c r="K7" i="1"/>
  <c r="J7" i="1"/>
  <c r="R6" i="1"/>
  <c r="Q6" i="1"/>
  <c r="O6" i="1"/>
  <c r="N6" i="1"/>
  <c r="P6" i="1" s="1"/>
  <c r="M6" i="1"/>
  <c r="L6" i="1"/>
  <c r="K6" i="1"/>
  <c r="J6" i="1"/>
  <c r="R5" i="1"/>
  <c r="Q5" i="1"/>
  <c r="O5" i="1"/>
  <c r="N5" i="1"/>
  <c r="P5" i="1" s="1"/>
  <c r="M5" i="1"/>
  <c r="L5" i="1"/>
  <c r="K5" i="1"/>
  <c r="J5" i="1"/>
  <c r="R4" i="1"/>
  <c r="Q4" i="1"/>
  <c r="O4" i="1"/>
  <c r="P4" i="1" s="1"/>
  <c r="N4" i="1"/>
  <c r="M4" i="1"/>
  <c r="L4" i="1"/>
  <c r="K4" i="1"/>
  <c r="J4" i="1"/>
  <c r="R3" i="1"/>
  <c r="Q3" i="1"/>
  <c r="P3" i="1"/>
  <c r="O3" i="1"/>
  <c r="N3" i="1"/>
  <c r="M3" i="1"/>
  <c r="L3" i="1"/>
  <c r="K3" i="1"/>
  <c r="J3" i="1"/>
  <c r="R2" i="1"/>
  <c r="Q2" i="1"/>
  <c r="O2" i="1"/>
  <c r="N2" i="1"/>
  <c r="P2" i="1" s="1"/>
  <c r="M2" i="1"/>
  <c r="L2" i="1"/>
  <c r="K2" i="1"/>
  <c r="J2" i="1"/>
</calcChain>
</file>

<file path=xl/sharedStrings.xml><?xml version="1.0" encoding="utf-8"?>
<sst xmlns="http://schemas.openxmlformats.org/spreadsheetml/2006/main" count="76" uniqueCount="76">
  <si>
    <t>Arm</t>
  </si>
  <si>
    <t>RD Acute Exacerbation</t>
  </si>
  <si>
    <t>RD Acute Exacerbation CI</t>
  </si>
  <si>
    <t>RD Acute Exacerbation HospED</t>
  </si>
  <si>
    <t>RD Acute Exacerbation HospED CI</t>
  </si>
  <si>
    <t>RD SAE</t>
  </si>
  <si>
    <t>RD SAE CI</t>
  </si>
  <si>
    <t>RD Discon</t>
  </si>
  <si>
    <t>RD Discon CI</t>
  </si>
  <si>
    <t>Benefit composite RD</t>
  </si>
  <si>
    <t>Harm composite RD</t>
  </si>
  <si>
    <t>Benefit composite NNT</t>
  </si>
  <si>
    <t>Harm composite NNT</t>
  </si>
  <si>
    <t>Benefit Grade</t>
  </si>
  <si>
    <t>Harms Grade</t>
  </si>
  <si>
    <t>CE Ranking</t>
  </si>
  <si>
    <t>LL</t>
  </si>
  <si>
    <t>UL</t>
  </si>
  <si>
    <t>Benralizumab 30 mg/4 wk SC</t>
  </si>
  <si>
    <t>(0.046 to 0.3774)</t>
  </si>
  <si>
    <t>(-0.0017 to 0.0022)</t>
  </si>
  <si>
    <t>(-0.0607 to -0.0005)</t>
  </si>
  <si>
    <t>(-0.0085 to 0.0224)</t>
  </si>
  <si>
    <t>Benralizumab 30 mg/8 wk SC</t>
  </si>
  <si>
    <t>(0.124 to 0.4466)</t>
  </si>
  <si>
    <t>(-0.0014 to 0.0025)</t>
  </si>
  <si>
    <t>(-0.0602 to 0.0003)</t>
  </si>
  <si>
    <t>(-0.0024 to 0.03)</t>
  </si>
  <si>
    <t>Dupilumab 200 mg/2wk SC</t>
  </si>
  <si>
    <t>(0.0753 to 0.268)</t>
  </si>
  <si>
    <t>(-0.0307 to 0.0287)</t>
  </si>
  <si>
    <t>(-0.0371 to 0.0152)</t>
  </si>
  <si>
    <t>Dupilumab 200 mg/4 wk SC</t>
  </si>
  <si>
    <t>(0.0036 to 0.2087)</t>
  </si>
  <si>
    <t>(-0.0655 to 0.0165)</t>
  </si>
  <si>
    <t>(-0.0274 to 0.0557)</t>
  </si>
  <si>
    <t>Dupilumab 300 mg/2 wk SC</t>
  </si>
  <si>
    <t>(0.0526 to 0.2484)</t>
  </si>
  <si>
    <t>(-0.0153 to 0.0407)</t>
  </si>
  <si>
    <t>(-0.0165 to 0.0262)</t>
  </si>
  <si>
    <t>Dupilumab 300 mg/4 wk SC</t>
  </si>
  <si>
    <t>(-0.0295 to 0.1791)</t>
  </si>
  <si>
    <t>(-0.0168 to 0.0916)</t>
  </si>
  <si>
    <t>(-0.014 to 0.0764)</t>
  </si>
  <si>
    <t>Dupilumab 300 mg/wk SC</t>
  </si>
  <si>
    <t>(0.2272 to 0.542)</t>
  </si>
  <si>
    <t>(-0.112 to 0.0351)</t>
  </si>
  <si>
    <t>(-0.0912 to 0.0912)</t>
  </si>
  <si>
    <t>Mepolizumab 250 IV</t>
  </si>
  <si>
    <t>(-0.0005 to 0.0074)</t>
  </si>
  <si>
    <t>(-0.0892 to 0.0585)</t>
  </si>
  <si>
    <t>(-0.0273 to 0.0647)</t>
  </si>
  <si>
    <t>Mepolizumab 100 mg SC</t>
  </si>
  <si>
    <t>(0.0706 to 0.2898)</t>
  </si>
  <si>
    <t>(-0.0794 to -0.0155)</t>
  </si>
  <si>
    <t>(-0.0282 to 0.0109)</t>
  </si>
  <si>
    <t>Mepolizumab 750 IV</t>
  </si>
  <si>
    <t>(-0.062 to 0.3702)</t>
  </si>
  <si>
    <t>(0.0001 to 0.0079)</t>
  </si>
  <si>
    <t>(-0.1202 to 0.0173)</t>
  </si>
  <si>
    <t>(-0.0166 to 0.0674)</t>
  </si>
  <si>
    <t>Mepolizumab 75 mg IV</t>
  </si>
  <si>
    <t>(0.068 to 0.288)</t>
  </si>
  <si>
    <t>(0.0012 to 0.0088)</t>
  </si>
  <si>
    <t>(-0.0962 to -0.0094)</t>
  </si>
  <si>
    <t>(-0.0288 to 0.0326)</t>
  </si>
  <si>
    <t>Omalizumab SC</t>
  </si>
  <si>
    <t>(0.0646 to 0.1511)</t>
  </si>
  <si>
    <t>(-0.0001 to 0.0074)</t>
  </si>
  <si>
    <t>(-0.0094 to 0.0094)</t>
  </si>
  <si>
    <t>(-0.009 to 0.0108)</t>
  </si>
  <si>
    <t>Reslizumab 3.0 mg/Kg IV</t>
  </si>
  <si>
    <t>(0.1036 to 0.2289)</t>
  </si>
  <si>
    <t>(-0.0015 to 0.0031)</t>
  </si>
  <si>
    <t>(-0.0024 to 0.0427)</t>
  </si>
  <si>
    <t>(-0.0189 to 0.0222)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</si>
</sst>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2" xfId="0" applyFont="1" applyFill="1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0" fillId="0" borderId="1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08449/Documents/VBSP/Excel%20tool/MEDS_Tool_Test_Che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Hemophilia_Prophylaxis"/>
      <sheetName val="Sheet6"/>
      <sheetName val="Sheet1"/>
      <sheetName val="Hemophilia On demand"/>
      <sheetName val="RA"/>
      <sheetName val="Sheet5"/>
      <sheetName val="MS"/>
      <sheetName val="Asthma"/>
      <sheetName val="Sheet7"/>
      <sheetName val="Psoriasis"/>
      <sheetName val="PsoCa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D8B18-7348-45D8-B6A4-ADAA49FBFC15}" name="Table1" displayName="Table1" ref="A1:R14" totalsRowShown="0" headerRowDxfId="0" dataDxfId="1" headerRowBorderDxfId="20" tableBorderDxfId="21" totalsRowBorderDxfId="19">
  <autoFilter ref="A1:R14" xr:uid="{D23D8B18-7348-45D8-B6A4-ADAA49FBFC15}"/>
  <tableColumns count="18">
    <tableColumn id="1" xr3:uid="{A2989A58-5127-4EC7-AB3C-87BC4B1262AC}" name="Arm"/>
    <tableColumn id="2" xr3:uid="{5D5B0D85-2849-4342-841A-B2EE7DA50CD6}" name="RD Acute Exacerbation" dataDxfId="18"/>
    <tableColumn id="3" xr3:uid="{DAC7BB42-2B61-4131-9F7F-75DA1FABFA89}" name="RD Acute Exacerbation CI" dataDxfId="17"/>
    <tableColumn id="4" xr3:uid="{BFA2E666-BAA3-475E-9762-E16CCA86DC0C}" name="RD Acute Exacerbation HospED" dataDxfId="16"/>
    <tableColumn id="5" xr3:uid="{707D11C9-6EF1-4427-8407-973EE7B9611C}" name="RD Acute Exacerbation HospED CI" dataDxfId="15"/>
    <tableColumn id="6" xr3:uid="{566BB783-9090-4DCA-BEBF-D4A5D857EE4E}" name="RD SAE" dataDxfId="14"/>
    <tableColumn id="7" xr3:uid="{237D153D-0001-4204-83EE-E601310CA250}" name="RD SAE CI" dataDxfId="13"/>
    <tableColumn id="8" xr3:uid="{B1916983-F809-44F2-B66F-51015C44CD7F}" name="RD Discon" dataDxfId="12"/>
    <tableColumn id="9" xr3:uid="{4BC50B37-7F4A-4B98-9201-8E5FBFC643B3}" name="RD Discon CI" dataDxfId="11"/>
    <tableColumn id="10" xr3:uid="{791B88EC-D287-4CC9-930E-04230F4715E8}" name="Benefit composite RD" dataDxfId="10">
      <calculatedColumnFormula>1/([1]Asthma!C6)</calculatedColumnFormula>
    </tableColumn>
    <tableColumn id="11" xr3:uid="{38C22102-8A28-420D-BAD8-051AB0B55B9C}" name="Harm composite RD" dataDxfId="9">
      <calculatedColumnFormula>1/([1]Asthma!D6)</calculatedColumnFormula>
    </tableColumn>
    <tableColumn id="12" xr3:uid="{C0A4525D-4E6F-4195-BB82-8652763C0962}" name="Benefit composite NNT" dataDxfId="8">
      <calculatedColumnFormula>1/[1]!Table4[[#This Row],[Benefit composite RD]]</calculatedColumnFormula>
    </tableColumn>
    <tableColumn id="13" xr3:uid="{F0352345-FD69-4DCC-A740-78EE2679B8CF}" name="Harm composite NNT" dataDxfId="7">
      <calculatedColumnFormula>1/[1]!Table4[[#This Row],[Harm composite RD]]</calculatedColumnFormula>
    </tableColumn>
    <tableColumn id="14" xr3:uid="{3B60AED4-AD96-4E87-98FD-ED0DE56C7403}" name="Benefit Grade" dataDxfId="6">
      <calculatedColumnFormula>IF([1]!Table4[[#This Row],[Benefit composite RD]]&gt;=$O$16,"A+",IF([1]!Table4[[#This Row],[Benefit composite RD]]&gt;=$O$15,"A",IF([1]!Table4[[#This Row],[Benefit composite RD]]&gt;=$O$17,"B+","B")))</calculatedColumnFormula>
    </tableColumn>
    <tableColumn id="15" xr3:uid="{40483082-20B7-4C1A-87B2-7E948633A5BE}" name="Harms Grade" dataDxfId="5">
      <calculatedColumnFormula>IF([1]!Table4[[#This Row],[Harm composite RD]]&gt;=$P$16,"B",IF([1]!Table4[[#This Row],[Harm composite RD]]&gt;=$P$15,"B+",IF([1]!Table4[[#This Row],[Harm composite RD]]&gt;=$P$17,"A","A+")))</calculatedColumnFormula>
    </tableColumn>
    <tableColumn id="16" xr3:uid="{5FCDD28B-A9F8-457C-AD87-E1DCDB6CB348}" name="CE Ranking" dataDxfId="4">
      <calculatedColumnFormula>IF(N2="A+",IF(O2="A+","A",IF(O2="A","A",IF(O2="B+","A","B"))),IF(N2="A",IF(O2="A+","B",IF(O2="A","B",IF(O2="B+","C","C"))),IF(N2="B+",IF(O2="A+","C",IF(O2="A","D",IF(O2="B+","D","D"))),"F")))</calculatedColumnFormula>
    </tableColumn>
    <tableColumn id="17" xr3:uid="{C7E816F0-81C5-445C-934E-A83B1B813805}" name="LL" dataDxfId="3">
      <calculatedColumnFormula>(1-(0.5-1000/((1/[1]!Table4[[#This Row],[Benefit composite RD]])+1)/(1000-1000/((1/[1]!Table4[[#This Row],[Benefit composite RD]])+1))))*100</calculatedColumnFormula>
    </tableColumn>
    <tableColumn id="18" xr3:uid="{50E6E477-5F27-4D37-8347-FF04ECD7EBAE}" name="UL" dataDxfId="2">
      <calculatedColumnFormula>(1-(0.5-1000/((1/[1]!Table4[[#This Row],[Benefit composite RD]])-1)/(1000-1000/((1/[1]!Table4[[#This Row],[Benefit composite RD]])-1))))*100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sqref="A1:R14"/>
    </sheetView>
  </sheetViews>
  <sheetFormatPr defaultRowHeight="14.5" x14ac:dyDescent="0.35"/>
  <cols>
    <col min="1" max="1" width="33.90625" customWidth="1"/>
    <col min="2" max="2" width="21.81640625" customWidth="1"/>
    <col min="3" max="3" width="23.90625" customWidth="1"/>
    <col min="4" max="4" width="28.6328125" customWidth="1"/>
    <col min="5" max="5" width="30.7265625" customWidth="1"/>
    <col min="7" max="7" width="10.81640625" customWidth="1"/>
    <col min="8" max="8" width="11.1796875" customWidth="1"/>
    <col min="9" max="9" width="13.26953125" customWidth="1"/>
    <col min="10" max="10" width="21.1796875" customWidth="1"/>
    <col min="11" max="11" width="19.36328125" customWidth="1"/>
    <col min="12" max="12" width="22.54296875" customWidth="1"/>
    <col min="13" max="13" width="20.7265625" customWidth="1"/>
    <col min="14" max="14" width="14.7265625" customWidth="1"/>
    <col min="15" max="15" width="13.81640625" customWidth="1"/>
    <col min="16" max="16" width="12" customWidth="1"/>
  </cols>
  <sheetData>
    <row r="1" spans="1:18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x14ac:dyDescent="0.35">
      <c r="A2" s="1" t="s">
        <v>18</v>
      </c>
      <c r="B2" s="2">
        <v>0.2117</v>
      </c>
      <c r="C2" s="2" t="s">
        <v>19</v>
      </c>
      <c r="D2" s="3">
        <v>2.0000000000000001E-4</v>
      </c>
      <c r="E2" s="3" t="s">
        <v>20</v>
      </c>
      <c r="F2" s="3">
        <v>3.0599999999999999E-2</v>
      </c>
      <c r="G2" s="2" t="s">
        <v>21</v>
      </c>
      <c r="H2" s="3">
        <v>-6.8999999999999999E-3</v>
      </c>
      <c r="I2" s="3" t="s">
        <v>22</v>
      </c>
      <c r="J2" s="3" t="e">
        <f>1/([1]Asthma!C6)</f>
        <v>#DIV/0!</v>
      </c>
      <c r="K2" s="3" t="e">
        <f>1/([1]Asthma!D6)</f>
        <v>#DIV/0!</v>
      </c>
      <c r="L2" s="3">
        <f>1/[1]!Table4[[#This Row],[Benefit composite RD]]</f>
        <v>15.710919088766694</v>
      </c>
      <c r="M2" s="3">
        <f>1/[1]!Table4[[#This Row],[Harm composite RD]]</f>
        <v>229.88505747126439</v>
      </c>
      <c r="N2" s="3" t="str">
        <f>IF([1]!Table4[[#This Row],[Benefit composite RD]]&gt;=$O$16,"A+",IF([1]!Table4[[#This Row],[Benefit composite RD]]&gt;=$O$15,"A",IF([1]!Table4[[#This Row],[Benefit composite RD]]&gt;=$O$17,"B+","B")))</f>
        <v>A+</v>
      </c>
      <c r="O2" s="3" t="str">
        <f>IF([1]!Table4[[#This Row],[Harm composite RD]]&gt;=$P$16,"B",IF([1]!Table4[[#This Row],[Harm composite RD]]&gt;=$P$15,"B+",IF([1]!Table4[[#This Row],[Harm composite RD]]&gt;=$P$17,"A","A+")))</f>
        <v>B</v>
      </c>
      <c r="P2" s="3" t="str">
        <f t="shared" ref="P2:P14" si="0">IF(N2="A+",IF(O2="A+","A",IF(O2="A","A",IF(O2="B+","A","B"))),IF(N2="A",IF(O2="A+","B",IF(O2="A","B",IF(O2="B+","C","C"))),IF(N2="B+",IF(O2="A+","C",IF(O2="A","D",IF(O2="B+","D","D"))),"F")))</f>
        <v>B</v>
      </c>
      <c r="Q2" s="3">
        <f>(1-(0.5-1000/((1/[1]!Table4[[#This Row],[Benefit composite RD]])+1)/(1000-1000/((1/[1]!Table4[[#This Row],[Benefit composite RD]])+1))))*100</f>
        <v>56.364999999999995</v>
      </c>
      <c r="R2" s="3">
        <f>(1-(0.5-1000/((1/[1]!Table4[[#This Row],[Benefit composite RD]])-1)/(1000-1000/((1/[1]!Table4[[#This Row],[Benefit composite RD]])-1))))*100</f>
        <v>57.293457087200636</v>
      </c>
    </row>
    <row r="3" spans="1:18" x14ac:dyDescent="0.35">
      <c r="A3" s="4" t="s">
        <v>23</v>
      </c>
      <c r="B3" s="5">
        <v>0.2853</v>
      </c>
      <c r="C3" s="5" t="s">
        <v>24</v>
      </c>
      <c r="D3" s="6">
        <v>5.0000000000000001E-4</v>
      </c>
      <c r="E3" s="6" t="s">
        <v>25</v>
      </c>
      <c r="F3" s="6">
        <v>0.03</v>
      </c>
      <c r="G3" s="5" t="s">
        <v>26</v>
      </c>
      <c r="H3" s="6">
        <v>-1.38E-2</v>
      </c>
      <c r="I3" s="6" t="s">
        <v>27</v>
      </c>
      <c r="J3" s="6" t="e">
        <f>1/([1]Asthma!C7)</f>
        <v>#DIV/0!</v>
      </c>
      <c r="K3" s="6" t="e">
        <f>1/([1]Asthma!D7)</f>
        <v>#DIV/0!</v>
      </c>
      <c r="L3" s="6">
        <f>1/[1]!Table4[[#This Row],[Benefit composite RD]]</f>
        <v>11.636025133814289</v>
      </c>
      <c r="M3" s="6">
        <f>1/[1]!Table4[[#This Row],[Harm composite RD]]</f>
        <v>-1515.1515151515171</v>
      </c>
      <c r="N3" s="6" t="str">
        <f>IF([1]!Table4[[#This Row],[Benefit composite RD]]&gt;=$O$16,"A+",IF([1]!Table4[[#This Row],[Benefit composite RD]]&gt;=$O$15,"A",IF([1]!Table4[[#This Row],[Benefit composite RD]]&gt;=$O$17,"B+","B")))</f>
        <v>A+</v>
      </c>
      <c r="O3" s="6" t="str">
        <f>IF([1]!Table4[[#This Row],[Harm composite RD]]&gt;=$P$16,"B",IF([1]!Table4[[#This Row],[Harm composite RD]]&gt;=$P$15,"B+",IF([1]!Table4[[#This Row],[Harm composite RD]]&gt;=$P$17,"A","A+")))</f>
        <v>A+</v>
      </c>
      <c r="P3" s="6" t="str">
        <f>IF(N3="A+",IF(O3="A+","A",IF(O3="A","A",IF(O3="B+","A","B"))),IF(N3="A",IF(O3="A+","B",IF(O3="A","B",IF(O3="B+","C","C"))),IF(N3="B+",IF(O3="A+","C",IF(O3="A","D",IF(O3="B+","D","D"))),"F")))</f>
        <v>A</v>
      </c>
      <c r="Q3" s="6">
        <f>(1-(0.5-1000/((1/[1]!Table4[[#This Row],[Benefit composite RD]])+1)/(1000-1000/((1/[1]!Table4[[#This Row],[Benefit composite RD]])+1))))*100</f>
        <v>58.594000000000001</v>
      </c>
      <c r="R3" s="6">
        <f>(1-(0.5-1000/((1/[1]!Table4[[#This Row],[Benefit composite RD]])-1)/(1000-1000/((1/[1]!Table4[[#This Row],[Benefit composite RD]])-1))))*100</f>
        <v>60.377723035308897</v>
      </c>
    </row>
    <row r="4" spans="1:18" x14ac:dyDescent="0.35">
      <c r="A4" s="1" t="s">
        <v>28</v>
      </c>
      <c r="B4" s="2">
        <v>0.17169999999999999</v>
      </c>
      <c r="C4" s="2" t="s">
        <v>29</v>
      </c>
      <c r="D4" s="3"/>
      <c r="E4" s="3"/>
      <c r="F4" s="3">
        <v>1E-3</v>
      </c>
      <c r="G4" s="2" t="s">
        <v>30</v>
      </c>
      <c r="H4" s="3">
        <v>1.0999999999999999E-2</v>
      </c>
      <c r="I4" s="3" t="s">
        <v>31</v>
      </c>
      <c r="J4" s="3" t="e">
        <f>1/([1]Asthma!C8)</f>
        <v>#DIV/0!</v>
      </c>
      <c r="K4" s="3" t="e">
        <f>1/([1]Asthma!D8)</f>
        <v>#DIV/0!</v>
      </c>
      <c r="L4" s="3">
        <f>1/[1]!Table4[[#This Row],[Benefit composite RD]]</f>
        <v>5.8241118229470006</v>
      </c>
      <c r="M4" s="3">
        <f>1/[1]!Table4[[#This Row],[Harm composite RD]]</f>
        <v>125</v>
      </c>
      <c r="N4" s="3" t="str">
        <f>IF([1]!Table4[[#This Row],[Benefit composite RD]]&gt;=$O$16,"A+",IF([1]!Table4[[#This Row],[Benefit composite RD]]&gt;=$O$15,"A",IF([1]!Table4[[#This Row],[Benefit composite RD]]&gt;=$O$17,"B+","B")))</f>
        <v>A+</v>
      </c>
      <c r="O4" s="3" t="str">
        <f>IF([1]!Table4[[#This Row],[Harm composite RD]]&gt;=$P$16,"B",IF([1]!Table4[[#This Row],[Harm composite RD]]&gt;=$P$15,"B+",IF([1]!Table4[[#This Row],[Harm composite RD]]&gt;=$P$17,"A","A+")))</f>
        <v>B</v>
      </c>
      <c r="P4" s="3" t="str">
        <f t="shared" si="0"/>
        <v>B</v>
      </c>
      <c r="Q4" s="3">
        <f>(1-(0.5-1000/((1/[1]!Table4[[#This Row],[Benefit composite RD]])+1)/(1000-1000/((1/[1]!Table4[[#This Row],[Benefit composite RD]])+1))))*100</f>
        <v>67.17</v>
      </c>
      <c r="R4" s="3">
        <f>(1-(0.5-1000/((1/[1]!Table4[[#This Row],[Benefit composite RD]])-1)/(1000-1000/((1/[1]!Table4[[#This Row],[Benefit composite RD]])-1))))*100</f>
        <v>76.149862930246726</v>
      </c>
    </row>
    <row r="5" spans="1:18" x14ac:dyDescent="0.35">
      <c r="A5" s="4" t="s">
        <v>32</v>
      </c>
      <c r="B5" s="5">
        <v>0.1062</v>
      </c>
      <c r="C5" s="5" t="s">
        <v>33</v>
      </c>
      <c r="D5" s="6"/>
      <c r="E5" s="6"/>
      <c r="F5" s="6">
        <v>2.4500000000000001E-2</v>
      </c>
      <c r="G5" s="5" t="s">
        <v>34</v>
      </c>
      <c r="H5" s="6">
        <v>-1.41E-2</v>
      </c>
      <c r="I5" s="6" t="s">
        <v>35</v>
      </c>
      <c r="J5" s="6" t="e">
        <f>1/([1]Asthma!C9)</f>
        <v>#DIV/0!</v>
      </c>
      <c r="K5" s="6" t="e">
        <f>1/([1]Asthma!D9)</f>
        <v>#DIV/0!</v>
      </c>
      <c r="L5" s="6">
        <f>1/[1]!Table4[[#This Row],[Benefit composite RD]]</f>
        <v>9.4161958568738235</v>
      </c>
      <c r="M5" s="6">
        <f>1/[1]!Table4[[#This Row],[Harm composite RD]]</f>
        <v>-396.82539682539704</v>
      </c>
      <c r="N5" s="6" t="str">
        <f>IF([1]!Table4[[#This Row],[Benefit composite RD]]&gt;=$O$16,"A+",IF([1]!Table4[[#This Row],[Benefit composite RD]]&gt;=$O$15,"A",IF([1]!Table4[[#This Row],[Benefit composite RD]]&gt;=$O$17,"B+","B")))</f>
        <v>A+</v>
      </c>
      <c r="O5" s="6" t="str">
        <f>IF([1]!Table4[[#This Row],[Harm composite RD]]&gt;=$P$16,"B",IF([1]!Table4[[#This Row],[Harm composite RD]]&gt;=$P$15,"B+",IF([1]!Table4[[#This Row],[Harm composite RD]]&gt;=$P$17,"A","A+")))</f>
        <v>A+</v>
      </c>
      <c r="P5" s="6" t="str">
        <f t="shared" si="0"/>
        <v>A</v>
      </c>
      <c r="Q5" s="6">
        <f>(1-(0.5-1000/((1/[1]!Table4[[#This Row],[Benefit composite RD]])+1)/(1000-1000/((1/[1]!Table4[[#This Row],[Benefit composite RD]])+1))))*100</f>
        <v>60.62</v>
      </c>
      <c r="R5" s="6">
        <f>(1-(0.5-1000/((1/[1]!Table4[[#This Row],[Benefit composite RD]])-1)/(1000-1000/((1/[1]!Table4[[#This Row],[Benefit composite RD]])-1))))*100</f>
        <v>63.48400203148806</v>
      </c>
    </row>
    <row r="6" spans="1:18" x14ac:dyDescent="0.35">
      <c r="A6" s="1" t="s">
        <v>36</v>
      </c>
      <c r="B6" s="2">
        <v>0.15049999999999999</v>
      </c>
      <c r="C6" s="2" t="s">
        <v>37</v>
      </c>
      <c r="D6" s="3"/>
      <c r="E6" s="3"/>
      <c r="F6" s="3">
        <v>-1.2699999999999999E-2</v>
      </c>
      <c r="G6" s="2" t="s">
        <v>38</v>
      </c>
      <c r="H6" s="3">
        <v>-4.7999999999999996E-3</v>
      </c>
      <c r="I6" s="3" t="s">
        <v>39</v>
      </c>
      <c r="J6" s="3" t="e">
        <f>1/([1]Asthma!C10)</f>
        <v>#DIV/0!</v>
      </c>
      <c r="K6" s="3" t="e">
        <f>1/([1]Asthma!D10)</f>
        <v>#DIV/0!</v>
      </c>
      <c r="L6" s="3">
        <f>1/[1]!Table4[[#This Row],[Benefit composite RD]]</f>
        <v>6.6445182724252509</v>
      </c>
      <c r="M6" s="3">
        <f>1/[1]!Table4[[#This Row],[Harm composite RD]]</f>
        <v>-139.47001394700141</v>
      </c>
      <c r="N6" s="3" t="str">
        <f>IF([1]!Table4[[#This Row],[Benefit composite RD]]&gt;=$O$16,"A+",IF([1]!Table4[[#This Row],[Benefit composite RD]]&gt;=$O$15,"A",IF([1]!Table4[[#This Row],[Benefit composite RD]]&gt;=$O$17,"B+","B")))</f>
        <v>A+</v>
      </c>
      <c r="O6" s="3" t="str">
        <f>IF([1]!Table4[[#This Row],[Harm composite RD]]&gt;=$P$16,"B",IF([1]!Table4[[#This Row],[Harm composite RD]]&gt;=$P$15,"B+",IF([1]!Table4[[#This Row],[Harm composite RD]]&gt;=$P$17,"A","A+")))</f>
        <v>A+</v>
      </c>
      <c r="P6" s="3" t="str">
        <f t="shared" si="0"/>
        <v>A</v>
      </c>
      <c r="Q6" s="3">
        <f>(1-(0.5-1000/((1/[1]!Table4[[#This Row],[Benefit composite RD]])+1)/(1000-1000/((1/[1]!Table4[[#This Row],[Benefit composite RD]])+1))))*100</f>
        <v>65.05</v>
      </c>
      <c r="R6" s="3">
        <f>(1-(0.5-1000/((1/[1]!Table4[[#This Row],[Benefit composite RD]])-1)/(1000-1000/((1/[1]!Table4[[#This Row],[Benefit composite RD]])-1))))*100</f>
        <v>71.530758226037179</v>
      </c>
    </row>
    <row r="7" spans="1:18" x14ac:dyDescent="0.35">
      <c r="A7" s="4" t="s">
        <v>40</v>
      </c>
      <c r="B7" s="5">
        <v>7.4800000000000005E-2</v>
      </c>
      <c r="C7" s="5" t="s">
        <v>41</v>
      </c>
      <c r="D7" s="6"/>
      <c r="E7" s="6"/>
      <c r="F7" s="6">
        <v>-3.7400000000000003E-2</v>
      </c>
      <c r="G7" s="5" t="s">
        <v>42</v>
      </c>
      <c r="H7" s="6">
        <v>-3.1199999999999999E-2</v>
      </c>
      <c r="I7" s="6" t="s">
        <v>43</v>
      </c>
      <c r="J7" s="6" t="e">
        <f>1/([1]Asthma!C11)</f>
        <v>#DIV/0!</v>
      </c>
      <c r="K7" s="6" t="e">
        <f>1/([1]Asthma!D11)</f>
        <v>#DIV/0!</v>
      </c>
      <c r="L7" s="6">
        <f>1/[1]!Table4[[#This Row],[Benefit composite RD]]</f>
        <v>13.36898395721925</v>
      </c>
      <c r="M7" s="6">
        <f>1/[1]!Table4[[#This Row],[Harm composite RD]]</f>
        <v>-30.248033877797944</v>
      </c>
      <c r="N7" s="6" t="str">
        <f>IF([1]!Table4[[#This Row],[Benefit composite RD]]&gt;=$O$16,"A+",IF([1]!Table4[[#This Row],[Benefit composite RD]]&gt;=$O$15,"A",IF([1]!Table4[[#This Row],[Benefit composite RD]]&gt;=$O$17,"B+","B")))</f>
        <v>A+</v>
      </c>
      <c r="O7" s="6" t="str">
        <f>IF([1]!Table4[[#This Row],[Harm composite RD]]&gt;=$P$16,"B",IF([1]!Table4[[#This Row],[Harm composite RD]]&gt;=$P$15,"B+",IF([1]!Table4[[#This Row],[Harm composite RD]]&gt;=$P$17,"A","A+")))</f>
        <v>A+</v>
      </c>
      <c r="P7" s="6" t="str">
        <f t="shared" si="0"/>
        <v>A</v>
      </c>
      <c r="Q7" s="6">
        <f>(1-(0.5-1000/((1/[1]!Table4[[#This Row],[Benefit composite RD]])+1)/(1000-1000/((1/[1]!Table4[[#This Row],[Benefit composite RD]])+1))))*100</f>
        <v>57.48</v>
      </c>
      <c r="R7" s="6">
        <f>(1-(0.5-1000/((1/[1]!Table4[[#This Row],[Benefit composite RD]])-1)/(1000-1000/((1/[1]!Table4[[#This Row],[Benefit composite RD]])-1))))*100</f>
        <v>58.795860771401699</v>
      </c>
    </row>
    <row r="8" spans="1:18" x14ac:dyDescent="0.35">
      <c r="A8" s="1" t="s">
        <v>44</v>
      </c>
      <c r="B8" s="2">
        <v>0.3846</v>
      </c>
      <c r="C8" s="2" t="s">
        <v>45</v>
      </c>
      <c r="D8" s="3"/>
      <c r="E8" s="3"/>
      <c r="F8" s="3">
        <v>3.85E-2</v>
      </c>
      <c r="G8" s="2" t="s">
        <v>46</v>
      </c>
      <c r="H8" s="3">
        <v>0</v>
      </c>
      <c r="I8" s="3" t="s">
        <v>47</v>
      </c>
      <c r="J8" s="3" t="e">
        <f>1/([1]Asthma!C12)</f>
        <v>#DIV/0!</v>
      </c>
      <c r="K8" s="3" t="e">
        <f>1/([1]Asthma!D12)</f>
        <v>#DIV/0!</v>
      </c>
      <c r="L8" s="3">
        <f>1/[1]!Table4[[#This Row],[Benefit composite RD]]</f>
        <v>2.6001040041601668</v>
      </c>
      <c r="M8" s="3">
        <f>1/[1]!Table4[[#This Row],[Harm composite RD]]</f>
        <v>86.580086580086586</v>
      </c>
      <c r="N8" s="3" t="str">
        <f>IF([1]!Table4[[#This Row],[Benefit composite RD]]&gt;=$O$16,"A+",IF([1]!Table4[[#This Row],[Benefit composite RD]]&gt;=$O$15,"A",IF([1]!Table4[[#This Row],[Benefit composite RD]]&gt;=$O$17,"B+","B")))</f>
        <v>A+</v>
      </c>
      <c r="O8" s="3" t="str">
        <f>IF([1]!Table4[[#This Row],[Harm composite RD]]&gt;=$P$16,"B",IF([1]!Table4[[#This Row],[Harm composite RD]]&gt;=$P$15,"B+",IF([1]!Table4[[#This Row],[Harm composite RD]]&gt;=$P$17,"A","A+")))</f>
        <v>B</v>
      </c>
      <c r="P8" s="3" t="str">
        <f t="shared" si="0"/>
        <v>B</v>
      </c>
      <c r="Q8" s="3">
        <f>(1-(0.5-1000/((1/[1]!Table4[[#This Row],[Benefit composite RD]])+1)/(1000-1000/((1/[1]!Table4[[#This Row],[Benefit composite RD]])+1))))*100</f>
        <v>88.45999999999998</v>
      </c>
      <c r="R8" s="3">
        <f>(1-(0.5-1000/((1/[1]!Table4[[#This Row],[Benefit composite RD]])-1)/(1000-1000/((1/[1]!Table4[[#This Row],[Benefit composite RD]])-1))))*100</f>
        <v>216.63778162911598</v>
      </c>
    </row>
    <row r="9" spans="1:18" x14ac:dyDescent="0.35">
      <c r="A9" s="4" t="s">
        <v>48</v>
      </c>
      <c r="B9" s="5"/>
      <c r="C9" s="5"/>
      <c r="D9" s="6">
        <v>3.5000000000000001E-3</v>
      </c>
      <c r="E9" s="6" t="s">
        <v>49</v>
      </c>
      <c r="F9" s="6">
        <v>1.54E-2</v>
      </c>
      <c r="G9" s="5" t="s">
        <v>50</v>
      </c>
      <c r="H9" s="6">
        <v>-1.8700000000000001E-2</v>
      </c>
      <c r="I9" s="6" t="s">
        <v>51</v>
      </c>
      <c r="J9" s="6" t="e">
        <f>1/([1]Asthma!C13)</f>
        <v>#DIV/0!</v>
      </c>
      <c r="K9" s="6" t="e">
        <f>1/([1]Asthma!D13)</f>
        <v>#DIV/0!</v>
      </c>
      <c r="L9" s="6">
        <f>1/[1]!Table4[[#This Row],[Benefit composite RD]]</f>
        <v>285.71428571428572</v>
      </c>
      <c r="M9" s="6">
        <f>1/[1]!Table4[[#This Row],[Harm composite RD]]</f>
        <v>-118.06375442739076</v>
      </c>
      <c r="N9" s="6" t="str">
        <f>IF([1]!Table4[[#This Row],[Benefit composite RD]]&gt;=$O$16,"A+",IF([1]!Table4[[#This Row],[Benefit composite RD]]&gt;=$O$15,"A",IF([1]!Table4[[#This Row],[Benefit composite RD]]&gt;=$O$17,"B+","B")))</f>
        <v>A+</v>
      </c>
      <c r="O9" s="6" t="str">
        <f>IF([1]!Table4[[#This Row],[Harm composite RD]]&gt;=$P$16,"B",IF([1]!Table4[[#This Row],[Harm composite RD]]&gt;=$P$15,"B+",IF([1]!Table4[[#This Row],[Harm composite RD]]&gt;=$P$17,"A","A+")))</f>
        <v>A+</v>
      </c>
      <c r="P9" s="6" t="str">
        <f t="shared" si="0"/>
        <v>A</v>
      </c>
      <c r="Q9" s="6">
        <f>(1-(0.5-1000/((1/[1]!Table4[[#This Row],[Benefit composite RD]])+1)/(1000-1000/((1/[1]!Table4[[#This Row],[Benefit composite RD]])+1))))*100</f>
        <v>50.350000000000009</v>
      </c>
      <c r="R9" s="6">
        <f>(1-(0.5-1000/((1/[1]!Table4[[#This Row],[Benefit composite RD]])-1)/(1000-1000/((1/[1]!Table4[[#This Row],[Benefit composite RD]])-1))))*100</f>
        <v>50.35246727089627</v>
      </c>
    </row>
    <row r="10" spans="1:18" x14ac:dyDescent="0.35">
      <c r="A10" s="1" t="s">
        <v>52</v>
      </c>
      <c r="B10" s="2">
        <v>0.1802</v>
      </c>
      <c r="C10" s="2" t="s">
        <v>53</v>
      </c>
      <c r="D10" s="3"/>
      <c r="E10" s="3"/>
      <c r="F10" s="3">
        <v>4.7399999999999998E-2</v>
      </c>
      <c r="G10" s="2" t="s">
        <v>54</v>
      </c>
      <c r="H10" s="3">
        <v>8.6E-3</v>
      </c>
      <c r="I10" s="3" t="s">
        <v>55</v>
      </c>
      <c r="J10" s="3" t="e">
        <f>1/([1]Asthma!C14)</f>
        <v>#DIV/0!</v>
      </c>
      <c r="K10" s="3" t="e">
        <f>1/([1]Asthma!D14)</f>
        <v>#DIV/0!</v>
      </c>
      <c r="L10" s="3">
        <f>1/[1]!Table4[[#This Row],[Benefit composite RD]]</f>
        <v>5.5493895671476139</v>
      </c>
      <c r="M10" s="3">
        <f>1/[1]!Table4[[#This Row],[Harm composite RD]]</f>
        <v>49.407114624505937</v>
      </c>
      <c r="N10" s="3" t="str">
        <f>IF([1]!Table4[[#This Row],[Benefit composite RD]]&gt;=$O$16,"A+",IF([1]!Table4[[#This Row],[Benefit composite RD]]&gt;=$O$15,"A",IF([1]!Table4[[#This Row],[Benefit composite RD]]&gt;=$O$17,"B+","B")))</f>
        <v>A+</v>
      </c>
      <c r="O10" s="3" t="str">
        <f>IF([1]!Table4[[#This Row],[Harm composite RD]]&gt;=$P$16,"B",IF([1]!Table4[[#This Row],[Harm composite RD]]&gt;=$P$15,"B+",IF([1]!Table4[[#This Row],[Harm composite RD]]&gt;=$P$17,"A","A+")))</f>
        <v>B</v>
      </c>
      <c r="P10" s="3" t="str">
        <f t="shared" si="0"/>
        <v>B</v>
      </c>
      <c r="Q10" s="3">
        <f>(1-(0.5-1000/((1/[1]!Table4[[#This Row],[Benefit composite RD]])+1)/(1000-1000/((1/[1]!Table4[[#This Row],[Benefit composite RD]])+1))))*100</f>
        <v>68.02</v>
      </c>
      <c r="R10" s="3">
        <f>(1-(0.5-1000/((1/[1]!Table4[[#This Row],[Benefit composite RD]])-1)/(1000-1000/((1/[1]!Table4[[#This Row],[Benefit composite RD]])-1))))*100</f>
        <v>78.17385866166353</v>
      </c>
    </row>
    <row r="11" spans="1:18" x14ac:dyDescent="0.35">
      <c r="A11" s="4" t="s">
        <v>56</v>
      </c>
      <c r="B11" s="5">
        <v>0.15409999999999999</v>
      </c>
      <c r="C11" s="5" t="s">
        <v>57</v>
      </c>
      <c r="D11" s="6">
        <v>4.0000000000000001E-3</v>
      </c>
      <c r="E11" s="6" t="s">
        <v>58</v>
      </c>
      <c r="F11" s="6">
        <v>5.1499999999999997E-2</v>
      </c>
      <c r="G11" s="5" t="s">
        <v>59</v>
      </c>
      <c r="H11" s="6">
        <v>-2.5399999999999999E-2</v>
      </c>
      <c r="I11" s="6" t="s">
        <v>60</v>
      </c>
      <c r="J11" s="6" t="e">
        <f>1/([1]Asthma!C15)</f>
        <v>#DIV/0!</v>
      </c>
      <c r="K11" s="6" t="e">
        <f>1/([1]Asthma!D15)</f>
        <v>#DIV/0!</v>
      </c>
      <c r="L11" s="6">
        <f>1/[1]!Table4[[#This Row],[Benefit composite RD]]</f>
        <v>20.395676116663271</v>
      </c>
      <c r="M11" s="6">
        <f>1/[1]!Table4[[#This Row],[Harm composite RD]]</f>
        <v>-429.18454935622339</v>
      </c>
      <c r="N11" s="6" t="str">
        <f>IF([1]!Table4[[#This Row],[Benefit composite RD]]&gt;=$O$16,"A+",IF([1]!Table4[[#This Row],[Benefit composite RD]]&gt;=$O$15,"A",IF([1]!Table4[[#This Row],[Benefit composite RD]]&gt;=$O$17,"B+","B")))</f>
        <v>A+</v>
      </c>
      <c r="O11" s="6" t="str">
        <f>IF([1]!Table4[[#This Row],[Harm composite RD]]&gt;=$P$16,"B",IF([1]!Table4[[#This Row],[Harm composite RD]]&gt;=$P$15,"B+",IF([1]!Table4[[#This Row],[Harm composite RD]]&gt;=$P$17,"A","A+")))</f>
        <v>A+</v>
      </c>
      <c r="P11" s="6" t="str">
        <f t="shared" si="0"/>
        <v>A</v>
      </c>
      <c r="Q11" s="6">
        <f>(1-(0.5-1000/((1/[1]!Table4[[#This Row],[Benefit composite RD]])+1)/(1000-1000/((1/[1]!Table4[[#This Row],[Benefit composite RD]])+1))))*100</f>
        <v>54.902999999999999</v>
      </c>
      <c r="R11" s="6">
        <f>(1-(0.5-1000/((1/[1]!Table4[[#This Row],[Benefit composite RD]])-1)/(1000-1000/((1/[1]!Table4[[#This Row],[Benefit composite RD]])-1))))*100</f>
        <v>55.436060048340238</v>
      </c>
    </row>
    <row r="12" spans="1:18" x14ac:dyDescent="0.35">
      <c r="A12" s="1" t="s">
        <v>61</v>
      </c>
      <c r="B12" s="2">
        <v>0.17799999999999999</v>
      </c>
      <c r="C12" s="2" t="s">
        <v>62</v>
      </c>
      <c r="D12" s="3">
        <v>5.0000000000000001E-3</v>
      </c>
      <c r="E12" s="3" t="s">
        <v>63</v>
      </c>
      <c r="F12" s="3">
        <v>5.28E-2</v>
      </c>
      <c r="G12" s="2" t="s">
        <v>64</v>
      </c>
      <c r="H12" s="3">
        <v>-1.9E-3</v>
      </c>
      <c r="I12" s="3" t="s">
        <v>65</v>
      </c>
      <c r="J12" s="3" t="e">
        <f>1/([1]Asthma!C16)</f>
        <v>#DIV/0!</v>
      </c>
      <c r="K12" s="3" t="e">
        <f>1/([1]Asthma!D16)</f>
        <v>#DIV/0!</v>
      </c>
      <c r="L12" s="3">
        <f>1/[1]!Table4[[#This Row],[Benefit composite RD]]</f>
        <v>17.574692442882252</v>
      </c>
      <c r="M12" s="3">
        <f>1/[1]!Table4[[#This Row],[Harm composite RD]]</f>
        <v>68.917987594762238</v>
      </c>
      <c r="N12" s="3" t="str">
        <f>IF([1]!Table4[[#This Row],[Benefit composite RD]]&gt;=$O$16,"A+",IF([1]!Table4[[#This Row],[Benefit composite RD]]&gt;=$O$15,"A",IF([1]!Table4[[#This Row],[Benefit composite RD]]&gt;=$O$17,"B+","B")))</f>
        <v>A+</v>
      </c>
      <c r="O12" s="3" t="str">
        <f>IF([1]!Table4[[#This Row],[Harm composite RD]]&gt;=$P$16,"B",IF([1]!Table4[[#This Row],[Harm composite RD]]&gt;=$P$15,"B+",IF([1]!Table4[[#This Row],[Harm composite RD]]&gt;=$P$17,"A","A+")))</f>
        <v>B</v>
      </c>
      <c r="P12" s="3" t="str">
        <f t="shared" si="0"/>
        <v>B</v>
      </c>
      <c r="Q12" s="3">
        <f>(1-(0.5-1000/((1/[1]!Table4[[#This Row],[Benefit composite RD]])+1)/(1000-1000/((1/[1]!Table4[[#This Row],[Benefit composite RD]])+1))))*100</f>
        <v>55.69</v>
      </c>
      <c r="R12" s="3">
        <f>(1-(0.5-1000/((1/[1]!Table4[[#This Row],[Benefit composite RD]])-1)/(1000-1000/((1/[1]!Table4[[#This Row],[Benefit composite RD]])-1))))*100</f>
        <v>56.420672534416603</v>
      </c>
    </row>
    <row r="13" spans="1:18" x14ac:dyDescent="0.35">
      <c r="A13" s="4" t="s">
        <v>66</v>
      </c>
      <c r="B13" s="5">
        <v>0.1079</v>
      </c>
      <c r="C13" s="5" t="s">
        <v>67</v>
      </c>
      <c r="D13" s="6">
        <v>3.7000000000000002E-3</v>
      </c>
      <c r="E13" s="6" t="s">
        <v>68</v>
      </c>
      <c r="F13" s="6">
        <v>1.0000000000000001E-5</v>
      </c>
      <c r="G13" s="5" t="s">
        <v>69</v>
      </c>
      <c r="H13" s="6">
        <v>-8.9999999999999998E-4</v>
      </c>
      <c r="I13" s="6" t="s">
        <v>70</v>
      </c>
      <c r="J13" s="6" t="e">
        <f>1/([1]Asthma!C17)</f>
        <v>#DIV/0!</v>
      </c>
      <c r="K13" s="6" t="e">
        <f>1/([1]Asthma!D17)</f>
        <v>#DIV/0!</v>
      </c>
      <c r="L13" s="6">
        <f>1/[1]!Table4[[#This Row],[Benefit composite RD]]</f>
        <v>28.604118993135014</v>
      </c>
      <c r="M13" s="6">
        <f>1/[1]!Table4[[#This Row],[Harm composite RD]]</f>
        <v>-1594.8963317384371</v>
      </c>
      <c r="N13" s="6" t="str">
        <f>IF([1]!Table4[[#This Row],[Benefit composite RD]]&gt;=$O$16,"A+",IF([1]!Table4[[#This Row],[Benefit composite RD]]&gt;=$O$15,"A",IF([1]!Table4[[#This Row],[Benefit composite RD]]&gt;=$O$17,"B+","B")))</f>
        <v>A+</v>
      </c>
      <c r="O13" s="6" t="str">
        <f>IF([1]!Table4[[#This Row],[Harm composite RD]]&gt;=$P$16,"B",IF([1]!Table4[[#This Row],[Harm composite RD]]&gt;=$P$15,"B+",IF([1]!Table4[[#This Row],[Harm composite RD]]&gt;=$P$17,"A","A+")))</f>
        <v>A+</v>
      </c>
      <c r="P13" s="6" t="str">
        <f t="shared" si="0"/>
        <v>A</v>
      </c>
      <c r="Q13" s="6">
        <f>(1-(0.5-1000/((1/[1]!Table4[[#This Row],[Benefit composite RD]])+1)/(1000-1000/((1/[1]!Table4[[#This Row],[Benefit composite RD]])+1))))*100</f>
        <v>53.496000000000002</v>
      </c>
      <c r="R13" s="6">
        <f>(1-(0.5-1000/((1/[1]!Table4[[#This Row],[Benefit composite RD]])-1)/(1000-1000/((1/[1]!Table4[[#This Row],[Benefit composite RD]])-1))))*100</f>
        <v>53.758816445897125</v>
      </c>
    </row>
    <row r="14" spans="1:18" x14ac:dyDescent="0.35">
      <c r="A14" s="9" t="s">
        <v>71</v>
      </c>
      <c r="B14" s="10">
        <v>0.16619999999999999</v>
      </c>
      <c r="C14" s="10" t="s">
        <v>72</v>
      </c>
      <c r="D14" s="11">
        <v>8.0000000000000004E-4</v>
      </c>
      <c r="E14" s="11" t="s">
        <v>73</v>
      </c>
      <c r="F14" s="11">
        <v>-2.0199999999999999E-2</v>
      </c>
      <c r="G14" s="10" t="s">
        <v>74</v>
      </c>
      <c r="H14" s="11">
        <v>-1.6999999999999999E-3</v>
      </c>
      <c r="I14" s="11" t="s">
        <v>75</v>
      </c>
      <c r="J14" s="11" t="e">
        <f>1/([1]Asthma!C18)</f>
        <v>#DIV/0!</v>
      </c>
      <c r="K14" s="11" t="e">
        <f>1/([1]Asthma!D18)</f>
        <v>#DIV/0!</v>
      </c>
      <c r="L14" s="11">
        <f>1/[1]!Table4[[#This Row],[Benefit composite RD]]</f>
        <v>19.833399444664817</v>
      </c>
      <c r="M14" s="11">
        <f>1/[1]!Table4[[#This Row],[Harm composite RD]]</f>
        <v>-137.93103448275863</v>
      </c>
      <c r="N14" s="11" t="str">
        <f>IF([1]!Table4[[#This Row],[Benefit composite RD]]&gt;=$O$16,"A+",IF([1]!Table4[[#This Row],[Benefit composite RD]]&gt;=$O$15,"A",IF([1]!Table4[[#This Row],[Benefit composite RD]]&gt;=$O$17,"B+","B")))</f>
        <v>A+</v>
      </c>
      <c r="O14" s="11" t="str">
        <f>IF([1]!Table4[[#This Row],[Harm composite RD]]&gt;=$P$16,"B",IF([1]!Table4[[#This Row],[Harm composite RD]]&gt;=$P$15,"B+",IF([1]!Table4[[#This Row],[Harm composite RD]]&gt;=$P$17,"A","A+")))</f>
        <v>A+</v>
      </c>
      <c r="P14" s="11" t="str">
        <f t="shared" si="0"/>
        <v>A</v>
      </c>
      <c r="Q14" s="11">
        <f>(1-(0.5-1000/((1/[1]!Table4[[#This Row],[Benefit composite RD]])+1)/(1000-1000/((1/[1]!Table4[[#This Row],[Benefit composite RD]])+1))))*100</f>
        <v>55.042000000000002</v>
      </c>
      <c r="R14" s="11">
        <f>(1-(0.5-1000/((1/[1]!Table4[[#This Row],[Benefit composite RD]])-1)/(1000-1000/((1/[1]!Table4[[#This Row],[Benefit composite RD]])-1))))*100</f>
        <v>55.607455847680058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Apurba</dc:creator>
  <cp:lastModifiedBy>Chakraborty, Apurba</cp:lastModifiedBy>
  <dcterms:created xsi:type="dcterms:W3CDTF">2015-06-05T18:17:20Z</dcterms:created>
  <dcterms:modified xsi:type="dcterms:W3CDTF">2022-10-19T14:50:40Z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772476-9fad-428e-bd1c-a3a17c3bbc75_Enabled">
    <vt:lpwstr>true</vt:lpwstr>
  </property>
  <property fmtid="{D5CDD505-2E9C-101B-9397-08002B2CF9AE}" pid="3" name="MSIP_Label_6a772476-9fad-428e-bd1c-a3a17c3bbc75_SetDate">
    <vt:lpwstr>2022-10-19T14:49:59Z</vt:lpwstr>
  </property>
  <property fmtid="{D5CDD505-2E9C-101B-9397-08002B2CF9AE}" pid="4" name="MSIP_Label_6a772476-9fad-428e-bd1c-a3a17c3bbc75_Method">
    <vt:lpwstr>Standard</vt:lpwstr>
  </property>
  <property fmtid="{D5CDD505-2E9C-101B-9397-08002B2CF9AE}" pid="5" name="MSIP_Label_6a772476-9fad-428e-bd1c-a3a17c3bbc75_Name">
    <vt:lpwstr>Confidential Information</vt:lpwstr>
  </property>
  <property fmtid="{D5CDD505-2E9C-101B-9397-08002B2CF9AE}" pid="6" name="MSIP_Label_6a772476-9fad-428e-bd1c-a3a17c3bbc75_SiteId">
    <vt:lpwstr>bb087376-1284-4173-9385-a6766cdfef8c</vt:lpwstr>
  </property>
  <property fmtid="{D5CDD505-2E9C-101B-9397-08002B2CF9AE}" pid="7" name="MSIP_Label_6a772476-9fad-428e-bd1c-a3a17c3bbc75_ActionId">
    <vt:lpwstr>83e0a478-023e-4e7f-bbaa-dce8e95ed501</vt:lpwstr>
  </property>
  <property fmtid="{D5CDD505-2E9C-101B-9397-08002B2CF9AE}" pid="8" name="MSIP_Label_6a772476-9fad-428e-bd1c-a3a17c3bbc75_ContentBits">
    <vt:lpwstr>0</vt:lpwstr>
  </property>
</Properties>
</file>