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1022\"/>
    </mc:Choice>
  </mc:AlternateContent>
  <bookViews>
    <workbookView xWindow="0" yWindow="0" windowWidth="28800" windowHeight="12285" activeTab="2"/>
  </bookViews>
  <sheets>
    <sheet name="p182" sheetId="8" r:id="rId1"/>
    <sheet name="p216" sheetId="6" r:id="rId2"/>
    <sheet name="p220" sheetId="7" r:id="rId3"/>
    <sheet name="p223(실습)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IntlFixup" hidden="1">TRUE</definedName>
    <definedName name="__xlfn.BAHTTEXT" hidden="1">#NAME?</definedName>
    <definedName name="_xlnm._FilterDatabase" localSheetId="0" hidden="1">'p182'!$E$6:$E$35</definedName>
    <definedName name="_xlnm._FilterDatabase" localSheetId="2" hidden="1">'p220'!$D$3:$D$50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ccessDatabase" hidden="1">"C:\My Documents\MAUI MALL1.mdb"</definedName>
    <definedName name="ACwvu.CapersView." localSheetId="0" hidden="1">[1]MASTER!#REF!</definedName>
    <definedName name="ACwvu.CapersView." localSheetId="1" hidden="1">[1]MASTER!#REF!</definedName>
    <definedName name="ACwvu.CapersView." localSheetId="2" hidden="1">[1]MASTER!#REF!</definedName>
    <definedName name="ACwvu.CapersView." hidden="1">[1]MASTER!#REF!</definedName>
    <definedName name="ACwvu.Japan_Capers_Ed_Pub." localSheetId="0" hidden="1">#REF!</definedName>
    <definedName name="ACwvu.Japan_Capers_Ed_Pub." localSheetId="1" hidden="1">#REF!</definedName>
    <definedName name="ACwvu.Japan_Capers_Ed_Pub." localSheetId="2" hidden="1">#REF!</definedName>
    <definedName name="ACwvu.Japan_Capers_Ed_Pub." hidden="1">#REF!</definedName>
    <definedName name="ACwvu.KJP_CC." localSheetId="0" hidden="1">#REF!</definedName>
    <definedName name="ACwvu.KJP_CC." localSheetId="1" hidden="1">#REF!</definedName>
    <definedName name="ACwvu.KJP_CC." localSheetId="2" hidden="1">#REF!</definedName>
    <definedName name="ACwvu.KJP_CC." hidden="1">#REF!</definedName>
    <definedName name="anscount" hidden="1">1</definedName>
    <definedName name="b" localSheetId="0" hidden="1">OFFSET([2]제품정보!#REF!,1,0,COUNTA([2]제품정보!#REF!)-3,1)</definedName>
    <definedName name="b" localSheetId="1" hidden="1">OFFSET([2]제품정보!#REF!,1,0,COUNTA([2]제품정보!#REF!)-3,1)</definedName>
    <definedName name="b" localSheetId="2" hidden="1">OFFSET([2]제품정보!#REF!,1,0,COUNTA([2]제품정보!#REF!)-3,1)</definedName>
    <definedName name="b" hidden="1">OFFSET([2]제품정보!#REF!,1,0,COUNTA([2]제품정보!#REF!)-3,1)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wvu.CapersView." localSheetId="0" hidden="1">[1]MASTER!#REF!</definedName>
    <definedName name="Cwvu.CapersView." localSheetId="1" hidden="1">[1]MASTER!#REF!</definedName>
    <definedName name="Cwvu.CapersView." localSheetId="2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localSheetId="1" hidden="1">[1]MASTER!#REF!</definedName>
    <definedName name="Cwvu.Japan_Capers_Ed_Pub." localSheetId="2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" localSheetId="0" hidden="1">OFFSET([2]제품정보!#REF!,1,0,COUNTA([2]제품정보!#REF!)-3,1)</definedName>
    <definedName name="d" localSheetId="1" hidden="1">OFFSET([2]제품정보!#REF!,1,0,COUNTA([2]제품정보!#REF!)-3,1)</definedName>
    <definedName name="d" localSheetId="2" hidden="1">OFFSET([2]제품정보!#REF!,1,0,COUNTA([2]제품정보!#REF!)-3,1)</definedName>
    <definedName name="d" hidden="1">OFFSET([2]제품정보!#REF!,1,0,COUNTA([2]제품정보!#REF!)-3,1)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1</definedName>
    <definedName name="PM_Emission목록" localSheetId="0" hidden="1">OFFSET([3]관리인자!$B$29,1,0,COUNTA([3]관리인자!$B$29:'[3]관리인자'!$B$95),8)</definedName>
    <definedName name="PM_Emission목록" hidden="1">OFFSET([4]관리인자!$B$29,1,0,COUNTA([4]관리인자!$B$29:'[4]관리인자'!$B$95),8)</definedName>
    <definedName name="PM_누적재활용가능율" localSheetId="0" hidden="1">OFFSET([2]제품정보!#REF!,1,0,COUNTA([2]제품정보!#REF!)-3,1)</definedName>
    <definedName name="PM_누적재활용가능율" localSheetId="1" hidden="1">OFFSET([5]제품정보!#REF!,1,0,COUNTA([5]제품정보!#REF!)-3,1)</definedName>
    <definedName name="PM_누적재활용가능율" localSheetId="2" hidden="1">OFFSET([5]제품정보!#REF!,1,0,COUNTA([5]제품정보!#REF!)-3,1)</definedName>
    <definedName name="PM_누적재활용가능율" hidden="1">OFFSET([5]제품정보!#REF!,1,0,COUNTA([5]제품정보!#REF!)-3,1)</definedName>
    <definedName name="PM_분해효율" localSheetId="0" hidden="1">OFFSET([2]제품정보!#REF!,1,0,COUNTA([2]제품정보!#REF!)-3,1)</definedName>
    <definedName name="PM_분해효율" localSheetId="1" hidden="1">OFFSET([5]제품정보!#REF!,1,0,COUNTA([5]제품정보!#REF!)-3,1)</definedName>
    <definedName name="PM_분해효율" localSheetId="2" hidden="1">OFFSET([5]제품정보!#REF!,1,0,COUNTA([5]제품정보!#REF!)-3,1)</definedName>
    <definedName name="PM_분해효율" hidden="1">OFFSET([5]제품정보!#REF!,1,0,COUNTA([5]제품정보!#REF!)-3,1)</definedName>
    <definedName name="PM_에너지목록" localSheetId="0" hidden="1">OFFSET([3]관리인자!$O$29,1,0,COUNTA([3]관리인자!$O$29:'[3]관리인자'!$O$98),8)</definedName>
    <definedName name="PM_에너지목록" hidden="1">OFFSET([4]관리인자!$O$29,1,0,COUNTA([4]관리인자!$O$29:'[4]관리인자'!$O$98),8)</definedName>
    <definedName name="PM_작성자" localSheetId="0" hidden="1">[3]개요!$H$3</definedName>
    <definedName name="PM_작성자" hidden="1">[4]개요!$H$3</definedName>
    <definedName name="PM_첨부1" localSheetId="0" hidden="1">#REF!</definedName>
    <definedName name="PM_첨부1" localSheetId="1" hidden="1">#REF!</definedName>
    <definedName name="PM_첨부1" localSheetId="2" hidden="1">#REF!</definedName>
    <definedName name="PM_첨부1" hidden="1">#REF!</definedName>
    <definedName name="PM_첨부1_End" localSheetId="0" hidden="1">#REF!</definedName>
    <definedName name="PM_첨부1_End" localSheetId="1" hidden="1">#REF!</definedName>
    <definedName name="PM_첨부1_End" localSheetId="2" hidden="1">#REF!</definedName>
    <definedName name="PM_첨부1_End" hidden="1">#REF!</definedName>
    <definedName name="PM_해체" localSheetId="0" hidden="1">[2]제품정보!#REF!</definedName>
    <definedName name="PM_해체" localSheetId="1" hidden="1">[5]제품정보!#REF!</definedName>
    <definedName name="PM_해체" localSheetId="2" hidden="1">[5]제품정보!#REF!</definedName>
    <definedName name="PM_해체" hidden="1">[5]제품정보!#REF!</definedName>
    <definedName name="Rwvu.CapersView." localSheetId="0" hidden="1">#REF!</definedName>
    <definedName name="Rwvu.CapersView." localSheetId="1" hidden="1">#REF!</definedName>
    <definedName name="Rwvu.CapersView." localSheetId="2" hidden="1">#REF!</definedName>
    <definedName name="Rwvu.CapersView." hidden="1">#REF!</definedName>
    <definedName name="Rwvu.Japan_Capers_Ed_Pub." localSheetId="0" hidden="1">#REF!</definedName>
    <definedName name="Rwvu.Japan_Capers_Ed_Pub." localSheetId="1" hidden="1">#REF!</definedName>
    <definedName name="Rwvu.Japan_Capers_Ed_Pub." localSheetId="2" hidden="1">#REF!</definedName>
    <definedName name="Rwvu.Japan_Capers_Ed_Pub." hidden="1">#REF!</definedName>
    <definedName name="Rwvu.KJP_CC." localSheetId="0" hidden="1">#REF!</definedName>
    <definedName name="Rwvu.KJP_CC." localSheetId="1" hidden="1">#REF!</definedName>
    <definedName name="Rwvu.KJP_CC." localSheetId="2" hidden="1">#REF!</definedName>
    <definedName name="Rwvu.KJP_CC." hidden="1">#REF!</definedName>
    <definedName name="sencount" hidden="1">1</definedName>
    <definedName name="Swvu.CapersView." localSheetId="0" hidden="1">[1]MASTER!#REF!</definedName>
    <definedName name="Swvu.CapersView." localSheetId="1" hidden="1">[1]MASTER!#REF!</definedName>
    <definedName name="Swvu.CapersView." localSheetId="2" hidden="1">[1]MASTER!#REF!</definedName>
    <definedName name="Swvu.CapersView." hidden="1">[1]MASTER!#REF!</definedName>
    <definedName name="Swvu.Japan_Capers_Ed_Pub." localSheetId="0" hidden="1">#REF!</definedName>
    <definedName name="Swvu.Japan_Capers_Ed_Pub." localSheetId="1" hidden="1">#REF!</definedName>
    <definedName name="Swvu.Japan_Capers_Ed_Pub." localSheetId="2" hidden="1">#REF!</definedName>
    <definedName name="Swvu.Japan_Capers_Ed_Pub." hidden="1">#REF!</definedName>
    <definedName name="Swvu.KJP_CC." localSheetId="0" hidden="1">#REF!</definedName>
    <definedName name="Swvu.KJP_CC." localSheetId="1" hidden="1">#REF!</definedName>
    <definedName name="Swvu.KJP_CC." localSheetId="2" hidden="1">#REF!</definedName>
    <definedName name="Swvu.KJP_CC." hidden="1">#REF!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0" hidden="1">#REF!</definedName>
    <definedName name="Z_9A428CE1_B4D9_11D0_A8AA_0000C071AEE7_.wvu.PrintArea" localSheetId="1" hidden="1">#REF!</definedName>
    <definedName name="Z_9A428CE1_B4D9_11D0_A8AA_0000C071AEE7_.wvu.PrintArea" localSheetId="2" hidden="1">#REF!</definedName>
    <definedName name="Z_9A428CE1_B4D9_11D0_A8AA_0000C071AEE7_.wvu.PrintArea" hidden="1">#REF!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localSheetId="2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가" localSheetId="0" hidden="1">OFFSET([6]제품정보!#REF!,1,0,COUNTA([6]제품정보!#REF!)-3,1)</definedName>
    <definedName name="가" localSheetId="1" hidden="1">OFFSET([6]제품정보!#REF!,1,0,COUNTA([6]제품정보!#REF!)-3,1)</definedName>
    <definedName name="가" localSheetId="2" hidden="1">OFFSET([6]제품정보!#REF!,1,0,COUNTA([6]제품정보!#REF!)-3,1)</definedName>
    <definedName name="가" hidden="1">OFFSET([6]제품정보!#REF!,1,0,COUNTA([6]제품정보!#REF!)-3,1)</definedName>
    <definedName name="거주지">'p220'!$D$4:$D$50</definedName>
    <definedName name="구입금액">'p220'!$E$4:$E$50</definedName>
    <definedName name="나" localSheetId="0" hidden="1">OFFSET([6]제품정보!#REF!,1,0,COUNTA([6]제품정보!#REF!)-3,1)</definedName>
    <definedName name="나" localSheetId="1" hidden="1">OFFSET([6]제품정보!#REF!,1,0,COUNTA([6]제품정보!#REF!)-3,1)</definedName>
    <definedName name="나" localSheetId="2" hidden="1">OFFSET([6]제품정보!#REF!,1,0,COUNTA([6]제품정보!#REF!)-3,1)</definedName>
    <definedName name="나" hidden="1">OFFSET([6]제품정보!#REF!,1,0,COUNTA([6]제품정보!#REF!)-3,1)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OFFSET([2]제품정보!#REF!,1,0,COUNTA([2]제품정보!#REF!)-3,1)</definedName>
    <definedName name="ㅁㅁ" localSheetId="1" hidden="1">OFFSET([2]제품정보!#REF!,1,0,COUNTA([2]제품정보!#REF!)-3,1)</definedName>
    <definedName name="ㅁㅁ" localSheetId="2" hidden="1">OFFSET([2]제품정보!#REF!,1,0,COUNTA([2]제품정보!#REF!)-3,1)</definedName>
    <definedName name="ㅁㅁ" hidden="1">OFFSET([2]제품정보!#REF!,1,0,COUNTA([2]제품정보!#REF!)-3,1)</definedName>
    <definedName name="ㅁㅁㅁ" localSheetId="0" hidden="1">OFFSET([2]제품정보!#REF!,1,0,COUNTA([2]제품정보!#REF!)-3,1)</definedName>
    <definedName name="ㅁㅁㅁ" localSheetId="1" hidden="1">OFFSET([2]제품정보!#REF!,1,0,COUNTA([2]제품정보!#REF!)-3,1)</definedName>
    <definedName name="ㅁㅁㅁ" localSheetId="2" hidden="1">OFFSET([2]제품정보!#REF!,1,0,COUNTA([2]제품정보!#REF!)-3,1)</definedName>
    <definedName name="ㅁㅁㅁ" hidden="1">OFFSET([2]제품정보!#REF!,1,0,COUNTA([2]제품정보!#REF!)-3,1)</definedName>
    <definedName name="발송지역" localSheetId="0">#REF!</definedName>
    <definedName name="발송지역" localSheetId="1">#REF!</definedName>
    <definedName name="발송지역" localSheetId="2">#REF!</definedName>
    <definedName name="발송지역">#REF!</definedName>
    <definedName name="사원_신상_명세서" localSheetId="0">#REF!</definedName>
    <definedName name="사원_신상_명세서" localSheetId="1">#REF!</definedName>
    <definedName name="사원_신상_명세서" localSheetId="2">#REF!</definedName>
    <definedName name="사원_신상_명세서">#REF!</definedName>
    <definedName name="사원현황">[7]사원현황!$A$1:$G$60</definedName>
    <definedName name="소계" localSheetId="0">#REF!</definedName>
    <definedName name="소계" localSheetId="1">#REF!</definedName>
    <definedName name="소계" localSheetId="2">#REF!</definedName>
    <definedName name="소계">#REF!</definedName>
    <definedName name="시험관리" localSheetId="0">#REF!</definedName>
    <definedName name="시험관리" localSheetId="1">#REF!</definedName>
    <definedName name="시험관리" localSheetId="2">#REF!</definedName>
    <definedName name="시험관리">#REF!</definedName>
    <definedName name="ㅈㄷㅈ" localSheetId="0" hidden="1">OFFSET([6]제품정보!#REF!,1,0,COUNTA([6]제품정보!#REF!)-3,1)</definedName>
    <definedName name="ㅈㄷㅈ" localSheetId="1" hidden="1">OFFSET([6]제품정보!#REF!,1,0,COUNTA([6]제품정보!#REF!)-3,1)</definedName>
    <definedName name="ㅈㄷㅈ" localSheetId="2" hidden="1">OFFSET([6]제품정보!#REF!,1,0,COUNTA([6]제품정보!#REF!)-3,1)</definedName>
    <definedName name="ㅈㄷㅈ" hidden="1">OFFSET([6]제품정보!#REF!,1,0,COUNTA([6]제품정보!#REF!)-3,1)</definedName>
    <definedName name="지역별요금" localSheetId="0">#REF!</definedName>
    <definedName name="지역별요금" localSheetId="1">#REF!</definedName>
    <definedName name="지역별요금" localSheetId="2">#REF!</definedName>
    <definedName name="지역별요금">#REF!</definedName>
    <definedName name="판매구분" localSheetId="0">#REF!</definedName>
    <definedName name="판매구분" localSheetId="1">#REF!</definedName>
    <definedName name="판매구분" localSheetId="2">#REF!</definedName>
    <definedName name="판매구분">#REF!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합계">'[8]p106 (2)'!$K$13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7" l="1"/>
  <c r="K22" i="7"/>
  <c r="J23" i="7"/>
  <c r="K23" i="7"/>
  <c r="J24" i="7"/>
  <c r="K24" i="7"/>
  <c r="J25" i="7"/>
  <c r="K25" i="7"/>
  <c r="K21" i="7"/>
  <c r="J21" i="7"/>
  <c r="K14" i="7"/>
  <c r="K15" i="7"/>
  <c r="K16" i="7"/>
  <c r="K17" i="7"/>
  <c r="K13" i="7"/>
  <c r="J14" i="7"/>
  <c r="J15" i="7"/>
  <c r="J16" i="7"/>
  <c r="J17" i="7"/>
  <c r="J13" i="7"/>
  <c r="K5" i="7"/>
  <c r="K6" i="7"/>
  <c r="K7" i="7"/>
  <c r="K8" i="7"/>
  <c r="K4" i="7"/>
  <c r="J5" i="7" l="1"/>
  <c r="J6" i="7"/>
  <c r="J7" i="7"/>
  <c r="J8" i="7"/>
  <c r="J4" i="7"/>
  <c r="M5" i="6"/>
  <c r="M7" i="6" s="1"/>
  <c r="M8" i="6"/>
  <c r="H34" i="6"/>
  <c r="H28" i="6"/>
  <c r="H21" i="6"/>
  <c r="H13" i="6"/>
  <c r="M6" i="6"/>
  <c r="B1" i="8"/>
  <c r="K64" i="8" l="1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</calcChain>
</file>

<file path=xl/sharedStrings.xml><?xml version="1.0" encoding="utf-8"?>
<sst xmlns="http://schemas.openxmlformats.org/spreadsheetml/2006/main" count="670" uniqueCount="324">
  <si>
    <t>사원번호</t>
    <phoneticPr fontId="5" type="noConversion"/>
  </si>
  <si>
    <t>성명</t>
    <phoneticPr fontId="5" type="noConversion"/>
  </si>
  <si>
    <t>부서</t>
    <phoneticPr fontId="5" type="noConversion"/>
  </si>
  <si>
    <t>직책</t>
    <phoneticPr fontId="5" type="noConversion"/>
  </si>
  <si>
    <t>급</t>
    <phoneticPr fontId="5" type="noConversion"/>
  </si>
  <si>
    <t>호</t>
    <phoneticPr fontId="5" type="noConversion"/>
  </si>
  <si>
    <t>부양가족</t>
    <phoneticPr fontId="5" type="noConversion"/>
  </si>
  <si>
    <t>지급액</t>
    <phoneticPr fontId="5" type="noConversion"/>
  </si>
  <si>
    <t>공제액</t>
    <phoneticPr fontId="5" type="noConversion"/>
  </si>
  <si>
    <t>(기본급+수당)</t>
    <phoneticPr fontId="5" type="noConversion"/>
  </si>
  <si>
    <t>(세금-4대보험)</t>
    <phoneticPr fontId="5" type="noConversion"/>
  </si>
  <si>
    <t>고수진(여)</t>
    <phoneticPr fontId="5" type="noConversion"/>
  </si>
  <si>
    <t>품질관리부</t>
  </si>
  <si>
    <t>사원</t>
  </si>
  <si>
    <t>공성식(남)</t>
    <phoneticPr fontId="5" type="noConversion"/>
  </si>
  <si>
    <t>연구소</t>
  </si>
  <si>
    <t>차장</t>
  </si>
  <si>
    <t>권기윤(남)</t>
    <phoneticPr fontId="5" type="noConversion"/>
  </si>
  <si>
    <t>품질보증</t>
  </si>
  <si>
    <t>권해옥(여)</t>
    <phoneticPr fontId="5" type="noConversion"/>
  </si>
  <si>
    <t>대리</t>
  </si>
  <si>
    <t>권형석(남)</t>
    <phoneticPr fontId="5" type="noConversion"/>
  </si>
  <si>
    <t>개발실</t>
  </si>
  <si>
    <t>김나영(여)</t>
    <phoneticPr fontId="5" type="noConversion"/>
  </si>
  <si>
    <t>생산부</t>
  </si>
  <si>
    <t>과장</t>
  </si>
  <si>
    <t>김동영(남)</t>
    <phoneticPr fontId="5" type="noConversion"/>
  </si>
  <si>
    <t>설계실</t>
  </si>
  <si>
    <t>김동옥(남)</t>
    <phoneticPr fontId="5" type="noConversion"/>
  </si>
  <si>
    <t>부장</t>
  </si>
  <si>
    <t>김미성(남)</t>
    <phoneticPr fontId="5" type="noConversion"/>
  </si>
  <si>
    <t>해외지사</t>
  </si>
  <si>
    <t>김미진(여)</t>
    <phoneticPr fontId="5" type="noConversion"/>
  </si>
  <si>
    <t>김병주(남)</t>
    <phoneticPr fontId="5" type="noConversion"/>
  </si>
  <si>
    <t>김소영(여)</t>
    <phoneticPr fontId="5" type="noConversion"/>
  </si>
  <si>
    <t>김운식(남)</t>
    <phoneticPr fontId="5" type="noConversion"/>
  </si>
  <si>
    <t>김원선(남)</t>
    <phoneticPr fontId="5" type="noConversion"/>
  </si>
  <si>
    <t>사업부</t>
  </si>
  <si>
    <t>김재주(남)</t>
    <phoneticPr fontId="5" type="noConversion"/>
  </si>
  <si>
    <t>김진욱(남)</t>
    <phoneticPr fontId="5" type="noConversion"/>
  </si>
  <si>
    <t>김현기(남)</t>
    <phoneticPr fontId="5" type="noConversion"/>
  </si>
  <si>
    <t>나형수(남)</t>
    <phoneticPr fontId="5" type="noConversion"/>
  </si>
  <si>
    <t>남택영(남)</t>
    <phoneticPr fontId="5" type="noConversion"/>
  </si>
  <si>
    <t>명문수(남)</t>
    <phoneticPr fontId="5" type="noConversion"/>
  </si>
  <si>
    <t>박선호(남)</t>
    <phoneticPr fontId="5" type="noConversion"/>
  </si>
  <si>
    <t>박정현(여)</t>
    <phoneticPr fontId="5" type="noConversion"/>
  </si>
  <si>
    <t>박형배(남)</t>
    <phoneticPr fontId="5" type="noConversion"/>
  </si>
  <si>
    <t>배경식(남)</t>
    <phoneticPr fontId="5" type="noConversion"/>
  </si>
  <si>
    <t>석영진(남)</t>
    <phoneticPr fontId="5" type="noConversion"/>
  </si>
  <si>
    <t>선경희(여)</t>
    <phoneticPr fontId="5" type="noConversion"/>
  </si>
  <si>
    <t>성환식(남)</t>
    <phoneticPr fontId="5" type="noConversion"/>
  </si>
  <si>
    <t>송대규(남)</t>
    <phoneticPr fontId="5" type="noConversion"/>
  </si>
  <si>
    <t>송부희(여)</t>
    <phoneticPr fontId="5" type="noConversion"/>
  </si>
  <si>
    <t>신문정(여)</t>
    <phoneticPr fontId="5" type="noConversion"/>
  </si>
  <si>
    <t>심성법(남)</t>
    <phoneticPr fontId="5" type="noConversion"/>
  </si>
  <si>
    <t>양창호(남)</t>
    <phoneticPr fontId="5" type="noConversion"/>
  </si>
  <si>
    <t>어은숙(여)</t>
    <phoneticPr fontId="5" type="noConversion"/>
  </si>
  <si>
    <t>오현정(여)</t>
    <phoneticPr fontId="5" type="noConversion"/>
  </si>
  <si>
    <t>윤미옥(여)</t>
    <phoneticPr fontId="5" type="noConversion"/>
  </si>
  <si>
    <t>윤치원(남)</t>
    <phoneticPr fontId="5" type="noConversion"/>
  </si>
  <si>
    <t>은창우(남)</t>
    <phoneticPr fontId="5" type="noConversion"/>
  </si>
  <si>
    <t>이광순(여)</t>
    <phoneticPr fontId="5" type="noConversion"/>
  </si>
  <si>
    <t>기판반</t>
  </si>
  <si>
    <t>이기락(남)</t>
    <phoneticPr fontId="5" type="noConversion"/>
  </si>
  <si>
    <t>이랑(남)</t>
    <phoneticPr fontId="5" type="noConversion"/>
  </si>
  <si>
    <t>이영낭(남)</t>
    <phoneticPr fontId="5" type="noConversion"/>
  </si>
  <si>
    <t>이영선(여)</t>
    <phoneticPr fontId="5" type="noConversion"/>
  </si>
  <si>
    <t>이인영(여)</t>
    <phoneticPr fontId="5" type="noConversion"/>
  </si>
  <si>
    <t>이진수(남)</t>
    <phoneticPr fontId="5" type="noConversion"/>
  </si>
  <si>
    <t>이창일(남)</t>
    <phoneticPr fontId="5" type="noConversion"/>
  </si>
  <si>
    <t>이하나(여)</t>
    <phoneticPr fontId="5" type="noConversion"/>
  </si>
  <si>
    <t>장옥경(여)</t>
    <phoneticPr fontId="5" type="noConversion"/>
  </si>
  <si>
    <t>전미희(여)</t>
    <phoneticPr fontId="5" type="noConversion"/>
  </si>
  <si>
    <t>전용태(남)</t>
    <phoneticPr fontId="5" type="noConversion"/>
  </si>
  <si>
    <t>정대식(남)</t>
    <phoneticPr fontId="5" type="noConversion"/>
  </si>
  <si>
    <t>조선자(여)</t>
    <phoneticPr fontId="5" type="noConversion"/>
  </si>
  <si>
    <t>자재</t>
  </si>
  <si>
    <t>조수남(남)</t>
    <phoneticPr fontId="5" type="noConversion"/>
  </si>
  <si>
    <t>품질보증계</t>
  </si>
  <si>
    <t>조형준(남)</t>
    <phoneticPr fontId="5" type="noConversion"/>
  </si>
  <si>
    <t>최광림(남)</t>
    <phoneticPr fontId="5" type="noConversion"/>
  </si>
  <si>
    <t>최은희(여)</t>
    <phoneticPr fontId="5" type="noConversion"/>
  </si>
  <si>
    <t>최재웅(남)</t>
    <phoneticPr fontId="5" type="noConversion"/>
  </si>
  <si>
    <t>최지현(남)</t>
    <phoneticPr fontId="5" type="noConversion"/>
  </si>
  <si>
    <t>홍경우(남)</t>
    <phoneticPr fontId="5" type="noConversion"/>
  </si>
  <si>
    <t>해외협력</t>
  </si>
  <si>
    <t>황윤기(남)</t>
    <phoneticPr fontId="5" type="noConversion"/>
  </si>
  <si>
    <t>진급시험 현황</t>
    <phoneticPr fontId="5" type="noConversion"/>
  </si>
  <si>
    <t>번호</t>
    <phoneticPr fontId="5" type="noConversion"/>
  </si>
  <si>
    <t>성명</t>
    <phoneticPr fontId="5" type="noConversion"/>
  </si>
  <si>
    <t>부서명</t>
    <phoneticPr fontId="5" type="noConversion"/>
  </si>
  <si>
    <t>필기평가</t>
    <phoneticPr fontId="5" type="noConversion"/>
  </si>
  <si>
    <t>프로젝트평가</t>
    <phoneticPr fontId="5" type="noConversion"/>
  </si>
  <si>
    <t>고과평가</t>
    <phoneticPr fontId="5" type="noConversion"/>
  </si>
  <si>
    <t>진급결과</t>
    <phoneticPr fontId="5" type="noConversion"/>
  </si>
  <si>
    <t>[진급시험 응시인원 집계]</t>
    <phoneticPr fontId="5" type="noConversion"/>
  </si>
  <si>
    <t>전정아</t>
    <phoneticPr fontId="5" type="noConversion"/>
  </si>
  <si>
    <t>개발팀</t>
  </si>
  <si>
    <t>상</t>
    <phoneticPr fontId="5" type="noConversion"/>
  </si>
  <si>
    <t>B</t>
  </si>
  <si>
    <t>진급 대상자</t>
    <phoneticPr fontId="5" type="noConversion"/>
  </si>
  <si>
    <t>채안나</t>
    <phoneticPr fontId="5" type="noConversion"/>
  </si>
  <si>
    <t>중</t>
    <phoneticPr fontId="5" type="noConversion"/>
  </si>
  <si>
    <t>A</t>
  </si>
  <si>
    <t>진급</t>
  </si>
  <si>
    <t>필기시험 응시자</t>
    <phoneticPr fontId="5" type="noConversion"/>
  </si>
  <si>
    <t>양재경</t>
    <phoneticPr fontId="5" type="noConversion"/>
  </si>
  <si>
    <t>미응시</t>
    <phoneticPr fontId="5" type="noConversion"/>
  </si>
  <si>
    <t>D</t>
  </si>
  <si>
    <t>진급 인원</t>
    <phoneticPr fontId="5" type="noConversion"/>
  </si>
  <si>
    <t>서아현</t>
    <phoneticPr fontId="5" type="noConversion"/>
  </si>
  <si>
    <t>상</t>
    <phoneticPr fontId="5" type="noConversion"/>
  </si>
  <si>
    <t>미진급 인원</t>
    <phoneticPr fontId="5" type="noConversion"/>
  </si>
  <si>
    <t>김의석</t>
    <phoneticPr fontId="5" type="noConversion"/>
  </si>
  <si>
    <t>중</t>
    <phoneticPr fontId="5" type="noConversion"/>
  </si>
  <si>
    <t>C</t>
  </si>
  <si>
    <t>정호인</t>
    <phoneticPr fontId="5" type="noConversion"/>
  </si>
  <si>
    <t>하</t>
    <phoneticPr fontId="5" type="noConversion"/>
  </si>
  <si>
    <t>김혜미</t>
    <phoneticPr fontId="5" type="noConversion"/>
  </si>
  <si>
    <t>이보석</t>
    <phoneticPr fontId="5" type="noConversion"/>
  </si>
  <si>
    <t>소계</t>
    <phoneticPr fontId="5" type="noConversion"/>
  </si>
  <si>
    <t>임동혁</t>
    <phoneticPr fontId="5" type="noConversion"/>
  </si>
  <si>
    <t>관리팀</t>
  </si>
  <si>
    <t>미응시</t>
    <phoneticPr fontId="5" type="noConversion"/>
  </si>
  <si>
    <t>양미정</t>
    <phoneticPr fontId="5" type="noConversion"/>
  </si>
  <si>
    <t>중</t>
    <phoneticPr fontId="5" type="noConversion"/>
  </si>
  <si>
    <t>전성식</t>
    <phoneticPr fontId="5" type="noConversion"/>
  </si>
  <si>
    <t>황민성</t>
    <phoneticPr fontId="5" type="noConversion"/>
  </si>
  <si>
    <t>채희준</t>
    <phoneticPr fontId="5" type="noConversion"/>
  </si>
  <si>
    <t>송민우</t>
    <phoneticPr fontId="5" type="noConversion"/>
  </si>
  <si>
    <t>A</t>
    <phoneticPr fontId="5" type="noConversion"/>
  </si>
  <si>
    <t>정종우</t>
    <phoneticPr fontId="5" type="noConversion"/>
  </si>
  <si>
    <t>채정주</t>
    <phoneticPr fontId="5" type="noConversion"/>
  </si>
  <si>
    <t>국내영업팀</t>
  </si>
  <si>
    <t>반우용</t>
    <phoneticPr fontId="5" type="noConversion"/>
  </si>
  <si>
    <t>고승필</t>
    <phoneticPr fontId="5" type="noConversion"/>
  </si>
  <si>
    <t>이해영</t>
    <phoneticPr fontId="5" type="noConversion"/>
  </si>
  <si>
    <t>박정환</t>
    <phoneticPr fontId="5" type="noConversion"/>
  </si>
  <si>
    <t>B</t>
    <phoneticPr fontId="5" type="noConversion"/>
  </si>
  <si>
    <t>권병철</t>
    <phoneticPr fontId="5" type="noConversion"/>
  </si>
  <si>
    <t>C</t>
    <phoneticPr fontId="5" type="noConversion"/>
  </si>
  <si>
    <t>김아영</t>
    <phoneticPr fontId="5" type="noConversion"/>
  </si>
  <si>
    <t>기획팀</t>
  </si>
  <si>
    <t>진급</t>
    <phoneticPr fontId="5" type="noConversion"/>
  </si>
  <si>
    <t>장순희</t>
    <phoneticPr fontId="5" type="noConversion"/>
  </si>
  <si>
    <t>김민수</t>
    <phoneticPr fontId="5" type="noConversion"/>
  </si>
  <si>
    <t>장하나</t>
    <phoneticPr fontId="5" type="noConversion"/>
  </si>
  <si>
    <t>4월 고객별 구입금액 집계</t>
    <phoneticPr fontId="5" type="noConversion"/>
  </si>
  <si>
    <t>1. 거주지별 인원수 및 구입금액</t>
    <phoneticPr fontId="5" type="noConversion"/>
  </si>
  <si>
    <t>이름</t>
    <phoneticPr fontId="20" type="noConversion"/>
  </si>
  <si>
    <t>고객구분</t>
    <phoneticPr fontId="20" type="noConversion"/>
  </si>
  <si>
    <t>거주지</t>
    <phoneticPr fontId="20" type="noConversion"/>
  </si>
  <si>
    <t>구입금액</t>
    <phoneticPr fontId="20" type="noConversion"/>
  </si>
  <si>
    <t>인원수</t>
    <phoneticPr fontId="5" type="noConversion"/>
  </si>
  <si>
    <t>구입금액</t>
    <phoneticPr fontId="5" type="noConversion"/>
  </si>
  <si>
    <t>양기용</t>
  </si>
  <si>
    <t>비회원</t>
  </si>
  <si>
    <t>인천</t>
  </si>
  <si>
    <t>오청미</t>
  </si>
  <si>
    <t>회원</t>
  </si>
  <si>
    <t>서울</t>
  </si>
  <si>
    <t>김민수</t>
  </si>
  <si>
    <t>부산</t>
  </si>
  <si>
    <t>박영환</t>
  </si>
  <si>
    <t>대구</t>
  </si>
  <si>
    <t>홍성옥</t>
  </si>
  <si>
    <t>대전</t>
  </si>
  <si>
    <t>배준형</t>
  </si>
  <si>
    <t>조상흠</t>
  </si>
  <si>
    <t>김태희</t>
  </si>
  <si>
    <t>2. 고객구분과 거주지별 인원수</t>
    <phoneticPr fontId="5" type="noConversion"/>
  </si>
  <si>
    <t>박정환</t>
  </si>
  <si>
    <t>회원</t>
    <phoneticPr fontId="5" type="noConversion"/>
  </si>
  <si>
    <t>비회원</t>
    <phoneticPr fontId="5" type="noConversion"/>
  </si>
  <si>
    <t>윤정태</t>
  </si>
  <si>
    <t>유미선</t>
  </si>
  <si>
    <t>송완호</t>
  </si>
  <si>
    <t>김아영</t>
  </si>
  <si>
    <t>권병철</t>
  </si>
  <si>
    <t>박현경</t>
  </si>
  <si>
    <t>주세형</t>
  </si>
  <si>
    <t>3. 고객구분과 거주지별 구입금액</t>
    <phoneticPr fontId="5" type="noConversion"/>
  </si>
  <si>
    <t>임주연</t>
  </si>
  <si>
    <t>김신재</t>
  </si>
  <si>
    <t>박정일</t>
  </si>
  <si>
    <t>박여진</t>
  </si>
  <si>
    <t>박동석</t>
  </si>
  <si>
    <t>문진주</t>
  </si>
  <si>
    <t>이지훈</t>
  </si>
  <si>
    <t>김정연</t>
  </si>
  <si>
    <t>전준철</t>
  </si>
  <si>
    <t>김형석</t>
  </si>
  <si>
    <t>신보미</t>
  </si>
  <si>
    <t>정홍곤</t>
  </si>
  <si>
    <t>박은정</t>
  </si>
  <si>
    <t>김인수</t>
  </si>
  <si>
    <t>최성준</t>
  </si>
  <si>
    <t>윤현진</t>
  </si>
  <si>
    <t>권기환</t>
  </si>
  <si>
    <t>이상법</t>
  </si>
  <si>
    <t>손선영</t>
  </si>
  <si>
    <t>안영훈</t>
  </si>
  <si>
    <t>이선혜</t>
  </si>
  <si>
    <t>박노극</t>
  </si>
  <si>
    <t>주경희</t>
  </si>
  <si>
    <t>이덕민</t>
  </si>
  <si>
    <t>김남옥</t>
  </si>
  <si>
    <t>김현석</t>
  </si>
  <si>
    <t>김재홍</t>
  </si>
  <si>
    <t>김민정</t>
  </si>
  <si>
    <t>강욱</t>
  </si>
  <si>
    <t>김길수</t>
  </si>
  <si>
    <t>강성환</t>
  </si>
  <si>
    <t>사원별 매출현황</t>
    <phoneticPr fontId="5" type="noConversion"/>
  </si>
  <si>
    <t>성명</t>
  </si>
  <si>
    <t>성별</t>
    <phoneticPr fontId="5" type="noConversion"/>
  </si>
  <si>
    <t>영업지역</t>
    <phoneticPr fontId="5" type="noConversion"/>
  </si>
  <si>
    <t>매출액</t>
    <phoneticPr fontId="5" type="noConversion"/>
  </si>
  <si>
    <t>미수금</t>
    <phoneticPr fontId="5" type="noConversion"/>
  </si>
  <si>
    <t>1. 영업지역별 집계</t>
    <phoneticPr fontId="5" type="noConversion"/>
  </si>
  <si>
    <t>마은성</t>
  </si>
  <si>
    <t>남</t>
  </si>
  <si>
    <t>경기도</t>
  </si>
  <si>
    <t>매출액합계</t>
    <phoneticPr fontId="5" type="noConversion"/>
  </si>
  <si>
    <t>미수금합계</t>
    <phoneticPr fontId="5" type="noConversion"/>
  </si>
  <si>
    <t>전준호</t>
  </si>
  <si>
    <t>대전광역시</t>
  </si>
  <si>
    <t>임홍삼</t>
  </si>
  <si>
    <t>서울특별시</t>
  </si>
  <si>
    <t>구재석</t>
  </si>
  <si>
    <t>인천광역시</t>
  </si>
  <si>
    <t>부산광역시</t>
  </si>
  <si>
    <t>김혜린</t>
  </si>
  <si>
    <t>여</t>
  </si>
  <si>
    <t>심영국</t>
  </si>
  <si>
    <t>강민수</t>
  </si>
  <si>
    <t>전라북도</t>
  </si>
  <si>
    <t>황길호</t>
  </si>
  <si>
    <t>장미자</t>
  </si>
  <si>
    <t>2. 지역구분별, 성별 매출 집계</t>
    <phoneticPr fontId="5" type="noConversion"/>
  </si>
  <si>
    <t>강미란</t>
  </si>
  <si>
    <t>지역구분</t>
    <phoneticPr fontId="5" type="noConversion"/>
  </si>
  <si>
    <t>남</t>
    <phoneticPr fontId="5" type="noConversion"/>
  </si>
  <si>
    <t>여</t>
    <phoneticPr fontId="5" type="noConversion"/>
  </si>
  <si>
    <t>민병철</t>
  </si>
  <si>
    <t>황영신</t>
  </si>
  <si>
    <t>천용만</t>
  </si>
  <si>
    <t>조자룡</t>
  </si>
  <si>
    <t>강태준</t>
  </si>
  <si>
    <t>하사헌</t>
  </si>
  <si>
    <t>최한기</t>
  </si>
  <si>
    <t>마창진</t>
  </si>
  <si>
    <t>최춘실</t>
  </si>
  <si>
    <t>김한영</t>
  </si>
  <si>
    <t>박찬희</t>
  </si>
  <si>
    <t>이혜준</t>
  </si>
  <si>
    <t>호혜경</t>
  </si>
  <si>
    <t>박춘심</t>
  </si>
  <si>
    <t>안재혁</t>
  </si>
  <si>
    <t>장선희</t>
  </si>
  <si>
    <t>정가진</t>
  </si>
  <si>
    <t>박영아</t>
  </si>
  <si>
    <t>10월 급여지급 내역</t>
    <phoneticPr fontId="5" type="noConversion"/>
  </si>
  <si>
    <t>농협[고수진] 216-02-010837</t>
  </si>
  <si>
    <t>농협[공성식] 371-02-040090</t>
  </si>
  <si>
    <t>국민[권기윤] 614-20-048837</t>
  </si>
  <si>
    <t>기업[권해옥] 021-281408-12-401</t>
  </si>
  <si>
    <t>농협[권형석] 591-067058-02-003</t>
  </si>
  <si>
    <t>국민[김나영] 305-20-010978</t>
  </si>
  <si>
    <t>신한[김동영] 174-08-377086</t>
  </si>
  <si>
    <t>시티[김동옥] 256-150925-02-002</t>
  </si>
  <si>
    <t>기업[김미성] 115-08-071823</t>
  </si>
  <si>
    <t>국민[김미진] 371-02-040091</t>
  </si>
  <si>
    <t>농협[김병주] 361-08-064638</t>
  </si>
  <si>
    <t>국민[김소영] 291-01-0005-182</t>
  </si>
  <si>
    <t>우체국[김운식] 174-08-377085</t>
  </si>
  <si>
    <t>외환[김원선] 984-87-0384-336</t>
  </si>
  <si>
    <t>제일[김재주] 600-20-086369</t>
  </si>
  <si>
    <t>기업[김진욱] 604-20-553450</t>
  </si>
  <si>
    <t>우체국[김현기] 591-067058-02-002</t>
  </si>
  <si>
    <t>국민[나형수] 305-20-010977</t>
  </si>
  <si>
    <t>국민[남택영] 305-20-010977</t>
  </si>
  <si>
    <t>하나[명문수] 174-08-377085</t>
  </si>
  <si>
    <t>씨티[박선호] 240-21-0555-812</t>
  </si>
  <si>
    <t>국민[박정현] 614-20-072386</t>
  </si>
  <si>
    <t>국민[박형배] 614-10-010803</t>
  </si>
  <si>
    <t>기업[배경식] 353-20-119613</t>
  </si>
  <si>
    <t>신한[석영진] 072-02-154411</t>
  </si>
  <si>
    <t>제일[선경희] 256-150925-02-001</t>
  </si>
  <si>
    <t>기업[성환식] 397-15-190133</t>
  </si>
  <si>
    <t>농협[송대규] 115-08-071822</t>
  </si>
  <si>
    <t>신한[송부희] 009-037318-02-501</t>
  </si>
  <si>
    <t>우체국[신문정] 259-910055-14707</t>
  </si>
  <si>
    <t>우체국[심성법] 361-08-064637</t>
  </si>
  <si>
    <t>국민[양창호] 984-87-0384-335</t>
  </si>
  <si>
    <t>국민[어은숙] 210-12-059983</t>
  </si>
  <si>
    <t>농협[오현정] 841-145-298236</t>
  </si>
  <si>
    <t>국민[윤미옥] 291-01-0005-181</t>
  </si>
  <si>
    <t>농협[윤치원] 874-98-0358424</t>
  </si>
  <si>
    <t>기업[은창우] 367-02-003766</t>
  </si>
  <si>
    <t>농협[이광순] 84287-20-167738</t>
  </si>
  <si>
    <t>농협[이기락] 499-063624-02-101</t>
  </si>
  <si>
    <t>농협[이랑] 366-810003-51-907</t>
  </si>
  <si>
    <t>기업[이영낭] 207010-56-002242</t>
  </si>
  <si>
    <t>농협[이영선] 600-20-086370</t>
  </si>
  <si>
    <t>농협[이인영] 604-20-553451</t>
  </si>
  <si>
    <t>농협[이진수] 216-02-010838</t>
  </si>
  <si>
    <t>기업[이창일] 083-288-254781-3</t>
  </si>
  <si>
    <t>시티[이하나] 240-21-0555-813</t>
  </si>
  <si>
    <t>우리[장옥경] 614-20-072387</t>
  </si>
  <si>
    <t>농협[전미희] 614-10-010804</t>
  </si>
  <si>
    <t>신한[전용태] 353-20-119614</t>
  </si>
  <si>
    <t>기업[정대식] 072-02-154412</t>
  </si>
  <si>
    <t>시티[조선자] 256-150925-02-002</t>
  </si>
  <si>
    <t>외환[조수남] 009-037318-02-502</t>
  </si>
  <si>
    <t>농협[조형준] 259-910055-14708</t>
  </si>
  <si>
    <t>국민[최광림] 984-87-0384-336</t>
  </si>
  <si>
    <t>외환[최은희] 210-12-059984</t>
  </si>
  <si>
    <t>새마을금고[최재웅] 021-281408-12-402</t>
  </si>
  <si>
    <t>외환[최지현] 874-98-0358425</t>
  </si>
  <si>
    <t>국민[홍경우] 367-02-003767</t>
  </si>
  <si>
    <t>단위농협[황윤기] 84287-20-167739</t>
  </si>
  <si>
    <t>실지급액</t>
    <phoneticPr fontId="5" type="noConversion"/>
  </si>
  <si>
    <t>은행명[예금주] 계좌번호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</si>
</sst>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11"/>
      <color theme="8" tint="-0.499984740745262"/>
      <name val="맑은 고딕"/>
      <family val="3"/>
      <charset val="129"/>
      <scheme val="minor"/>
    </font>
    <font>
      <b/>
      <sz val="12"/>
      <color theme="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4659260841701"/>
        <b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gradientFill degree="270">
        <stop position="0">
          <color theme="0"/>
        </stop>
        <stop position="1">
          <color theme="6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double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double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double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8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0" fillId="0" borderId="0" xfId="0" applyAlignment="1">
      <alignment horizontal="left" vertical="center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41" fontId="0" fillId="0" borderId="0" xfId="1" applyFont="1">
      <alignment vertical="center"/>
    </xf>
    <xf numFmtId="41" fontId="0" fillId="6" borderId="0" xfId="1" applyFont="1" applyFill="1">
      <alignment vertical="center"/>
    </xf>
    <xf numFmtId="41" fontId="1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41" fontId="4" fillId="7" borderId="4" xfId="1" applyFont="1" applyFill="1" applyBorder="1" applyAlignment="1">
      <alignment horizontal="center" vertical="center"/>
    </xf>
    <xf numFmtId="41" fontId="4" fillId="7" borderId="4" xfId="1" applyFont="1" applyFill="1" applyBorder="1" applyAlignment="1">
      <alignment horizontal="center" vertical="center" shrinkToFit="1"/>
    </xf>
    <xf numFmtId="41" fontId="11" fillId="0" borderId="0" xfId="1" applyFont="1" applyFill="1" applyBorder="1">
      <alignment vertical="center"/>
    </xf>
    <xf numFmtId="41" fontId="12" fillId="0" borderId="0" xfId="1" applyFont="1">
      <alignment vertical="center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13" fillId="0" borderId="3" xfId="1" applyFont="1" applyFill="1" applyBorder="1">
      <alignment vertical="center"/>
    </xf>
    <xf numFmtId="0" fontId="0" fillId="3" borderId="3" xfId="4" applyNumberFormat="1" applyFont="1" applyBorder="1" applyAlignment="1">
      <alignment horizontal="center" vertical="center"/>
    </xf>
    <xf numFmtId="0" fontId="0" fillId="0" borderId="4" xfId="1" quotePrefix="1" applyNumberFormat="1" applyFont="1" applyBorder="1" applyAlignment="1">
      <alignment horizontal="center" vertical="center"/>
    </xf>
    <xf numFmtId="176" fontId="0" fillId="8" borderId="4" xfId="1" applyNumberFormat="1" applyFont="1" applyFill="1" applyBorder="1" applyAlignment="1">
      <alignment horizontal="center" vertical="center"/>
    </xf>
    <xf numFmtId="0" fontId="0" fillId="8" borderId="4" xfId="1" applyNumberFormat="1" applyFont="1" applyFill="1" applyBorder="1" applyAlignment="1">
      <alignment horizontal="center" vertical="center"/>
    </xf>
    <xf numFmtId="41" fontId="0" fillId="8" borderId="4" xfId="1" applyFont="1" applyFill="1" applyBorder="1" applyAlignment="1">
      <alignment horizontal="center" vertical="center"/>
    </xf>
    <xf numFmtId="0" fontId="14" fillId="0" borderId="0" xfId="0" applyFont="1" applyAlignment="1">
      <alignment horizontal="centerContinuous" vertical="center"/>
    </xf>
    <xf numFmtId="0" fontId="15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9" fillId="10" borderId="5" xfId="5" applyFont="1" applyFill="1" applyBorder="1" applyAlignment="1">
      <alignment horizontal="center" vertical="center"/>
    </xf>
    <xf numFmtId="0" fontId="19" fillId="10" borderId="6" xfId="5" applyFont="1" applyFill="1" applyBorder="1" applyAlignment="1">
      <alignment horizontal="center" vertical="center"/>
    </xf>
    <xf numFmtId="0" fontId="19" fillId="10" borderId="7" xfId="5" applyFont="1" applyFill="1" applyBorder="1" applyAlignment="1">
      <alignment horizontal="center" vertical="center"/>
    </xf>
    <xf numFmtId="0" fontId="21" fillId="11" borderId="3" xfId="5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13" fillId="0" borderId="8" xfId="5" applyFont="1" applyBorder="1" applyAlignment="1">
      <alignment horizontal="center" vertical="center"/>
    </xf>
    <xf numFmtId="0" fontId="13" fillId="0" borderId="9" xfId="5" applyFont="1" applyBorder="1" applyAlignment="1">
      <alignment horizontal="center" vertical="center"/>
    </xf>
    <xf numFmtId="41" fontId="13" fillId="0" borderId="10" xfId="1" applyFont="1" applyBorder="1" applyAlignment="1">
      <alignment vertical="center"/>
    </xf>
    <xf numFmtId="0" fontId="22" fillId="0" borderId="3" xfId="5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3" fillId="0" borderId="11" xfId="5" applyFont="1" applyBorder="1" applyAlignment="1">
      <alignment horizontal="center" vertical="center"/>
    </xf>
    <xf numFmtId="0" fontId="13" fillId="0" borderId="12" xfId="5" applyFont="1" applyBorder="1" applyAlignment="1">
      <alignment horizontal="center" vertical="center"/>
    </xf>
    <xf numFmtId="41" fontId="13" fillId="0" borderId="13" xfId="1" applyFont="1" applyBorder="1" applyAlignment="1">
      <alignment vertical="center"/>
    </xf>
    <xf numFmtId="0" fontId="13" fillId="0" borderId="14" xfId="5" applyFont="1" applyBorder="1" applyAlignment="1">
      <alignment horizontal="center" vertical="center"/>
    </xf>
    <xf numFmtId="0" fontId="13" fillId="0" borderId="15" xfId="5" applyFont="1" applyBorder="1" applyAlignment="1">
      <alignment horizontal="center" vertical="center"/>
    </xf>
    <xf numFmtId="41" fontId="13" fillId="0" borderId="16" xfId="1" applyFont="1" applyBorder="1" applyAlignment="1">
      <alignment vertical="center"/>
    </xf>
    <xf numFmtId="0" fontId="23" fillId="0" borderId="0" xfId="0" applyFont="1" applyAlignment="1">
      <alignment horizontal="centerContinuous"/>
    </xf>
    <xf numFmtId="0" fontId="24" fillId="0" borderId="0" xfId="0" applyFont="1" applyAlignment="1"/>
    <xf numFmtId="0" fontId="24" fillId="11" borderId="0" xfId="0" applyFont="1" applyFill="1" applyAlignment="1"/>
    <xf numFmtId="0" fontId="8" fillId="8" borderId="3" xfId="3" applyNumberFormat="1" applyFont="1" applyFill="1" applyBorder="1" applyAlignment="1" applyProtection="1">
      <alignment horizontal="center" vertical="top" wrapText="1"/>
    </xf>
    <xf numFmtId="0" fontId="13" fillId="0" borderId="0" xfId="0" applyFont="1" applyAlignment="1"/>
    <xf numFmtId="0" fontId="13" fillId="11" borderId="0" xfId="0" applyFont="1" applyFill="1" applyAlignment="1"/>
    <xf numFmtId="0" fontId="21" fillId="0" borderId="0" xfId="0" applyFont="1" applyAlignment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41" fontId="13" fillId="0" borderId="3" xfId="1" applyFont="1" applyBorder="1" applyAlignment="1">
      <alignment vertical="center"/>
    </xf>
    <xf numFmtId="0" fontId="19" fillId="12" borderId="3" xfId="0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left"/>
    </xf>
    <xf numFmtId="41" fontId="13" fillId="0" borderId="3" xfId="1" applyFont="1" applyBorder="1" applyAlignment="1">
      <alignment horizontal="center"/>
    </xf>
    <xf numFmtId="41" fontId="9" fillId="0" borderId="0" xfId="2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41" fontId="16" fillId="0" borderId="3" xfId="1" applyFont="1" applyFill="1" applyBorder="1" applyAlignment="1">
      <alignment horizontal="center" vertical="center"/>
    </xf>
  </cellXfs>
  <cellStyles count="6">
    <cellStyle name="나쁨" xfId="3" builtinId="27"/>
    <cellStyle name="메모" xfId="4" builtinId="10"/>
    <cellStyle name="쉼표 [0]" xfId="1" builtinId="6"/>
    <cellStyle name="제목 2" xfId="2" builtinId="17"/>
    <cellStyle name="표준" xfId="0" builtinId="0"/>
    <cellStyle name="표준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48156;&#51089;&#50629;&#46308;\SamSung\20050516_&#46356;&#48260;&#44536;\Test_05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60;&#51221;_&#50641;&#49472;VBA\&#44600;&#48279;_&#50641;&#49472;%20&#47588;&#53356;&#47196;&#50752;%20VBA\06&#51109;\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44608;&#44221;&#51088;\Desktop\&#50641;&#49472;2010%20&#50896;&#44256;\&#50896;&#44256;&#51089;&#49457;&#51204;%20&#51088;&#47308;\&#51088;&#47308;\&#44553;&#50668;&#47749;&#49464;&#49436;-&#50756;&#4730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-com/Desktop/&#44256;&#52980;/2018&#45380;&#46020;%202&#54617;&#44592;/181015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 refreshError="1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06"/>
      <sheetName val="p106 (2)"/>
      <sheetName val="p178"/>
      <sheetName val="p178 (2)"/>
      <sheetName val="p182"/>
      <sheetName val="p182 (2)"/>
      <sheetName val="p191(실습-3)"/>
      <sheetName val="p191(실습-3) (2)"/>
    </sheetNames>
    <sheetDataSet>
      <sheetData sheetId="0" refreshError="1"/>
      <sheetData sheetId="1">
        <row r="13">
          <cell r="K13">
            <v>121498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21" sqref="L21:L33"/>
    </sheetView>
  </sheetViews>
  <sheetFormatPr defaultColWidth="9" defaultRowHeight="16.5"/>
  <cols>
    <col min="1" max="1" width="9" style="1"/>
    <col min="2" max="2" width="9.75" style="1" customWidth="1"/>
    <col min="3" max="3" width="10.25" style="1" bestFit="1" customWidth="1"/>
    <col min="4" max="4" width="11" style="1" customWidth="1"/>
    <col min="5" max="5" width="5.75" style="1" customWidth="1"/>
    <col min="6" max="7" width="3.75" style="1" customWidth="1"/>
    <col min="8" max="8" width="9.75" style="1" customWidth="1"/>
    <col min="9" max="10" width="13.5" style="1" customWidth="1"/>
    <col min="11" max="11" width="11.875" style="1" customWidth="1"/>
    <col min="12" max="12" width="37.25" style="3" bestFit="1" customWidth="1"/>
    <col min="13" max="14" width="9" style="1"/>
    <col min="15" max="15" width="9" style="3"/>
    <col min="16" max="16384" width="9" style="1"/>
  </cols>
  <sheetData>
    <row r="1" spans="1:14">
      <c r="B1" s="1" t="str">
        <f>D6&amp;"사원"</f>
        <v>품질관리부사원</v>
      </c>
    </row>
    <row r="2" spans="1:14" s="3" customFormat="1" ht="34.5" customHeight="1">
      <c r="A2" s="1"/>
      <c r="B2" s="2" t="s">
        <v>262</v>
      </c>
      <c r="C2" s="2"/>
      <c r="D2" s="2"/>
      <c r="E2" s="2"/>
      <c r="F2" s="2"/>
      <c r="G2" s="2"/>
      <c r="H2" s="2"/>
      <c r="I2" s="2"/>
      <c r="J2" s="2"/>
      <c r="K2" s="2"/>
      <c r="M2" s="1"/>
      <c r="N2" s="1"/>
    </row>
    <row r="3" spans="1:14" s="3" customFormat="1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 s="3" customFormat="1" ht="18.75" customHeight="1">
      <c r="A4" s="1"/>
      <c r="B4" s="58" t="s">
        <v>0</v>
      </c>
      <c r="C4" s="58" t="s">
        <v>1</v>
      </c>
      <c r="D4" s="58" t="s">
        <v>2</v>
      </c>
      <c r="E4" s="58" t="s">
        <v>3</v>
      </c>
      <c r="F4" s="58" t="s">
        <v>4</v>
      </c>
      <c r="G4" s="58" t="s">
        <v>5</v>
      </c>
      <c r="H4" s="58" t="s">
        <v>6</v>
      </c>
      <c r="I4" s="4" t="s">
        <v>7</v>
      </c>
      <c r="J4" s="4" t="s">
        <v>8</v>
      </c>
      <c r="K4" s="58" t="s">
        <v>322</v>
      </c>
      <c r="L4" s="58" t="s">
        <v>323</v>
      </c>
      <c r="M4" s="1"/>
      <c r="N4" s="1"/>
    </row>
    <row r="5" spans="1:14" s="3" customFormat="1" ht="18.75" customHeight="1">
      <c r="A5" s="1"/>
      <c r="B5" s="58"/>
      <c r="C5" s="58"/>
      <c r="D5" s="58"/>
      <c r="E5" s="58"/>
      <c r="F5" s="58"/>
      <c r="G5" s="58"/>
      <c r="H5" s="58"/>
      <c r="I5" s="5" t="s">
        <v>9</v>
      </c>
      <c r="J5" s="5" t="s">
        <v>10</v>
      </c>
      <c r="K5" s="58"/>
      <c r="L5" s="58"/>
      <c r="M5" s="1"/>
      <c r="N5" s="1"/>
    </row>
    <row r="6" spans="1:14" s="3" customFormat="1" ht="16.5" customHeight="1">
      <c r="A6" s="1"/>
      <c r="B6" s="59">
        <v>214324</v>
      </c>
      <c r="C6" s="59" t="s">
        <v>11</v>
      </c>
      <c r="D6" s="59" t="s">
        <v>12</v>
      </c>
      <c r="E6" s="59" t="s">
        <v>13</v>
      </c>
      <c r="F6" s="59">
        <v>6</v>
      </c>
      <c r="G6" s="59">
        <v>2</v>
      </c>
      <c r="H6" s="59">
        <v>3</v>
      </c>
      <c r="I6" s="60">
        <v>812800</v>
      </c>
      <c r="J6" s="60">
        <v>73980</v>
      </c>
      <c r="K6" s="60">
        <f>I6-J6</f>
        <v>738820</v>
      </c>
      <c r="L6" s="60" t="s">
        <v>263</v>
      </c>
      <c r="M6" s="1"/>
      <c r="N6" s="1"/>
    </row>
    <row r="7" spans="1:14" s="3" customFormat="1" ht="16.5" customHeight="1">
      <c r="A7" s="1"/>
      <c r="B7" s="59">
        <v>140993</v>
      </c>
      <c r="C7" s="59" t="s">
        <v>14</v>
      </c>
      <c r="D7" s="59" t="s">
        <v>15</v>
      </c>
      <c r="E7" s="59" t="s">
        <v>16</v>
      </c>
      <c r="F7" s="59">
        <v>2</v>
      </c>
      <c r="G7" s="59">
        <v>5</v>
      </c>
      <c r="H7" s="59">
        <v>1</v>
      </c>
      <c r="I7" s="60">
        <v>1743210</v>
      </c>
      <c r="J7" s="60">
        <v>173960</v>
      </c>
      <c r="K7" s="60">
        <f>I7-J7</f>
        <v>1569250</v>
      </c>
      <c r="L7" s="60" t="s">
        <v>264</v>
      </c>
      <c r="M7" s="1"/>
      <c r="N7" s="1"/>
    </row>
    <row r="8" spans="1:14" s="3" customFormat="1" ht="16.5" customHeight="1">
      <c r="A8" s="1"/>
      <c r="B8" s="59">
        <v>43940</v>
      </c>
      <c r="C8" s="59" t="s">
        <v>17</v>
      </c>
      <c r="D8" s="59" t="s">
        <v>18</v>
      </c>
      <c r="E8" s="59" t="s">
        <v>13</v>
      </c>
      <c r="F8" s="59">
        <v>6</v>
      </c>
      <c r="G8" s="59">
        <v>2</v>
      </c>
      <c r="H8" s="59">
        <v>3</v>
      </c>
      <c r="I8" s="60">
        <v>812800</v>
      </c>
      <c r="J8" s="60">
        <v>73980</v>
      </c>
      <c r="K8" s="60">
        <f>I8-J8</f>
        <v>738820</v>
      </c>
      <c r="L8" s="60" t="s">
        <v>265</v>
      </c>
      <c r="M8" s="1"/>
      <c r="N8" s="1"/>
    </row>
    <row r="9" spans="1:14" s="3" customFormat="1" ht="16.5" customHeight="1">
      <c r="A9" s="1"/>
      <c r="B9" s="59">
        <v>216360</v>
      </c>
      <c r="C9" s="59" t="s">
        <v>19</v>
      </c>
      <c r="D9" s="59" t="s">
        <v>15</v>
      </c>
      <c r="E9" s="59" t="s">
        <v>20</v>
      </c>
      <c r="F9" s="59">
        <v>4</v>
      </c>
      <c r="G9" s="59">
        <v>3</v>
      </c>
      <c r="H9" s="59">
        <v>2</v>
      </c>
      <c r="I9" s="60">
        <v>1170680</v>
      </c>
      <c r="J9" s="60">
        <v>104450</v>
      </c>
      <c r="K9" s="60">
        <f>I9-J9</f>
        <v>1066230</v>
      </c>
      <c r="L9" s="60" t="s">
        <v>266</v>
      </c>
      <c r="M9" s="1"/>
      <c r="N9" s="1"/>
    </row>
    <row r="10" spans="1:14" s="3" customFormat="1" ht="16.5" customHeight="1">
      <c r="A10" s="1"/>
      <c r="B10" s="59">
        <v>213599</v>
      </c>
      <c r="C10" s="59" t="s">
        <v>21</v>
      </c>
      <c r="D10" s="59" t="s">
        <v>22</v>
      </c>
      <c r="E10" s="59" t="s">
        <v>20</v>
      </c>
      <c r="F10" s="59">
        <v>4</v>
      </c>
      <c r="G10" s="59">
        <v>3</v>
      </c>
      <c r="H10" s="59">
        <v>1</v>
      </c>
      <c r="I10" s="60">
        <v>1150680</v>
      </c>
      <c r="J10" s="60">
        <v>105720</v>
      </c>
      <c r="K10" s="60">
        <f>I10-J10</f>
        <v>1044960</v>
      </c>
      <c r="L10" s="60" t="s">
        <v>267</v>
      </c>
      <c r="M10" s="1"/>
      <c r="N10" s="1"/>
    </row>
    <row r="11" spans="1:14" s="3" customFormat="1" ht="16.5" customHeight="1">
      <c r="A11" s="1"/>
      <c r="B11" s="59">
        <v>116612</v>
      </c>
      <c r="C11" s="59" t="s">
        <v>23</v>
      </c>
      <c r="D11" s="59" t="s">
        <v>24</v>
      </c>
      <c r="E11" s="59" t="s">
        <v>25</v>
      </c>
      <c r="F11" s="59">
        <v>3</v>
      </c>
      <c r="G11" s="59">
        <v>4</v>
      </c>
      <c r="H11" s="59">
        <v>3</v>
      </c>
      <c r="I11" s="60">
        <v>1472760</v>
      </c>
      <c r="J11" s="60">
        <v>137060</v>
      </c>
      <c r="K11" s="60">
        <f>I11-J11</f>
        <v>1335700</v>
      </c>
      <c r="L11" s="60" t="s">
        <v>268</v>
      </c>
      <c r="M11" s="1"/>
      <c r="N11" s="1"/>
    </row>
    <row r="12" spans="1:14" s="3" customFormat="1" ht="16.5" customHeight="1">
      <c r="A12" s="1"/>
      <c r="B12" s="59">
        <v>215469</v>
      </c>
      <c r="C12" s="59" t="s">
        <v>26</v>
      </c>
      <c r="D12" s="59" t="s">
        <v>27</v>
      </c>
      <c r="E12" s="59" t="s">
        <v>20</v>
      </c>
      <c r="F12" s="59">
        <v>4</v>
      </c>
      <c r="G12" s="59">
        <v>3</v>
      </c>
      <c r="H12" s="59">
        <v>1</v>
      </c>
      <c r="I12" s="60">
        <v>1150680</v>
      </c>
      <c r="J12" s="60">
        <v>105720</v>
      </c>
      <c r="K12" s="60">
        <f>I12-J12</f>
        <v>1044960</v>
      </c>
      <c r="L12" s="60" t="s">
        <v>269</v>
      </c>
      <c r="M12" s="1"/>
      <c r="N12" s="1"/>
    </row>
    <row r="13" spans="1:14" s="3" customFormat="1" ht="16.5" customHeight="1">
      <c r="A13" s="1"/>
      <c r="B13" s="59">
        <v>16976</v>
      </c>
      <c r="C13" s="59" t="s">
        <v>28</v>
      </c>
      <c r="D13" s="59" t="s">
        <v>15</v>
      </c>
      <c r="E13" s="59" t="s">
        <v>29</v>
      </c>
      <c r="F13" s="59">
        <v>1</v>
      </c>
      <c r="G13" s="59">
        <v>6</v>
      </c>
      <c r="H13" s="59">
        <v>3</v>
      </c>
      <c r="I13" s="60">
        <v>2117110</v>
      </c>
      <c r="J13" s="60">
        <v>190170</v>
      </c>
      <c r="K13" s="60">
        <f>I13-J13</f>
        <v>1926940</v>
      </c>
      <c r="L13" s="60" t="s">
        <v>270</v>
      </c>
      <c r="M13" s="1"/>
      <c r="N13" s="1"/>
    </row>
    <row r="14" spans="1:14" s="3" customFormat="1" ht="16.5" customHeight="1">
      <c r="A14" s="1"/>
      <c r="B14" s="59">
        <v>130211</v>
      </c>
      <c r="C14" s="59" t="s">
        <v>30</v>
      </c>
      <c r="D14" s="59" t="s">
        <v>31</v>
      </c>
      <c r="E14" s="59" t="s">
        <v>29</v>
      </c>
      <c r="F14" s="59">
        <v>1</v>
      </c>
      <c r="G14" s="59">
        <v>6</v>
      </c>
      <c r="H14" s="59">
        <v>1</v>
      </c>
      <c r="I14" s="60">
        <v>2077110</v>
      </c>
      <c r="J14" s="60">
        <v>200250</v>
      </c>
      <c r="K14" s="60">
        <f>I14-J14</f>
        <v>1876860</v>
      </c>
      <c r="L14" s="60" t="s">
        <v>271</v>
      </c>
      <c r="M14" s="1"/>
      <c r="N14" s="1"/>
    </row>
    <row r="15" spans="1:14" s="3" customFormat="1" ht="16.5" customHeight="1">
      <c r="A15" s="1"/>
      <c r="B15" s="59">
        <v>140936</v>
      </c>
      <c r="C15" s="59" t="s">
        <v>32</v>
      </c>
      <c r="D15" s="59" t="s">
        <v>12</v>
      </c>
      <c r="E15" s="59" t="s">
        <v>25</v>
      </c>
      <c r="F15" s="59">
        <v>3</v>
      </c>
      <c r="G15" s="59">
        <v>4</v>
      </c>
      <c r="H15" s="59">
        <v>3</v>
      </c>
      <c r="I15" s="60">
        <v>1472760</v>
      </c>
      <c r="J15" s="60">
        <v>137060</v>
      </c>
      <c r="K15" s="60">
        <f>I15-J15</f>
        <v>1335700</v>
      </c>
      <c r="L15" s="60" t="s">
        <v>272</v>
      </c>
      <c r="M15" s="1"/>
      <c r="N15" s="1"/>
    </row>
    <row r="16" spans="1:14" s="3" customFormat="1" ht="16.5" customHeight="1">
      <c r="A16" s="1"/>
      <c r="B16" s="59">
        <v>139171</v>
      </c>
      <c r="C16" s="59" t="s">
        <v>33</v>
      </c>
      <c r="D16" s="59" t="s">
        <v>22</v>
      </c>
      <c r="E16" s="59" t="s">
        <v>25</v>
      </c>
      <c r="F16" s="59">
        <v>3</v>
      </c>
      <c r="G16" s="59">
        <v>4</v>
      </c>
      <c r="H16" s="59">
        <v>2</v>
      </c>
      <c r="I16" s="60">
        <v>1452760</v>
      </c>
      <c r="J16" s="60">
        <v>137050</v>
      </c>
      <c r="K16" s="60">
        <f>I16-J16</f>
        <v>1315710</v>
      </c>
      <c r="L16" s="60" t="s">
        <v>273</v>
      </c>
      <c r="M16" s="1"/>
      <c r="N16" s="1"/>
    </row>
    <row r="17" spans="1:14" s="3" customFormat="1" ht="16.5" customHeight="1">
      <c r="A17" s="1"/>
      <c r="B17" s="59">
        <v>218016</v>
      </c>
      <c r="C17" s="59" t="s">
        <v>34</v>
      </c>
      <c r="D17" s="59" t="s">
        <v>12</v>
      </c>
      <c r="E17" s="59" t="s">
        <v>20</v>
      </c>
      <c r="F17" s="59">
        <v>4</v>
      </c>
      <c r="G17" s="59">
        <v>3</v>
      </c>
      <c r="H17" s="59">
        <v>1</v>
      </c>
      <c r="I17" s="60">
        <v>1150680</v>
      </c>
      <c r="J17" s="60">
        <v>105720</v>
      </c>
      <c r="K17" s="60">
        <f>I17-J17</f>
        <v>1044960</v>
      </c>
      <c r="L17" s="60" t="s">
        <v>274</v>
      </c>
      <c r="M17" s="1"/>
      <c r="N17" s="1"/>
    </row>
    <row r="18" spans="1:14" s="3" customFormat="1" ht="16.5" customHeight="1">
      <c r="A18" s="1"/>
      <c r="B18" s="59">
        <v>213966</v>
      </c>
      <c r="C18" s="59" t="s">
        <v>35</v>
      </c>
      <c r="D18" s="59" t="s">
        <v>12</v>
      </c>
      <c r="E18" s="59" t="s">
        <v>20</v>
      </c>
      <c r="F18" s="59">
        <v>4</v>
      </c>
      <c r="G18" s="59">
        <v>3</v>
      </c>
      <c r="H18" s="59">
        <v>2</v>
      </c>
      <c r="I18" s="60">
        <v>1170680</v>
      </c>
      <c r="J18" s="60">
        <v>104450</v>
      </c>
      <c r="K18" s="60">
        <f>I18-J18</f>
        <v>1066230</v>
      </c>
      <c r="L18" s="60" t="s">
        <v>275</v>
      </c>
      <c r="M18" s="1"/>
      <c r="N18" s="1"/>
    </row>
    <row r="19" spans="1:14" s="3" customFormat="1" ht="16.5" customHeight="1">
      <c r="A19" s="1"/>
      <c r="B19" s="59">
        <v>58449</v>
      </c>
      <c r="C19" s="59" t="s">
        <v>36</v>
      </c>
      <c r="D19" s="59" t="s">
        <v>37</v>
      </c>
      <c r="E19" s="59" t="s">
        <v>13</v>
      </c>
      <c r="F19" s="59">
        <v>6</v>
      </c>
      <c r="G19" s="59">
        <v>2</v>
      </c>
      <c r="H19" s="59">
        <v>2</v>
      </c>
      <c r="I19" s="60">
        <v>792800</v>
      </c>
      <c r="J19" s="60">
        <v>69670</v>
      </c>
      <c r="K19" s="60">
        <f>I19-J19</f>
        <v>723130</v>
      </c>
      <c r="L19" s="60" t="s">
        <v>276</v>
      </c>
      <c r="M19" s="1"/>
      <c r="N19" s="1"/>
    </row>
    <row r="20" spans="1:14" s="3" customFormat="1" ht="16.5" customHeight="1">
      <c r="A20" s="1"/>
      <c r="B20" s="59">
        <v>109630</v>
      </c>
      <c r="C20" s="59" t="s">
        <v>38</v>
      </c>
      <c r="D20" s="59" t="s">
        <v>24</v>
      </c>
      <c r="E20" s="59" t="s">
        <v>25</v>
      </c>
      <c r="F20" s="59">
        <v>3</v>
      </c>
      <c r="G20" s="59">
        <v>4</v>
      </c>
      <c r="H20" s="59">
        <v>2</v>
      </c>
      <c r="I20" s="60">
        <v>1452760</v>
      </c>
      <c r="J20" s="60">
        <v>137050</v>
      </c>
      <c r="K20" s="60">
        <f>I20-J20</f>
        <v>1315710</v>
      </c>
      <c r="L20" s="60" t="s">
        <v>277</v>
      </c>
      <c r="M20" s="1"/>
      <c r="N20" s="1"/>
    </row>
    <row r="21" spans="1:14" s="3" customFormat="1" ht="16.5" customHeight="1">
      <c r="A21" s="1"/>
      <c r="B21" s="59">
        <v>115975</v>
      </c>
      <c r="C21" s="59" t="s">
        <v>39</v>
      </c>
      <c r="D21" s="59" t="s">
        <v>24</v>
      </c>
      <c r="E21" s="59" t="s">
        <v>25</v>
      </c>
      <c r="F21" s="59">
        <v>3</v>
      </c>
      <c r="G21" s="59">
        <v>4</v>
      </c>
      <c r="H21" s="59">
        <v>2</v>
      </c>
      <c r="I21" s="60">
        <v>1452760</v>
      </c>
      <c r="J21" s="60">
        <v>137050</v>
      </c>
      <c r="K21" s="60">
        <f>I21-J21</f>
        <v>1315710</v>
      </c>
      <c r="L21" s="60" t="s">
        <v>278</v>
      </c>
      <c r="M21" s="1"/>
      <c r="N21" s="1"/>
    </row>
    <row r="22" spans="1:14" s="3" customFormat="1" ht="16.5" customHeight="1">
      <c r="A22" s="1"/>
      <c r="B22" s="59">
        <v>113454</v>
      </c>
      <c r="C22" s="59" t="s">
        <v>40</v>
      </c>
      <c r="D22" s="59" t="s">
        <v>24</v>
      </c>
      <c r="E22" s="59" t="s">
        <v>29</v>
      </c>
      <c r="F22" s="59">
        <v>1</v>
      </c>
      <c r="G22" s="59">
        <v>4</v>
      </c>
      <c r="H22" s="59">
        <v>3</v>
      </c>
      <c r="I22" s="60">
        <v>16374520</v>
      </c>
      <c r="J22" s="60">
        <v>190170</v>
      </c>
      <c r="K22" s="60">
        <f>I22-J22</f>
        <v>16184350</v>
      </c>
      <c r="L22" s="60" t="s">
        <v>279</v>
      </c>
      <c r="M22" s="1"/>
      <c r="N22" s="1"/>
    </row>
    <row r="23" spans="1:14" s="3" customFormat="1" ht="16.5" customHeight="1">
      <c r="A23" s="1"/>
      <c r="B23" s="59">
        <v>117034</v>
      </c>
      <c r="C23" s="59" t="s">
        <v>41</v>
      </c>
      <c r="D23" s="59" t="s">
        <v>24</v>
      </c>
      <c r="E23" s="59" t="s">
        <v>16</v>
      </c>
      <c r="F23" s="59">
        <v>2</v>
      </c>
      <c r="G23" s="59">
        <v>5</v>
      </c>
      <c r="H23" s="59">
        <v>3</v>
      </c>
      <c r="I23" s="60">
        <v>1783210</v>
      </c>
      <c r="J23" s="60">
        <v>173580</v>
      </c>
      <c r="K23" s="60">
        <f>I23-J23</f>
        <v>1609630</v>
      </c>
      <c r="L23" s="60" t="s">
        <v>280</v>
      </c>
      <c r="M23" s="1"/>
      <c r="N23" s="1"/>
    </row>
    <row r="24" spans="1:14" s="3" customFormat="1" ht="16.5" customHeight="1">
      <c r="A24" s="1"/>
      <c r="B24" s="59">
        <v>135652</v>
      </c>
      <c r="C24" s="59" t="s">
        <v>42</v>
      </c>
      <c r="D24" s="59" t="s">
        <v>24</v>
      </c>
      <c r="E24" s="59" t="s">
        <v>29</v>
      </c>
      <c r="F24" s="59">
        <v>1</v>
      </c>
      <c r="G24" s="59">
        <v>6</v>
      </c>
      <c r="H24" s="59">
        <v>1</v>
      </c>
      <c r="I24" s="60">
        <v>2077110</v>
      </c>
      <c r="J24" s="60">
        <v>200250</v>
      </c>
      <c r="K24" s="60">
        <f>I24-J24</f>
        <v>1876860</v>
      </c>
      <c r="L24" s="60" t="s">
        <v>281</v>
      </c>
      <c r="M24" s="1"/>
      <c r="N24" s="1"/>
    </row>
    <row r="25" spans="1:14" s="3" customFormat="1" ht="16.5" customHeight="1">
      <c r="A25" s="1"/>
      <c r="B25" s="59">
        <v>25863</v>
      </c>
      <c r="C25" s="59" t="s">
        <v>43</v>
      </c>
      <c r="D25" s="59" t="s">
        <v>12</v>
      </c>
      <c r="E25" s="59" t="s">
        <v>16</v>
      </c>
      <c r="F25" s="59">
        <v>2</v>
      </c>
      <c r="G25" s="59">
        <v>5</v>
      </c>
      <c r="H25" s="59">
        <v>1</v>
      </c>
      <c r="I25" s="60">
        <v>1743210</v>
      </c>
      <c r="J25" s="60">
        <v>173960</v>
      </c>
      <c r="K25" s="60">
        <f>I25-J25</f>
        <v>1569250</v>
      </c>
      <c r="L25" s="60" t="s">
        <v>282</v>
      </c>
      <c r="M25" s="1"/>
      <c r="N25" s="1"/>
    </row>
    <row r="26" spans="1:14" s="3" customFormat="1" ht="16.5" customHeight="1">
      <c r="A26" s="1"/>
      <c r="B26" s="59">
        <v>211794</v>
      </c>
      <c r="C26" s="59" t="s">
        <v>44</v>
      </c>
      <c r="D26" s="59" t="s">
        <v>24</v>
      </c>
      <c r="E26" s="59" t="s">
        <v>20</v>
      </c>
      <c r="F26" s="59">
        <v>4</v>
      </c>
      <c r="G26" s="59">
        <v>3</v>
      </c>
      <c r="H26" s="59">
        <v>3</v>
      </c>
      <c r="I26" s="60">
        <v>1190680</v>
      </c>
      <c r="J26" s="60">
        <v>103910</v>
      </c>
      <c r="K26" s="60">
        <f>I26-J26</f>
        <v>1086770</v>
      </c>
      <c r="L26" s="60" t="s">
        <v>283</v>
      </c>
      <c r="M26" s="1"/>
      <c r="N26" s="1"/>
    </row>
    <row r="27" spans="1:14" s="3" customFormat="1" ht="16.5" customHeight="1">
      <c r="A27" s="1"/>
      <c r="B27" s="59">
        <v>14328</v>
      </c>
      <c r="C27" s="59" t="s">
        <v>45</v>
      </c>
      <c r="D27" s="59" t="s">
        <v>37</v>
      </c>
      <c r="E27" s="59" t="s">
        <v>29</v>
      </c>
      <c r="F27" s="59">
        <v>1</v>
      </c>
      <c r="G27" s="59">
        <v>6</v>
      </c>
      <c r="H27" s="59">
        <v>2</v>
      </c>
      <c r="I27" s="60">
        <v>2097110</v>
      </c>
      <c r="J27" s="60">
        <v>197910</v>
      </c>
      <c r="K27" s="60">
        <f>I27-J27</f>
        <v>1899200</v>
      </c>
      <c r="L27" s="60" t="s">
        <v>284</v>
      </c>
      <c r="M27" s="1"/>
      <c r="N27" s="1"/>
    </row>
    <row r="28" spans="1:14" s="3" customFormat="1" ht="16.5" customHeight="1">
      <c r="A28" s="1"/>
      <c r="B28" s="59">
        <v>115145</v>
      </c>
      <c r="C28" s="59" t="s">
        <v>46</v>
      </c>
      <c r="D28" s="59" t="s">
        <v>24</v>
      </c>
      <c r="E28" s="59" t="s">
        <v>25</v>
      </c>
      <c r="F28" s="59">
        <v>3</v>
      </c>
      <c r="G28" s="59">
        <v>5</v>
      </c>
      <c r="H28" s="59">
        <v>1</v>
      </c>
      <c r="I28" s="60">
        <v>1456100</v>
      </c>
      <c r="J28" s="60">
        <v>138700</v>
      </c>
      <c r="K28" s="60">
        <f>I28-J28</f>
        <v>1317400</v>
      </c>
      <c r="L28" s="60" t="s">
        <v>285</v>
      </c>
      <c r="M28" s="1"/>
      <c r="N28" s="1"/>
    </row>
    <row r="29" spans="1:14" s="3" customFormat="1" ht="16.5" customHeight="1">
      <c r="A29" s="1"/>
      <c r="B29" s="59">
        <v>136035</v>
      </c>
      <c r="C29" s="59" t="s">
        <v>47</v>
      </c>
      <c r="D29" s="59" t="s">
        <v>12</v>
      </c>
      <c r="E29" s="59" t="s">
        <v>25</v>
      </c>
      <c r="F29" s="59">
        <v>3</v>
      </c>
      <c r="G29" s="59">
        <v>4</v>
      </c>
      <c r="H29" s="59">
        <v>1</v>
      </c>
      <c r="I29" s="60">
        <v>1432760</v>
      </c>
      <c r="J29" s="60">
        <v>137940</v>
      </c>
      <c r="K29" s="60">
        <f>I29-J29</f>
        <v>1294820</v>
      </c>
      <c r="L29" s="60" t="s">
        <v>286</v>
      </c>
      <c r="M29" s="1"/>
      <c r="N29" s="1"/>
    </row>
    <row r="30" spans="1:14" s="3" customFormat="1" ht="16.5" customHeight="1">
      <c r="A30" s="1"/>
      <c r="B30" s="59">
        <v>132328</v>
      </c>
      <c r="C30" s="59" t="s">
        <v>48</v>
      </c>
      <c r="D30" s="59" t="s">
        <v>24</v>
      </c>
      <c r="E30" s="59" t="s">
        <v>25</v>
      </c>
      <c r="F30" s="59">
        <v>3</v>
      </c>
      <c r="G30" s="59">
        <v>4</v>
      </c>
      <c r="H30" s="59">
        <v>1</v>
      </c>
      <c r="I30" s="60">
        <v>1432760</v>
      </c>
      <c r="J30" s="60">
        <v>137940</v>
      </c>
      <c r="K30" s="60">
        <f>I30-J30</f>
        <v>1294820</v>
      </c>
      <c r="L30" s="60" t="s">
        <v>287</v>
      </c>
      <c r="M30" s="1"/>
      <c r="N30" s="1"/>
    </row>
    <row r="31" spans="1:14" s="3" customFormat="1" ht="16.5" customHeight="1">
      <c r="A31" s="1"/>
      <c r="B31" s="59">
        <v>130574</v>
      </c>
      <c r="C31" s="59" t="s">
        <v>49</v>
      </c>
      <c r="D31" s="59" t="s">
        <v>12</v>
      </c>
      <c r="E31" s="59" t="s">
        <v>29</v>
      </c>
      <c r="F31" s="59">
        <v>1</v>
      </c>
      <c r="G31" s="59">
        <v>6</v>
      </c>
      <c r="H31" s="59">
        <v>1</v>
      </c>
      <c r="I31" s="60">
        <v>2077110</v>
      </c>
      <c r="J31" s="60">
        <v>200250</v>
      </c>
      <c r="K31" s="60">
        <f>I31-J31</f>
        <v>1876860</v>
      </c>
      <c r="L31" s="60" t="s">
        <v>288</v>
      </c>
      <c r="M31" s="1"/>
      <c r="N31" s="1"/>
    </row>
    <row r="32" spans="1:14" s="3" customFormat="1" ht="16.5" customHeight="1">
      <c r="A32" s="1"/>
      <c r="B32" s="59">
        <v>105257</v>
      </c>
      <c r="C32" s="59" t="s">
        <v>50</v>
      </c>
      <c r="D32" s="59" t="s">
        <v>24</v>
      </c>
      <c r="E32" s="59" t="s">
        <v>25</v>
      </c>
      <c r="F32" s="59">
        <v>3</v>
      </c>
      <c r="G32" s="59">
        <v>4</v>
      </c>
      <c r="H32" s="59">
        <v>1</v>
      </c>
      <c r="I32" s="60">
        <v>1432760</v>
      </c>
      <c r="J32" s="60">
        <v>137940</v>
      </c>
      <c r="K32" s="60">
        <f>I32-J32</f>
        <v>1294820</v>
      </c>
      <c r="L32" s="60" t="s">
        <v>289</v>
      </c>
      <c r="M32" s="1"/>
      <c r="N32" s="1"/>
    </row>
    <row r="33" spans="1:14" s="3" customFormat="1" ht="16.5" customHeight="1">
      <c r="A33" s="1"/>
      <c r="B33" s="59">
        <v>130713</v>
      </c>
      <c r="C33" s="59" t="s">
        <v>51</v>
      </c>
      <c r="D33" s="59" t="s">
        <v>15</v>
      </c>
      <c r="E33" s="59" t="s">
        <v>25</v>
      </c>
      <c r="F33" s="59">
        <v>3</v>
      </c>
      <c r="G33" s="59">
        <v>4</v>
      </c>
      <c r="H33" s="59">
        <v>1</v>
      </c>
      <c r="I33" s="60">
        <v>1432760</v>
      </c>
      <c r="J33" s="60">
        <v>137940</v>
      </c>
      <c r="K33" s="60">
        <f>I33-J33</f>
        <v>1294820</v>
      </c>
      <c r="L33" s="60" t="s">
        <v>290</v>
      </c>
      <c r="M33" s="1"/>
      <c r="N33" s="1"/>
    </row>
    <row r="34" spans="1:14" s="3" customFormat="1" ht="16.5" customHeight="1">
      <c r="A34" s="1"/>
      <c r="B34" s="59">
        <v>217987</v>
      </c>
      <c r="C34" s="59" t="s">
        <v>52</v>
      </c>
      <c r="D34" s="59" t="s">
        <v>12</v>
      </c>
      <c r="E34" s="59" t="s">
        <v>20</v>
      </c>
      <c r="F34" s="59">
        <v>4</v>
      </c>
      <c r="G34" s="59">
        <v>3</v>
      </c>
      <c r="H34" s="59">
        <v>1</v>
      </c>
      <c r="I34" s="60">
        <v>1150680</v>
      </c>
      <c r="J34" s="60">
        <v>105720</v>
      </c>
      <c r="K34" s="60">
        <f>I34-J34</f>
        <v>1044960</v>
      </c>
      <c r="L34" s="60" t="s">
        <v>291</v>
      </c>
      <c r="M34" s="1"/>
      <c r="N34" s="1"/>
    </row>
    <row r="35" spans="1:14" s="3" customFormat="1" ht="16.5" customHeight="1">
      <c r="A35" s="1"/>
      <c r="B35" s="59">
        <v>211279</v>
      </c>
      <c r="C35" s="59" t="s">
        <v>53</v>
      </c>
      <c r="D35" s="59" t="s">
        <v>24</v>
      </c>
      <c r="E35" s="59" t="s">
        <v>20</v>
      </c>
      <c r="F35" s="59">
        <v>4</v>
      </c>
      <c r="G35" s="59">
        <v>3</v>
      </c>
      <c r="H35" s="59">
        <v>3</v>
      </c>
      <c r="I35" s="60">
        <v>1190680</v>
      </c>
      <c r="J35" s="60">
        <v>103910</v>
      </c>
      <c r="K35" s="60">
        <f>I35-J35</f>
        <v>1086770</v>
      </c>
      <c r="L35" s="60" t="s">
        <v>292</v>
      </c>
      <c r="M35" s="1"/>
      <c r="N35" s="1"/>
    </row>
    <row r="36" spans="1:14" s="3" customFormat="1" ht="16.5" customHeight="1">
      <c r="A36" s="1"/>
      <c r="B36" s="59">
        <v>218399</v>
      </c>
      <c r="C36" s="59" t="s">
        <v>54</v>
      </c>
      <c r="D36" s="59" t="s">
        <v>12</v>
      </c>
      <c r="E36" s="59" t="s">
        <v>13</v>
      </c>
      <c r="F36" s="59">
        <v>6</v>
      </c>
      <c r="G36" s="59">
        <v>2</v>
      </c>
      <c r="H36" s="59">
        <v>1</v>
      </c>
      <c r="I36" s="60">
        <v>772800</v>
      </c>
      <c r="J36" s="60">
        <v>66670</v>
      </c>
      <c r="K36" s="60">
        <f>I36-J36</f>
        <v>706130</v>
      </c>
      <c r="L36" s="60" t="s">
        <v>293</v>
      </c>
      <c r="M36" s="1"/>
      <c r="N36" s="1"/>
    </row>
    <row r="37" spans="1:14" s="3" customFormat="1" ht="16.5" customHeight="1">
      <c r="A37" s="1"/>
      <c r="B37" s="59">
        <v>33927</v>
      </c>
      <c r="C37" s="59" t="s">
        <v>55</v>
      </c>
      <c r="D37" s="59" t="s">
        <v>24</v>
      </c>
      <c r="E37" s="59" t="s">
        <v>13</v>
      </c>
      <c r="F37" s="59">
        <v>5</v>
      </c>
      <c r="G37" s="59">
        <v>2</v>
      </c>
      <c r="H37" s="59">
        <v>1</v>
      </c>
      <c r="I37" s="60">
        <v>895470</v>
      </c>
      <c r="J37" s="60">
        <v>76980</v>
      </c>
      <c r="K37" s="60">
        <f>I37-J37</f>
        <v>818490</v>
      </c>
      <c r="L37" s="60" t="s">
        <v>294</v>
      </c>
      <c r="M37" s="1"/>
      <c r="N37" s="1"/>
    </row>
    <row r="38" spans="1:14" s="3" customFormat="1" ht="16.5" customHeight="1">
      <c r="A38" s="1"/>
      <c r="B38" s="59">
        <v>114262</v>
      </c>
      <c r="C38" s="59" t="s">
        <v>56</v>
      </c>
      <c r="D38" s="59" t="s">
        <v>24</v>
      </c>
      <c r="E38" s="59" t="s">
        <v>16</v>
      </c>
      <c r="F38" s="59">
        <v>2</v>
      </c>
      <c r="G38" s="59">
        <v>5</v>
      </c>
      <c r="H38" s="59">
        <v>1</v>
      </c>
      <c r="I38" s="60">
        <v>1743210</v>
      </c>
      <c r="J38" s="60">
        <v>173960</v>
      </c>
      <c r="K38" s="60">
        <f>I38-J38</f>
        <v>1569250</v>
      </c>
      <c r="L38" s="60" t="s">
        <v>295</v>
      </c>
      <c r="M38" s="1"/>
      <c r="N38" s="1"/>
    </row>
    <row r="39" spans="1:14" s="3" customFormat="1" ht="16.5" customHeight="1">
      <c r="A39" s="1"/>
      <c r="B39" s="59">
        <v>213938</v>
      </c>
      <c r="C39" s="59" t="s">
        <v>57</v>
      </c>
      <c r="D39" s="59" t="s">
        <v>24</v>
      </c>
      <c r="E39" s="59" t="s">
        <v>20</v>
      </c>
      <c r="F39" s="59">
        <v>4</v>
      </c>
      <c r="G39" s="59">
        <v>3</v>
      </c>
      <c r="H39" s="59">
        <v>2</v>
      </c>
      <c r="I39" s="60">
        <v>1170680</v>
      </c>
      <c r="J39" s="60">
        <v>104450</v>
      </c>
      <c r="K39" s="60">
        <f>I39-J39</f>
        <v>1066230</v>
      </c>
      <c r="L39" s="60" t="s">
        <v>296</v>
      </c>
      <c r="M39" s="1"/>
      <c r="N39" s="1"/>
    </row>
    <row r="40" spans="1:14" s="3" customFormat="1" ht="16.5" customHeight="1">
      <c r="A40" s="1"/>
      <c r="B40" s="59">
        <v>115496</v>
      </c>
      <c r="C40" s="59" t="s">
        <v>58</v>
      </c>
      <c r="D40" s="59" t="s">
        <v>31</v>
      </c>
      <c r="E40" s="59" t="s">
        <v>25</v>
      </c>
      <c r="F40" s="59">
        <v>3</v>
      </c>
      <c r="G40" s="59">
        <v>4</v>
      </c>
      <c r="H40" s="59">
        <v>2</v>
      </c>
      <c r="I40" s="60">
        <v>1452760</v>
      </c>
      <c r="J40" s="60">
        <v>137050</v>
      </c>
      <c r="K40" s="60">
        <f>I40-J40</f>
        <v>1315710</v>
      </c>
      <c r="L40" s="60" t="s">
        <v>297</v>
      </c>
      <c r="M40" s="1"/>
      <c r="N40" s="1"/>
    </row>
    <row r="41" spans="1:14" s="3" customFormat="1" ht="16.5" customHeight="1">
      <c r="A41" s="1"/>
      <c r="B41" s="59">
        <v>36887</v>
      </c>
      <c r="C41" s="59" t="s">
        <v>59</v>
      </c>
      <c r="D41" s="59" t="s">
        <v>31</v>
      </c>
      <c r="E41" s="59" t="s">
        <v>13</v>
      </c>
      <c r="F41" s="59">
        <v>5</v>
      </c>
      <c r="G41" s="59">
        <v>2</v>
      </c>
      <c r="H41" s="59">
        <v>3</v>
      </c>
      <c r="I41" s="60">
        <v>935470</v>
      </c>
      <c r="J41" s="60">
        <v>84790</v>
      </c>
      <c r="K41" s="60">
        <f>I41-J41</f>
        <v>850680</v>
      </c>
      <c r="L41" s="60" t="s">
        <v>298</v>
      </c>
      <c r="M41" s="1"/>
      <c r="N41" s="1"/>
    </row>
    <row r="42" spans="1:14" s="3" customFormat="1" ht="16.5" customHeight="1">
      <c r="A42" s="1"/>
      <c r="B42" s="59">
        <v>141555</v>
      </c>
      <c r="C42" s="59" t="s">
        <v>60</v>
      </c>
      <c r="D42" s="59" t="s">
        <v>12</v>
      </c>
      <c r="E42" s="59" t="s">
        <v>25</v>
      </c>
      <c r="F42" s="59">
        <v>3</v>
      </c>
      <c r="G42" s="59">
        <v>4</v>
      </c>
      <c r="H42" s="59">
        <v>3</v>
      </c>
      <c r="I42" s="60">
        <v>1472760</v>
      </c>
      <c r="J42" s="60">
        <v>137060</v>
      </c>
      <c r="K42" s="60">
        <f>I42-J42</f>
        <v>1335700</v>
      </c>
      <c r="L42" s="60" t="s">
        <v>299</v>
      </c>
      <c r="M42" s="1"/>
      <c r="N42" s="1"/>
    </row>
    <row r="43" spans="1:14" s="3" customFormat="1" ht="16.5" customHeight="1">
      <c r="A43" s="1"/>
      <c r="B43" s="59">
        <v>134182</v>
      </c>
      <c r="C43" s="59" t="s">
        <v>61</v>
      </c>
      <c r="D43" s="59" t="s">
        <v>62</v>
      </c>
      <c r="E43" s="59" t="s">
        <v>25</v>
      </c>
      <c r="F43" s="59">
        <v>3</v>
      </c>
      <c r="G43" s="59">
        <v>4</v>
      </c>
      <c r="H43" s="59">
        <v>1</v>
      </c>
      <c r="I43" s="60">
        <v>1432760</v>
      </c>
      <c r="J43" s="60">
        <v>137940</v>
      </c>
      <c r="K43" s="60">
        <f>I43-J43</f>
        <v>1294820</v>
      </c>
      <c r="L43" s="60" t="s">
        <v>300</v>
      </c>
      <c r="M43" s="1"/>
      <c r="N43" s="1"/>
    </row>
    <row r="44" spans="1:14" s="3" customFormat="1" ht="16.5" customHeight="1">
      <c r="A44" s="1"/>
      <c r="B44" s="59">
        <v>109597</v>
      </c>
      <c r="C44" s="59" t="s">
        <v>63</v>
      </c>
      <c r="D44" s="59" t="s">
        <v>24</v>
      </c>
      <c r="E44" s="59" t="s">
        <v>25</v>
      </c>
      <c r="F44" s="59">
        <v>3</v>
      </c>
      <c r="G44" s="59">
        <v>4</v>
      </c>
      <c r="H44" s="59">
        <v>2</v>
      </c>
      <c r="I44" s="60">
        <v>1452760</v>
      </c>
      <c r="J44" s="60">
        <v>137050</v>
      </c>
      <c r="K44" s="60">
        <f>I44-J44</f>
        <v>1315710</v>
      </c>
      <c r="L44" s="60" t="s">
        <v>301</v>
      </c>
      <c r="M44" s="1"/>
      <c r="N44" s="1"/>
    </row>
    <row r="45" spans="1:14" s="3" customFormat="1" ht="16.5" customHeight="1">
      <c r="A45" s="1"/>
      <c r="B45" s="59">
        <v>217807</v>
      </c>
      <c r="C45" s="59" t="s">
        <v>64</v>
      </c>
      <c r="D45" s="59" t="s">
        <v>12</v>
      </c>
      <c r="E45" s="59" t="s">
        <v>20</v>
      </c>
      <c r="F45" s="59">
        <v>4</v>
      </c>
      <c r="G45" s="59">
        <v>3</v>
      </c>
      <c r="H45" s="59">
        <v>2</v>
      </c>
      <c r="I45" s="60">
        <v>1170680</v>
      </c>
      <c r="J45" s="60">
        <v>104450</v>
      </c>
      <c r="K45" s="60">
        <f>I45-J45</f>
        <v>1066230</v>
      </c>
      <c r="L45" s="60" t="s">
        <v>302</v>
      </c>
      <c r="M45" s="1"/>
      <c r="N45" s="1"/>
    </row>
    <row r="46" spans="1:14" s="3" customFormat="1" ht="16.5" customHeight="1">
      <c r="A46" s="1"/>
      <c r="B46" s="59">
        <v>215640</v>
      </c>
      <c r="C46" s="59" t="s">
        <v>65</v>
      </c>
      <c r="D46" s="59" t="s">
        <v>12</v>
      </c>
      <c r="E46" s="59" t="s">
        <v>20</v>
      </c>
      <c r="F46" s="59">
        <v>4</v>
      </c>
      <c r="G46" s="59">
        <v>3</v>
      </c>
      <c r="H46" s="59">
        <v>3</v>
      </c>
      <c r="I46" s="60">
        <v>1190680</v>
      </c>
      <c r="J46" s="60">
        <v>103910</v>
      </c>
      <c r="K46" s="60">
        <f>I46-J46</f>
        <v>1086770</v>
      </c>
      <c r="L46" s="60" t="s">
        <v>303</v>
      </c>
      <c r="M46" s="1"/>
      <c r="N46" s="1"/>
    </row>
    <row r="47" spans="1:14" s="3" customFormat="1" ht="16.5" customHeight="1">
      <c r="A47" s="1"/>
      <c r="B47" s="59">
        <v>215406</v>
      </c>
      <c r="C47" s="59" t="s">
        <v>66</v>
      </c>
      <c r="D47" s="59" t="s">
        <v>24</v>
      </c>
      <c r="E47" s="59" t="s">
        <v>20</v>
      </c>
      <c r="F47" s="59">
        <v>4</v>
      </c>
      <c r="G47" s="59">
        <v>3</v>
      </c>
      <c r="H47" s="59">
        <v>1</v>
      </c>
      <c r="I47" s="60">
        <v>1150680</v>
      </c>
      <c r="J47" s="60">
        <v>105720</v>
      </c>
      <c r="K47" s="60">
        <f>I47-J47</f>
        <v>1044960</v>
      </c>
      <c r="L47" s="60" t="s">
        <v>304</v>
      </c>
      <c r="M47" s="1"/>
      <c r="N47" s="1"/>
    </row>
    <row r="48" spans="1:14" s="3" customFormat="1" ht="16.5" customHeight="1">
      <c r="A48" s="1"/>
      <c r="B48" s="59">
        <v>109248</v>
      </c>
      <c r="C48" s="59" t="s">
        <v>67</v>
      </c>
      <c r="D48" s="59" t="s">
        <v>24</v>
      </c>
      <c r="E48" s="59" t="s">
        <v>16</v>
      </c>
      <c r="F48" s="59">
        <v>2</v>
      </c>
      <c r="G48" s="59">
        <v>5</v>
      </c>
      <c r="H48" s="59">
        <v>2</v>
      </c>
      <c r="I48" s="60">
        <v>1763210</v>
      </c>
      <c r="J48" s="60">
        <v>178070</v>
      </c>
      <c r="K48" s="60">
        <f>I48-J48</f>
        <v>1585140</v>
      </c>
      <c r="L48" s="60" t="s">
        <v>305</v>
      </c>
      <c r="M48" s="1"/>
      <c r="N48" s="1"/>
    </row>
    <row r="49" spans="1:14" s="3" customFormat="1" ht="16.5" customHeight="1">
      <c r="A49" s="1"/>
      <c r="B49" s="59">
        <v>109226</v>
      </c>
      <c r="C49" s="59" t="s">
        <v>68</v>
      </c>
      <c r="D49" s="59" t="s">
        <v>24</v>
      </c>
      <c r="E49" s="59" t="s">
        <v>25</v>
      </c>
      <c r="F49" s="59">
        <v>3</v>
      </c>
      <c r="G49" s="59">
        <v>4</v>
      </c>
      <c r="H49" s="59">
        <v>1</v>
      </c>
      <c r="I49" s="60">
        <v>1432760</v>
      </c>
      <c r="J49" s="60">
        <v>137940</v>
      </c>
      <c r="K49" s="60">
        <f>I49-J49</f>
        <v>1294820</v>
      </c>
      <c r="L49" s="60" t="s">
        <v>306</v>
      </c>
      <c r="M49" s="1"/>
      <c r="N49" s="1"/>
    </row>
    <row r="50" spans="1:14" s="3" customFormat="1" ht="16.5" customHeight="1">
      <c r="A50" s="1"/>
      <c r="B50" s="59">
        <v>33300</v>
      </c>
      <c r="C50" s="59" t="s">
        <v>69</v>
      </c>
      <c r="D50" s="59" t="s">
        <v>15</v>
      </c>
      <c r="E50" s="59" t="s">
        <v>13</v>
      </c>
      <c r="F50" s="59">
        <v>5</v>
      </c>
      <c r="G50" s="59">
        <v>2</v>
      </c>
      <c r="H50" s="59">
        <v>1</v>
      </c>
      <c r="I50" s="60">
        <v>895470</v>
      </c>
      <c r="J50" s="60">
        <v>76980</v>
      </c>
      <c r="K50" s="60">
        <f>I50-J50</f>
        <v>818490</v>
      </c>
      <c r="L50" s="60" t="s">
        <v>307</v>
      </c>
      <c r="M50" s="1"/>
      <c r="N50" s="1"/>
    </row>
    <row r="51" spans="1:14" s="3" customFormat="1" ht="16.5" customHeight="1">
      <c r="A51" s="1"/>
      <c r="B51" s="59">
        <v>214369</v>
      </c>
      <c r="C51" s="59" t="s">
        <v>70</v>
      </c>
      <c r="D51" s="59" t="s">
        <v>24</v>
      </c>
      <c r="E51" s="59" t="s">
        <v>13</v>
      </c>
      <c r="F51" s="59">
        <v>6</v>
      </c>
      <c r="G51" s="59">
        <v>2</v>
      </c>
      <c r="H51" s="59">
        <v>1</v>
      </c>
      <c r="I51" s="60">
        <v>772800</v>
      </c>
      <c r="J51" s="60">
        <v>66670</v>
      </c>
      <c r="K51" s="60">
        <f>I51-J51</f>
        <v>706130</v>
      </c>
      <c r="L51" s="60" t="s">
        <v>308</v>
      </c>
      <c r="M51" s="1"/>
      <c r="N51" s="1"/>
    </row>
    <row r="52" spans="1:14" s="3" customFormat="1" ht="16.5" customHeight="1">
      <c r="A52" s="1"/>
      <c r="B52" s="59">
        <v>216088</v>
      </c>
      <c r="C52" s="59" t="s">
        <v>71</v>
      </c>
      <c r="D52" s="59" t="s">
        <v>24</v>
      </c>
      <c r="E52" s="59" t="s">
        <v>20</v>
      </c>
      <c r="F52" s="59">
        <v>4</v>
      </c>
      <c r="G52" s="59">
        <v>3</v>
      </c>
      <c r="H52" s="59">
        <v>3</v>
      </c>
      <c r="I52" s="60">
        <v>1190680</v>
      </c>
      <c r="J52" s="60">
        <v>103910</v>
      </c>
      <c r="K52" s="60">
        <f>I52-J52</f>
        <v>1086770</v>
      </c>
      <c r="L52" s="60" t="s">
        <v>309</v>
      </c>
      <c r="M52" s="1"/>
      <c r="N52" s="1"/>
    </row>
    <row r="53" spans="1:14" s="3" customFormat="1" ht="16.5" customHeight="1">
      <c r="A53" s="1"/>
      <c r="B53" s="59">
        <v>213170</v>
      </c>
      <c r="C53" s="59" t="s">
        <v>72</v>
      </c>
      <c r="D53" s="59" t="s">
        <v>24</v>
      </c>
      <c r="E53" s="59" t="s">
        <v>20</v>
      </c>
      <c r="F53" s="59">
        <v>4</v>
      </c>
      <c r="G53" s="59">
        <v>3</v>
      </c>
      <c r="H53" s="59">
        <v>2</v>
      </c>
      <c r="I53" s="60">
        <v>1170680</v>
      </c>
      <c r="J53" s="60">
        <v>104450</v>
      </c>
      <c r="K53" s="60">
        <f>I53-J53</f>
        <v>1066230</v>
      </c>
      <c r="L53" s="60" t="s">
        <v>310</v>
      </c>
      <c r="M53" s="1"/>
      <c r="N53" s="1"/>
    </row>
    <row r="54" spans="1:14" s="3" customFormat="1" ht="16.5" customHeight="1">
      <c r="A54" s="1"/>
      <c r="B54" s="59">
        <v>138694</v>
      </c>
      <c r="C54" s="59" t="s">
        <v>73</v>
      </c>
      <c r="D54" s="59" t="s">
        <v>22</v>
      </c>
      <c r="E54" s="59" t="s">
        <v>25</v>
      </c>
      <c r="F54" s="59">
        <v>3</v>
      </c>
      <c r="G54" s="59">
        <v>4</v>
      </c>
      <c r="H54" s="59">
        <v>2</v>
      </c>
      <c r="I54" s="60">
        <v>1452760</v>
      </c>
      <c r="J54" s="60">
        <v>137050</v>
      </c>
      <c r="K54" s="60">
        <f>I54-J54</f>
        <v>1315710</v>
      </c>
      <c r="L54" s="60" t="s">
        <v>311</v>
      </c>
      <c r="M54" s="1"/>
      <c r="N54" s="1"/>
    </row>
    <row r="55" spans="1:14" s="3" customFormat="1" ht="16.5" customHeight="1">
      <c r="A55" s="1"/>
      <c r="B55" s="59">
        <v>136449</v>
      </c>
      <c r="C55" s="59" t="s">
        <v>74</v>
      </c>
      <c r="D55" s="59" t="s">
        <v>12</v>
      </c>
      <c r="E55" s="59" t="s">
        <v>25</v>
      </c>
      <c r="F55" s="59">
        <v>3</v>
      </c>
      <c r="G55" s="59">
        <v>4</v>
      </c>
      <c r="H55" s="59">
        <v>2</v>
      </c>
      <c r="I55" s="60">
        <v>1452760</v>
      </c>
      <c r="J55" s="60">
        <v>137050</v>
      </c>
      <c r="K55" s="60">
        <f>I55-J55</f>
        <v>1315710</v>
      </c>
      <c r="L55" s="60" t="s">
        <v>312</v>
      </c>
      <c r="M55" s="1"/>
      <c r="N55" s="1"/>
    </row>
    <row r="56" spans="1:14" s="3" customFormat="1" ht="16.5" customHeight="1">
      <c r="A56" s="1"/>
      <c r="B56" s="59">
        <v>141281</v>
      </c>
      <c r="C56" s="59" t="s">
        <v>75</v>
      </c>
      <c r="D56" s="59" t="s">
        <v>76</v>
      </c>
      <c r="E56" s="59" t="s">
        <v>25</v>
      </c>
      <c r="F56" s="59">
        <v>3</v>
      </c>
      <c r="G56" s="59">
        <v>4</v>
      </c>
      <c r="H56" s="59">
        <v>2</v>
      </c>
      <c r="I56" s="60">
        <v>1452760</v>
      </c>
      <c r="J56" s="60">
        <v>137050</v>
      </c>
      <c r="K56" s="60">
        <f>I56-J56</f>
        <v>1315710</v>
      </c>
      <c r="L56" s="60" t="s">
        <v>313</v>
      </c>
      <c r="M56" s="1"/>
      <c r="N56" s="1"/>
    </row>
    <row r="57" spans="1:14" s="3" customFormat="1" ht="16.5" customHeight="1">
      <c r="A57" s="1"/>
      <c r="B57" s="59">
        <v>133252</v>
      </c>
      <c r="C57" s="59" t="s">
        <v>77</v>
      </c>
      <c r="D57" s="59" t="s">
        <v>78</v>
      </c>
      <c r="E57" s="59" t="s">
        <v>25</v>
      </c>
      <c r="F57" s="59">
        <v>3</v>
      </c>
      <c r="G57" s="59">
        <v>4</v>
      </c>
      <c r="H57" s="59">
        <v>3</v>
      </c>
      <c r="I57" s="60">
        <v>1472760</v>
      </c>
      <c r="J57" s="60">
        <v>137060</v>
      </c>
      <c r="K57" s="60">
        <f>I57-J57</f>
        <v>1335700</v>
      </c>
      <c r="L57" s="60" t="s">
        <v>314</v>
      </c>
      <c r="M57" s="1"/>
      <c r="N57" s="1"/>
    </row>
    <row r="58" spans="1:14" s="3" customFormat="1" ht="16.5" customHeight="1">
      <c r="A58" s="1"/>
      <c r="B58" s="59">
        <v>211860</v>
      </c>
      <c r="C58" s="59" t="s">
        <v>79</v>
      </c>
      <c r="D58" s="59" t="s">
        <v>27</v>
      </c>
      <c r="E58" s="59" t="s">
        <v>20</v>
      </c>
      <c r="F58" s="59">
        <v>4</v>
      </c>
      <c r="G58" s="59">
        <v>3</v>
      </c>
      <c r="H58" s="59">
        <v>3</v>
      </c>
      <c r="I58" s="60">
        <v>1190680</v>
      </c>
      <c r="J58" s="60">
        <v>103910</v>
      </c>
      <c r="K58" s="60">
        <f>I58-J58</f>
        <v>1086770</v>
      </c>
      <c r="L58" s="60" t="s">
        <v>315</v>
      </c>
      <c r="M58" s="1"/>
      <c r="N58" s="1"/>
    </row>
    <row r="59" spans="1:14" s="3" customFormat="1" ht="16.5" customHeight="1">
      <c r="A59" s="1"/>
      <c r="B59" s="59">
        <v>141117</v>
      </c>
      <c r="C59" s="59" t="s">
        <v>80</v>
      </c>
      <c r="D59" s="59" t="s">
        <v>12</v>
      </c>
      <c r="E59" s="59" t="s">
        <v>25</v>
      </c>
      <c r="F59" s="59">
        <v>3</v>
      </c>
      <c r="G59" s="59">
        <v>4</v>
      </c>
      <c r="H59" s="59">
        <v>1</v>
      </c>
      <c r="I59" s="60">
        <v>1432760</v>
      </c>
      <c r="J59" s="60">
        <v>137940</v>
      </c>
      <c r="K59" s="60">
        <f>I59-J59</f>
        <v>1294820</v>
      </c>
      <c r="L59" s="60" t="s">
        <v>316</v>
      </c>
      <c r="M59" s="1"/>
      <c r="N59" s="1"/>
    </row>
    <row r="60" spans="1:14" s="3" customFormat="1" ht="16.5" customHeight="1">
      <c r="A60" s="1"/>
      <c r="B60" s="59">
        <v>215531</v>
      </c>
      <c r="C60" s="59" t="s">
        <v>81</v>
      </c>
      <c r="D60" s="59" t="s">
        <v>12</v>
      </c>
      <c r="E60" s="59" t="s">
        <v>20</v>
      </c>
      <c r="F60" s="59">
        <v>4</v>
      </c>
      <c r="G60" s="59">
        <v>3</v>
      </c>
      <c r="H60" s="59">
        <v>3</v>
      </c>
      <c r="I60" s="60">
        <v>1190680</v>
      </c>
      <c r="J60" s="60">
        <v>103910</v>
      </c>
      <c r="K60" s="60">
        <f>I60-J60</f>
        <v>1086770</v>
      </c>
      <c r="L60" s="60" t="s">
        <v>317</v>
      </c>
      <c r="M60" s="1"/>
      <c r="N60" s="1"/>
    </row>
    <row r="61" spans="1:14" s="3" customFormat="1" ht="16.5" customHeight="1">
      <c r="A61" s="1"/>
      <c r="B61" s="59">
        <v>42925</v>
      </c>
      <c r="C61" s="59" t="s">
        <v>82</v>
      </c>
      <c r="D61" s="59" t="s">
        <v>24</v>
      </c>
      <c r="E61" s="59" t="s">
        <v>13</v>
      </c>
      <c r="F61" s="59">
        <v>5</v>
      </c>
      <c r="G61" s="59">
        <v>2</v>
      </c>
      <c r="H61" s="59">
        <v>3</v>
      </c>
      <c r="I61" s="60">
        <v>935470</v>
      </c>
      <c r="J61" s="60">
        <v>84790</v>
      </c>
      <c r="K61" s="60">
        <f>I61-J61</f>
        <v>850680</v>
      </c>
      <c r="L61" s="60" t="s">
        <v>318</v>
      </c>
      <c r="M61" s="1"/>
      <c r="N61" s="1"/>
    </row>
    <row r="62" spans="1:14" s="3" customFormat="1" ht="16.5" customHeight="1">
      <c r="A62" s="1"/>
      <c r="B62" s="59">
        <v>213434</v>
      </c>
      <c r="C62" s="59" t="s">
        <v>83</v>
      </c>
      <c r="D62" s="59" t="s">
        <v>24</v>
      </c>
      <c r="E62" s="59" t="s">
        <v>20</v>
      </c>
      <c r="F62" s="59">
        <v>4</v>
      </c>
      <c r="G62" s="59">
        <v>3</v>
      </c>
      <c r="H62" s="59">
        <v>1</v>
      </c>
      <c r="I62" s="60">
        <v>1150680</v>
      </c>
      <c r="J62" s="60">
        <v>105720</v>
      </c>
      <c r="K62" s="60">
        <f>I62-J62</f>
        <v>1044960</v>
      </c>
      <c r="L62" s="60" t="s">
        <v>319</v>
      </c>
      <c r="M62" s="1"/>
      <c r="N62" s="1"/>
    </row>
    <row r="63" spans="1:14" s="3" customFormat="1" ht="16.5" customHeight="1">
      <c r="A63" s="1"/>
      <c r="B63" s="59">
        <v>130054</v>
      </c>
      <c r="C63" s="59" t="s">
        <v>84</v>
      </c>
      <c r="D63" s="59" t="s">
        <v>85</v>
      </c>
      <c r="E63" s="59" t="s">
        <v>16</v>
      </c>
      <c r="F63" s="59">
        <v>2</v>
      </c>
      <c r="G63" s="59">
        <v>5</v>
      </c>
      <c r="H63" s="59">
        <v>3</v>
      </c>
      <c r="I63" s="60">
        <v>1783210</v>
      </c>
      <c r="J63" s="60">
        <v>173580</v>
      </c>
      <c r="K63" s="60">
        <f>I63-J63</f>
        <v>1609630</v>
      </c>
      <c r="L63" s="60" t="s">
        <v>320</v>
      </c>
      <c r="M63" s="1"/>
      <c r="N63" s="1"/>
    </row>
    <row r="64" spans="1:14" s="3" customFormat="1" ht="16.5" customHeight="1">
      <c r="A64" s="1"/>
      <c r="B64" s="59">
        <v>133879</v>
      </c>
      <c r="C64" s="59" t="s">
        <v>86</v>
      </c>
      <c r="D64" s="59" t="s">
        <v>12</v>
      </c>
      <c r="E64" s="59" t="s">
        <v>25</v>
      </c>
      <c r="F64" s="59">
        <v>3</v>
      </c>
      <c r="G64" s="59">
        <v>4</v>
      </c>
      <c r="H64" s="59">
        <v>3</v>
      </c>
      <c r="I64" s="60">
        <v>1472760</v>
      </c>
      <c r="J64" s="60">
        <v>137060</v>
      </c>
      <c r="K64" s="60">
        <f>I64-J64</f>
        <v>1335700</v>
      </c>
      <c r="L64" s="60" t="s">
        <v>321</v>
      </c>
      <c r="M64" s="1"/>
      <c r="N64" s="1"/>
    </row>
  </sheetData>
  <mergeCells count="9">
    <mergeCell ref="L4:L5"/>
    <mergeCell ref="H4:H5"/>
    <mergeCell ref="K4:K5"/>
    <mergeCell ref="B4:B5"/>
    <mergeCell ref="C4:C5"/>
    <mergeCell ref="D4:D5"/>
    <mergeCell ref="E4:E5"/>
    <mergeCell ref="F4:F5"/>
    <mergeCell ref="G4:G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showGridLines="0" zoomScaleNormal="100" workbookViewId="0">
      <selection activeCell="O20" sqref="O20"/>
    </sheetView>
  </sheetViews>
  <sheetFormatPr defaultColWidth="9" defaultRowHeight="16.5"/>
  <cols>
    <col min="1" max="1" width="2.625" style="6" customWidth="1"/>
    <col min="2" max="3" width="7.125" style="6" bestFit="1" customWidth="1"/>
    <col min="4" max="4" width="9.375" style="6" customWidth="1"/>
    <col min="5" max="6" width="10" style="9" customWidth="1"/>
    <col min="7" max="7" width="10" style="6" customWidth="1"/>
    <col min="8" max="8" width="10.75" style="6" bestFit="1" customWidth="1"/>
    <col min="9" max="9" width="4.625" style="6" customWidth="1"/>
    <col min="10" max="10" width="1.375" style="7" customWidth="1"/>
    <col min="11" max="11" width="4.25" style="6" customWidth="1"/>
    <col min="12" max="12" width="18.125" style="6" customWidth="1"/>
    <col min="13" max="13" width="11.125" style="6" customWidth="1"/>
    <col min="14" max="15" width="10.25" style="6" customWidth="1"/>
    <col min="16" max="16384" width="9" style="6"/>
  </cols>
  <sheetData>
    <row r="2" spans="2:13" ht="26.25">
      <c r="B2" s="57" t="s">
        <v>87</v>
      </c>
      <c r="C2" s="57"/>
      <c r="D2" s="57"/>
      <c r="E2" s="57"/>
      <c r="F2" s="57"/>
      <c r="G2" s="57"/>
      <c r="H2" s="57"/>
      <c r="K2" s="8"/>
    </row>
    <row r="3" spans="2:13" ht="9.9499999999999993" customHeight="1"/>
    <row r="4" spans="2:13" ht="17.25">
      <c r="B4" s="10" t="s">
        <v>88</v>
      </c>
      <c r="C4" s="10" t="s">
        <v>89</v>
      </c>
      <c r="D4" s="10" t="s">
        <v>90</v>
      </c>
      <c r="E4" s="10" t="s">
        <v>91</v>
      </c>
      <c r="F4" s="11" t="s">
        <v>92</v>
      </c>
      <c r="G4" s="10" t="s">
        <v>93</v>
      </c>
      <c r="H4" s="10" t="s">
        <v>94</v>
      </c>
      <c r="K4" s="12"/>
      <c r="L4" s="13" t="s">
        <v>95</v>
      </c>
    </row>
    <row r="5" spans="2:13">
      <c r="B5" s="14"/>
      <c r="C5" s="14" t="s">
        <v>96</v>
      </c>
      <c r="D5" s="14" t="s">
        <v>97</v>
      </c>
      <c r="E5" s="15">
        <v>67</v>
      </c>
      <c r="F5" s="15" t="s">
        <v>98</v>
      </c>
      <c r="G5" s="16" t="s">
        <v>99</v>
      </c>
      <c r="H5" s="16"/>
      <c r="K5" s="12"/>
      <c r="L5" s="17" t="s">
        <v>100</v>
      </c>
      <c r="M5" s="18">
        <f>COUNTA(C5:C33)</f>
        <v>26</v>
      </c>
    </row>
    <row r="6" spans="2:13">
      <c r="B6" s="14"/>
      <c r="C6" s="14" t="s">
        <v>101</v>
      </c>
      <c r="D6" s="14" t="s">
        <v>97</v>
      </c>
      <c r="E6" s="15">
        <v>81</v>
      </c>
      <c r="F6" s="15" t="s">
        <v>102</v>
      </c>
      <c r="G6" s="16" t="s">
        <v>103</v>
      </c>
      <c r="H6" s="16" t="s">
        <v>104</v>
      </c>
      <c r="K6" s="12"/>
      <c r="L6" s="17" t="s">
        <v>105</v>
      </c>
      <c r="M6" s="18">
        <f>COUNT(E5:E33)</f>
        <v>22</v>
      </c>
    </row>
    <row r="7" spans="2:13">
      <c r="B7" s="14"/>
      <c r="C7" s="14" t="s">
        <v>106</v>
      </c>
      <c r="D7" s="14" t="s">
        <v>97</v>
      </c>
      <c r="E7" s="19" t="s">
        <v>107</v>
      </c>
      <c r="F7" s="15" t="s">
        <v>102</v>
      </c>
      <c r="G7" s="16" t="s">
        <v>108</v>
      </c>
      <c r="H7" s="16"/>
      <c r="L7" s="17" t="s">
        <v>109</v>
      </c>
      <c r="M7" s="18">
        <f>M5-M8</f>
        <v>9</v>
      </c>
    </row>
    <row r="8" spans="2:13">
      <c r="B8" s="14"/>
      <c r="C8" s="14" t="s">
        <v>110</v>
      </c>
      <c r="D8" s="14" t="s">
        <v>97</v>
      </c>
      <c r="E8" s="15">
        <v>80</v>
      </c>
      <c r="F8" s="15" t="s">
        <v>111</v>
      </c>
      <c r="G8" s="16" t="s">
        <v>99</v>
      </c>
      <c r="H8" s="16" t="s">
        <v>104</v>
      </c>
      <c r="L8" s="17" t="s">
        <v>112</v>
      </c>
      <c r="M8" s="18">
        <f>COUNTBLANK(H5:H34)</f>
        <v>17</v>
      </c>
    </row>
    <row r="9" spans="2:13">
      <c r="B9" s="14"/>
      <c r="C9" s="14" t="s">
        <v>113</v>
      </c>
      <c r="D9" s="14" t="s">
        <v>97</v>
      </c>
      <c r="E9" s="15">
        <v>80</v>
      </c>
      <c r="F9" s="15" t="s">
        <v>114</v>
      </c>
      <c r="G9" s="16" t="s">
        <v>115</v>
      </c>
      <c r="H9" s="16"/>
    </row>
    <row r="10" spans="2:13">
      <c r="B10" s="14"/>
      <c r="C10" s="14" t="s">
        <v>116</v>
      </c>
      <c r="D10" s="14" t="s">
        <v>97</v>
      </c>
      <c r="E10" s="15">
        <v>79</v>
      </c>
      <c r="F10" s="15" t="s">
        <v>117</v>
      </c>
      <c r="G10" s="16" t="s">
        <v>108</v>
      </c>
      <c r="H10" s="16"/>
    </row>
    <row r="11" spans="2:13">
      <c r="B11" s="14"/>
      <c r="C11" s="14" t="s">
        <v>118</v>
      </c>
      <c r="D11" s="14" t="s">
        <v>97</v>
      </c>
      <c r="E11" s="15">
        <v>91</v>
      </c>
      <c r="F11" s="15" t="s">
        <v>98</v>
      </c>
      <c r="G11" s="16" t="s">
        <v>108</v>
      </c>
      <c r="H11" s="16"/>
    </row>
    <row r="12" spans="2:13">
      <c r="B12" s="14"/>
      <c r="C12" s="14" t="s">
        <v>119</v>
      </c>
      <c r="D12" s="14" t="s">
        <v>97</v>
      </c>
      <c r="E12" s="15">
        <v>84</v>
      </c>
      <c r="F12" s="15" t="s">
        <v>114</v>
      </c>
      <c r="G12" s="16" t="s">
        <v>99</v>
      </c>
      <c r="H12" s="16" t="s">
        <v>104</v>
      </c>
    </row>
    <row r="13" spans="2:13">
      <c r="B13" s="20" t="s">
        <v>120</v>
      </c>
      <c r="C13" s="20"/>
      <c r="D13" s="21"/>
      <c r="E13" s="21"/>
      <c r="F13" s="21"/>
      <c r="G13" s="22"/>
      <c r="H13" s="22">
        <f>COUNTA(H5:H12)</f>
        <v>3</v>
      </c>
    </row>
    <row r="14" spans="2:13">
      <c r="B14" s="14"/>
      <c r="C14" s="14" t="s">
        <v>121</v>
      </c>
      <c r="D14" s="14" t="s">
        <v>122</v>
      </c>
      <c r="E14" s="15" t="s">
        <v>123</v>
      </c>
      <c r="F14" s="15" t="s">
        <v>111</v>
      </c>
      <c r="G14" s="16" t="s">
        <v>115</v>
      </c>
      <c r="H14" s="16"/>
    </row>
    <row r="15" spans="2:13">
      <c r="B15" s="14"/>
      <c r="C15" s="14" t="s">
        <v>124</v>
      </c>
      <c r="D15" s="14" t="s">
        <v>122</v>
      </c>
      <c r="E15" s="15">
        <v>88</v>
      </c>
      <c r="F15" s="15" t="s">
        <v>125</v>
      </c>
      <c r="G15" s="16" t="s">
        <v>103</v>
      </c>
      <c r="H15" s="16" t="s">
        <v>104</v>
      </c>
    </row>
    <row r="16" spans="2:13">
      <c r="B16" s="14"/>
      <c r="C16" s="14" t="s">
        <v>126</v>
      </c>
      <c r="D16" s="14" t="s">
        <v>122</v>
      </c>
      <c r="E16" s="15">
        <v>56</v>
      </c>
      <c r="F16" s="15" t="s">
        <v>117</v>
      </c>
      <c r="G16" s="16" t="s">
        <v>103</v>
      </c>
      <c r="H16" s="16"/>
    </row>
    <row r="17" spans="2:8" ht="16.5" customHeight="1">
      <c r="B17" s="14"/>
      <c r="C17" s="14" t="s">
        <v>127</v>
      </c>
      <c r="D17" s="14" t="s">
        <v>122</v>
      </c>
      <c r="E17" s="15">
        <v>90</v>
      </c>
      <c r="F17" s="15" t="s">
        <v>117</v>
      </c>
      <c r="G17" s="16" t="s">
        <v>99</v>
      </c>
      <c r="H17" s="16"/>
    </row>
    <row r="18" spans="2:8">
      <c r="B18" s="14"/>
      <c r="C18" s="14" t="s">
        <v>128</v>
      </c>
      <c r="D18" s="14" t="s">
        <v>122</v>
      </c>
      <c r="E18" s="15">
        <v>68</v>
      </c>
      <c r="F18" s="15" t="s">
        <v>125</v>
      </c>
      <c r="G18" s="16" t="s">
        <v>115</v>
      </c>
      <c r="H18" s="16"/>
    </row>
    <row r="19" spans="2:8">
      <c r="B19" s="14"/>
      <c r="C19" s="14" t="s">
        <v>129</v>
      </c>
      <c r="D19" s="14" t="s">
        <v>122</v>
      </c>
      <c r="E19" s="15" t="s">
        <v>123</v>
      </c>
      <c r="F19" s="15" t="s">
        <v>111</v>
      </c>
      <c r="G19" s="16" t="s">
        <v>130</v>
      </c>
      <c r="H19" s="16" t="s">
        <v>104</v>
      </c>
    </row>
    <row r="20" spans="2:8">
      <c r="B20" s="14"/>
      <c r="C20" s="14" t="s">
        <v>131</v>
      </c>
      <c r="D20" s="14" t="s">
        <v>122</v>
      </c>
      <c r="E20" s="15">
        <v>85</v>
      </c>
      <c r="F20" s="15" t="s">
        <v>125</v>
      </c>
      <c r="G20" s="16" t="s">
        <v>103</v>
      </c>
      <c r="H20" s="16" t="s">
        <v>104</v>
      </c>
    </row>
    <row r="21" spans="2:8">
      <c r="B21" s="20" t="s">
        <v>120</v>
      </c>
      <c r="C21" s="20"/>
      <c r="D21" s="21"/>
      <c r="E21" s="21"/>
      <c r="F21" s="21"/>
      <c r="G21" s="22"/>
      <c r="H21" s="22">
        <f>COUNTA(H14:H20)</f>
        <v>3</v>
      </c>
    </row>
    <row r="22" spans="2:8">
      <c r="B22" s="14"/>
      <c r="C22" s="14" t="s">
        <v>132</v>
      </c>
      <c r="D22" s="14" t="s">
        <v>133</v>
      </c>
      <c r="E22" s="15">
        <v>79</v>
      </c>
      <c r="F22" s="15" t="s">
        <v>117</v>
      </c>
      <c r="G22" s="16" t="s">
        <v>103</v>
      </c>
      <c r="H22" s="16"/>
    </row>
    <row r="23" spans="2:8">
      <c r="B23" s="14"/>
      <c r="C23" s="14" t="s">
        <v>134</v>
      </c>
      <c r="D23" s="14" t="s">
        <v>133</v>
      </c>
      <c r="E23" s="15">
        <v>70</v>
      </c>
      <c r="F23" s="15" t="s">
        <v>111</v>
      </c>
      <c r="G23" s="16" t="s">
        <v>115</v>
      </c>
      <c r="H23" s="16"/>
    </row>
    <row r="24" spans="2:8">
      <c r="B24" s="14"/>
      <c r="C24" s="14" t="s">
        <v>135</v>
      </c>
      <c r="D24" s="14" t="s">
        <v>133</v>
      </c>
      <c r="E24" s="15">
        <v>91</v>
      </c>
      <c r="F24" s="15" t="s">
        <v>125</v>
      </c>
      <c r="G24" s="16" t="s">
        <v>130</v>
      </c>
      <c r="H24" s="16" t="s">
        <v>104</v>
      </c>
    </row>
    <row r="25" spans="2:8" ht="16.5" customHeight="1">
      <c r="B25" s="14"/>
      <c r="C25" s="14" t="s">
        <v>136</v>
      </c>
      <c r="D25" s="14" t="s">
        <v>133</v>
      </c>
      <c r="E25" s="15">
        <v>86</v>
      </c>
      <c r="F25" s="15" t="s">
        <v>117</v>
      </c>
      <c r="G25" s="16" t="s">
        <v>99</v>
      </c>
      <c r="H25" s="16"/>
    </row>
    <row r="26" spans="2:8" ht="16.5" customHeight="1">
      <c r="B26" s="14"/>
      <c r="C26" s="14" t="s">
        <v>137</v>
      </c>
      <c r="D26" s="14" t="s">
        <v>133</v>
      </c>
      <c r="E26" s="15" t="s">
        <v>123</v>
      </c>
      <c r="F26" s="15" t="s">
        <v>117</v>
      </c>
      <c r="G26" s="16" t="s">
        <v>138</v>
      </c>
      <c r="H26" s="16"/>
    </row>
    <row r="27" spans="2:8" ht="16.5" customHeight="1">
      <c r="B27" s="14"/>
      <c r="C27" s="14" t="s">
        <v>139</v>
      </c>
      <c r="D27" s="14" t="s">
        <v>133</v>
      </c>
      <c r="E27" s="15">
        <v>89</v>
      </c>
      <c r="F27" s="15" t="s">
        <v>125</v>
      </c>
      <c r="G27" s="16" t="s">
        <v>140</v>
      </c>
      <c r="H27" s="16"/>
    </row>
    <row r="28" spans="2:8" ht="16.5" customHeight="1">
      <c r="B28" s="20" t="s">
        <v>120</v>
      </c>
      <c r="C28" s="20"/>
      <c r="D28" s="21"/>
      <c r="E28" s="21"/>
      <c r="F28" s="21"/>
      <c r="G28" s="22"/>
      <c r="H28" s="22">
        <f>COUNTA(H22:H27)</f>
        <v>1</v>
      </c>
    </row>
    <row r="29" spans="2:8" ht="16.5" customHeight="1">
      <c r="B29" s="14"/>
      <c r="C29" s="14" t="s">
        <v>141</v>
      </c>
      <c r="D29" s="14" t="s">
        <v>142</v>
      </c>
      <c r="E29" s="15">
        <v>100</v>
      </c>
      <c r="F29" s="15" t="s">
        <v>111</v>
      </c>
      <c r="G29" s="16" t="s">
        <v>130</v>
      </c>
      <c r="H29" s="16" t="s">
        <v>143</v>
      </c>
    </row>
    <row r="30" spans="2:8" ht="16.5" customHeight="1">
      <c r="B30" s="14"/>
      <c r="C30" s="14" t="s">
        <v>144</v>
      </c>
      <c r="D30" s="14" t="s">
        <v>142</v>
      </c>
      <c r="E30" s="15">
        <v>90</v>
      </c>
      <c r="F30" s="15" t="s">
        <v>125</v>
      </c>
      <c r="G30" s="16" t="s">
        <v>138</v>
      </c>
      <c r="H30" s="16" t="s">
        <v>143</v>
      </c>
    </row>
    <row r="31" spans="2:8" ht="16.5" customHeight="1">
      <c r="B31" s="14"/>
      <c r="C31" s="14" t="s">
        <v>124</v>
      </c>
      <c r="D31" s="14" t="s">
        <v>142</v>
      </c>
      <c r="E31" s="15">
        <v>85</v>
      </c>
      <c r="F31" s="15" t="s">
        <v>111</v>
      </c>
      <c r="G31" s="16" t="s">
        <v>140</v>
      </c>
      <c r="H31" s="16"/>
    </row>
    <row r="32" spans="2:8" ht="16.5" customHeight="1">
      <c r="B32" s="14"/>
      <c r="C32" s="14" t="s">
        <v>145</v>
      </c>
      <c r="D32" s="14" t="s">
        <v>142</v>
      </c>
      <c r="E32" s="15">
        <v>75</v>
      </c>
      <c r="F32" s="15" t="s">
        <v>125</v>
      </c>
      <c r="G32" s="16" t="s">
        <v>130</v>
      </c>
      <c r="H32" s="16"/>
    </row>
    <row r="33" spans="2:8" ht="16.5" customHeight="1">
      <c r="B33" s="14"/>
      <c r="C33" s="14" t="s">
        <v>146</v>
      </c>
      <c r="D33" s="14" t="s">
        <v>142</v>
      </c>
      <c r="E33" s="15">
        <v>90</v>
      </c>
      <c r="F33" s="15" t="s">
        <v>117</v>
      </c>
      <c r="G33" s="16" t="s">
        <v>138</v>
      </c>
      <c r="H33" s="16"/>
    </row>
    <row r="34" spans="2:8" ht="16.5" customHeight="1">
      <c r="B34" s="20" t="s">
        <v>120</v>
      </c>
      <c r="C34" s="20"/>
      <c r="D34" s="21"/>
      <c r="E34" s="21"/>
      <c r="F34" s="21"/>
      <c r="G34" s="22"/>
      <c r="H34" s="22">
        <f>COUNTA(H29:H33)</f>
        <v>2</v>
      </c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workbookViewId="0">
      <selection activeCell="N12" sqref="N12"/>
    </sheetView>
  </sheetViews>
  <sheetFormatPr defaultColWidth="9" defaultRowHeight="17.25"/>
  <cols>
    <col min="1" max="1" width="4" style="24" customWidth="1"/>
    <col min="2" max="5" width="13.625" style="24" customWidth="1"/>
    <col min="6" max="6" width="9" style="24" customWidth="1"/>
    <col min="7" max="7" width="0.125" style="25" customWidth="1"/>
    <col min="8" max="8" width="9" style="24"/>
    <col min="9" max="9" width="10.625" style="26" customWidth="1"/>
    <col min="10" max="10" width="12.625" style="26" bestFit="1" customWidth="1"/>
    <col min="11" max="11" width="12.625" style="24" customWidth="1"/>
    <col min="12" max="16384" width="9" style="24"/>
  </cols>
  <sheetData>
    <row r="1" spans="2:11" ht="26.25">
      <c r="B1" s="23" t="s">
        <v>147</v>
      </c>
      <c r="C1" s="23"/>
      <c r="D1" s="23"/>
      <c r="E1" s="23"/>
    </row>
    <row r="2" spans="2:11" ht="21" thickBot="1">
      <c r="I2" s="27" t="s">
        <v>148</v>
      </c>
    </row>
    <row r="3" spans="2:11" ht="24.75" customHeight="1" thickBot="1">
      <c r="B3" s="28" t="s">
        <v>149</v>
      </c>
      <c r="C3" s="29" t="s">
        <v>150</v>
      </c>
      <c r="D3" s="29" t="s">
        <v>151</v>
      </c>
      <c r="E3" s="30" t="s">
        <v>152</v>
      </c>
      <c r="I3" s="31" t="s">
        <v>151</v>
      </c>
      <c r="J3" s="32" t="s">
        <v>153</v>
      </c>
      <c r="K3" s="32" t="s">
        <v>154</v>
      </c>
    </row>
    <row r="4" spans="2:11" ht="21" customHeight="1" thickTop="1">
      <c r="B4" s="33" t="s">
        <v>155</v>
      </c>
      <c r="C4" s="34" t="s">
        <v>156</v>
      </c>
      <c r="D4" s="34" t="s">
        <v>157</v>
      </c>
      <c r="E4" s="35">
        <v>369900</v>
      </c>
      <c r="I4" s="36" t="s">
        <v>157</v>
      </c>
      <c r="J4" s="37">
        <f>COUNTIF($D$4:$D$50,I4)</f>
        <v>12</v>
      </c>
      <c r="K4" s="61">
        <f>SUMIF(거주지,I4,구입금액)</f>
        <v>3353400</v>
      </c>
    </row>
    <row r="5" spans="2:11" ht="21" customHeight="1">
      <c r="B5" s="38" t="s">
        <v>158</v>
      </c>
      <c r="C5" s="39" t="s">
        <v>159</v>
      </c>
      <c r="D5" s="39" t="s">
        <v>160</v>
      </c>
      <c r="E5" s="40">
        <v>312700</v>
      </c>
      <c r="I5" s="36" t="s">
        <v>160</v>
      </c>
      <c r="J5" s="37">
        <f t="shared" ref="J5:J8" si="0">COUNTIF($D$4:$D$50,I5)</f>
        <v>8</v>
      </c>
      <c r="K5" s="61">
        <f>SUMIF(거주지,I5,구입금액)</f>
        <v>2423400</v>
      </c>
    </row>
    <row r="6" spans="2:11" ht="21" customHeight="1">
      <c r="B6" s="38" t="s">
        <v>161</v>
      </c>
      <c r="C6" s="39" t="s">
        <v>159</v>
      </c>
      <c r="D6" s="39" t="s">
        <v>157</v>
      </c>
      <c r="E6" s="40">
        <v>69300</v>
      </c>
      <c r="I6" s="36" t="s">
        <v>162</v>
      </c>
      <c r="J6" s="37">
        <f t="shared" si="0"/>
        <v>14</v>
      </c>
      <c r="K6" s="61">
        <f>SUMIF(거주지,I6,구입금액)</f>
        <v>4709100</v>
      </c>
    </row>
    <row r="7" spans="2:11" ht="21" customHeight="1">
      <c r="B7" s="38" t="s">
        <v>163</v>
      </c>
      <c r="C7" s="39" t="s">
        <v>156</v>
      </c>
      <c r="D7" s="39" t="s">
        <v>157</v>
      </c>
      <c r="E7" s="40">
        <v>111000</v>
      </c>
      <c r="I7" s="36" t="s">
        <v>164</v>
      </c>
      <c r="J7" s="37">
        <f t="shared" si="0"/>
        <v>8</v>
      </c>
      <c r="K7" s="61">
        <f>SUMIF(거주지,I7,구입금액)</f>
        <v>2738100</v>
      </c>
    </row>
    <row r="8" spans="2:11" ht="21" customHeight="1">
      <c r="B8" s="38" t="s">
        <v>165</v>
      </c>
      <c r="C8" s="39" t="s">
        <v>159</v>
      </c>
      <c r="D8" s="39" t="s">
        <v>157</v>
      </c>
      <c r="E8" s="40">
        <v>80900</v>
      </c>
      <c r="I8" s="36" t="s">
        <v>166</v>
      </c>
      <c r="J8" s="37">
        <f t="shared" si="0"/>
        <v>5</v>
      </c>
      <c r="K8" s="61">
        <f>SUMIF(거주지,I8,구입금액)</f>
        <v>1587000</v>
      </c>
    </row>
    <row r="9" spans="2:11" ht="21" customHeight="1">
      <c r="B9" s="38" t="s">
        <v>167</v>
      </c>
      <c r="C9" s="39" t="s">
        <v>156</v>
      </c>
      <c r="D9" s="39" t="s">
        <v>162</v>
      </c>
      <c r="E9" s="40">
        <v>446400</v>
      </c>
    </row>
    <row r="10" spans="2:11" ht="21" customHeight="1">
      <c r="B10" s="38" t="s">
        <v>168</v>
      </c>
      <c r="C10" s="39" t="s">
        <v>159</v>
      </c>
      <c r="D10" s="39" t="s">
        <v>162</v>
      </c>
      <c r="E10" s="40">
        <v>493800</v>
      </c>
    </row>
    <row r="11" spans="2:11" ht="21" customHeight="1">
      <c r="B11" s="38" t="s">
        <v>169</v>
      </c>
      <c r="C11" s="39" t="s">
        <v>159</v>
      </c>
      <c r="D11" s="39" t="s">
        <v>162</v>
      </c>
      <c r="E11" s="40">
        <v>375900</v>
      </c>
      <c r="I11" s="27" t="s">
        <v>170</v>
      </c>
    </row>
    <row r="12" spans="2:11" ht="21" customHeight="1">
      <c r="B12" s="38" t="s">
        <v>171</v>
      </c>
      <c r="C12" s="39" t="s">
        <v>159</v>
      </c>
      <c r="D12" s="39" t="s">
        <v>164</v>
      </c>
      <c r="E12" s="40">
        <v>397100</v>
      </c>
      <c r="I12" s="31" t="s">
        <v>151</v>
      </c>
      <c r="J12" s="32" t="s">
        <v>172</v>
      </c>
      <c r="K12" s="32" t="s">
        <v>173</v>
      </c>
    </row>
    <row r="13" spans="2:11" ht="21" customHeight="1">
      <c r="B13" s="38" t="s">
        <v>174</v>
      </c>
      <c r="C13" s="39" t="s">
        <v>156</v>
      </c>
      <c r="D13" s="39" t="s">
        <v>157</v>
      </c>
      <c r="E13" s="40">
        <v>117700</v>
      </c>
      <c r="I13" s="36" t="s">
        <v>157</v>
      </c>
      <c r="J13" s="37">
        <f>COUNTIFS(거주지,I13,$C$4:$C$50,$J$12)</f>
        <v>5</v>
      </c>
      <c r="K13" s="37">
        <f>COUNTIFS(거주지,I13,$C$4:$C$50,$K$12)</f>
        <v>7</v>
      </c>
    </row>
    <row r="14" spans="2:11" ht="21" customHeight="1">
      <c r="B14" s="38" t="s">
        <v>175</v>
      </c>
      <c r="C14" s="39" t="s">
        <v>159</v>
      </c>
      <c r="D14" s="39" t="s">
        <v>160</v>
      </c>
      <c r="E14" s="40">
        <v>271400</v>
      </c>
      <c r="I14" s="36" t="s">
        <v>160</v>
      </c>
      <c r="J14" s="37">
        <f>COUNTIFS(거주지,I14,$C$4:$C$50,$J$12)</f>
        <v>6</v>
      </c>
      <c r="K14" s="37">
        <f>COUNTIFS(거주지,I14,$C$4:$C$50,$K$12)</f>
        <v>2</v>
      </c>
    </row>
    <row r="15" spans="2:11" ht="21" customHeight="1">
      <c r="B15" s="38" t="s">
        <v>176</v>
      </c>
      <c r="C15" s="39" t="s">
        <v>159</v>
      </c>
      <c r="D15" s="39" t="s">
        <v>164</v>
      </c>
      <c r="E15" s="40">
        <v>525600</v>
      </c>
      <c r="I15" s="36" t="s">
        <v>162</v>
      </c>
      <c r="J15" s="37">
        <f>COUNTIFS(거주지,I15,$C$4:$C$50,$J$12)</f>
        <v>7</v>
      </c>
      <c r="K15" s="37">
        <f>COUNTIFS(거주지,I15,$C$4:$C$50,$K$12)</f>
        <v>7</v>
      </c>
    </row>
    <row r="16" spans="2:11" ht="21" customHeight="1">
      <c r="B16" s="38" t="s">
        <v>177</v>
      </c>
      <c r="C16" s="39" t="s">
        <v>159</v>
      </c>
      <c r="D16" s="39" t="s">
        <v>162</v>
      </c>
      <c r="E16" s="40">
        <v>129100</v>
      </c>
      <c r="I16" s="36" t="s">
        <v>164</v>
      </c>
      <c r="J16" s="37">
        <f>COUNTIFS(거주지,I16,$C$4:$C$50,$J$12)</f>
        <v>4</v>
      </c>
      <c r="K16" s="37">
        <f>COUNTIFS(거주지,I16,$C$4:$C$50,$K$12)</f>
        <v>4</v>
      </c>
    </row>
    <row r="17" spans="2:11" ht="21" customHeight="1">
      <c r="B17" s="38" t="s">
        <v>178</v>
      </c>
      <c r="C17" s="39" t="s">
        <v>156</v>
      </c>
      <c r="D17" s="39" t="s">
        <v>157</v>
      </c>
      <c r="E17" s="40">
        <v>486900</v>
      </c>
      <c r="I17" s="36" t="s">
        <v>166</v>
      </c>
      <c r="J17" s="37">
        <f>COUNTIFS(거주지,I17,$C$4:$C$50,$J$12)</f>
        <v>2</v>
      </c>
      <c r="K17" s="37">
        <f>COUNTIFS(거주지,I17,$C$4:$C$50,$K$12)</f>
        <v>3</v>
      </c>
    </row>
    <row r="18" spans="2:11" ht="21" customHeight="1">
      <c r="B18" s="38" t="s">
        <v>179</v>
      </c>
      <c r="C18" s="39" t="s">
        <v>156</v>
      </c>
      <c r="D18" s="39" t="s">
        <v>157</v>
      </c>
      <c r="E18" s="40">
        <v>155600</v>
      </c>
    </row>
    <row r="19" spans="2:11" ht="21" customHeight="1">
      <c r="B19" s="38" t="s">
        <v>180</v>
      </c>
      <c r="C19" s="39" t="s">
        <v>156</v>
      </c>
      <c r="D19" s="39" t="s">
        <v>157</v>
      </c>
      <c r="E19" s="40">
        <v>193300</v>
      </c>
      <c r="I19" s="27" t="s">
        <v>181</v>
      </c>
    </row>
    <row r="20" spans="2:11" ht="21" customHeight="1">
      <c r="B20" s="38" t="s">
        <v>182</v>
      </c>
      <c r="C20" s="39" t="s">
        <v>159</v>
      </c>
      <c r="D20" s="39" t="s">
        <v>162</v>
      </c>
      <c r="E20" s="40">
        <v>297400</v>
      </c>
      <c r="I20" s="31" t="s">
        <v>151</v>
      </c>
      <c r="J20" s="32" t="s">
        <v>172</v>
      </c>
      <c r="K20" s="32" t="s">
        <v>173</v>
      </c>
    </row>
    <row r="21" spans="2:11" ht="21" customHeight="1">
      <c r="B21" s="38" t="s">
        <v>183</v>
      </c>
      <c r="C21" s="39" t="s">
        <v>156</v>
      </c>
      <c r="D21" s="39" t="s">
        <v>162</v>
      </c>
      <c r="E21" s="40">
        <v>492500</v>
      </c>
      <c r="I21" s="36" t="s">
        <v>157</v>
      </c>
      <c r="J21" s="61">
        <f>SUMIFS(구입금액,거주지,$I21,$C$4:$C$50,J$20)</f>
        <v>1417400</v>
      </c>
      <c r="K21" s="61">
        <f>SUMIFS(구입금액,거주지,$I21,$C$4:$C$50,K$20)</f>
        <v>1936000</v>
      </c>
    </row>
    <row r="22" spans="2:11" ht="21" customHeight="1">
      <c r="B22" s="38" t="s">
        <v>184</v>
      </c>
      <c r="C22" s="39" t="s">
        <v>159</v>
      </c>
      <c r="D22" s="39" t="s">
        <v>160</v>
      </c>
      <c r="E22" s="40">
        <v>394000</v>
      </c>
      <c r="I22" s="36" t="s">
        <v>160</v>
      </c>
      <c r="J22" s="61">
        <f>SUMIFS(구입금액,거주지,$I22,$C$4:$C$50,J$20)</f>
        <v>1978500</v>
      </c>
      <c r="K22" s="61">
        <f>SUMIFS(구입금액,거주지,$I22,$C$4:$C$50,K$20)</f>
        <v>444900</v>
      </c>
    </row>
    <row r="23" spans="2:11" ht="21" customHeight="1">
      <c r="B23" s="38" t="s">
        <v>185</v>
      </c>
      <c r="C23" s="39" t="s">
        <v>156</v>
      </c>
      <c r="D23" s="39" t="s">
        <v>162</v>
      </c>
      <c r="E23" s="40">
        <v>520600</v>
      </c>
      <c r="I23" s="36" t="s">
        <v>162</v>
      </c>
      <c r="J23" s="61">
        <f>SUMIFS(구입금액,거주지,$I23,$C$4:$C$50,J$20)</f>
        <v>2167000</v>
      </c>
      <c r="K23" s="61">
        <f>SUMIFS(구입금액,거주지,$I23,$C$4:$C$50,K$20)</f>
        <v>2542100</v>
      </c>
    </row>
    <row r="24" spans="2:11" ht="21" customHeight="1">
      <c r="B24" s="38" t="s">
        <v>186</v>
      </c>
      <c r="C24" s="39" t="s">
        <v>159</v>
      </c>
      <c r="D24" s="39" t="s">
        <v>162</v>
      </c>
      <c r="E24" s="40">
        <v>352200</v>
      </c>
      <c r="I24" s="36" t="s">
        <v>164</v>
      </c>
      <c r="J24" s="61">
        <f>SUMIFS(구입금액,거주지,$I24,$C$4:$C$50,J$20)</f>
        <v>1468700</v>
      </c>
      <c r="K24" s="61">
        <f>SUMIFS(구입금액,거주지,$I24,$C$4:$C$50,K$20)</f>
        <v>1269400</v>
      </c>
    </row>
    <row r="25" spans="2:11" ht="21" customHeight="1">
      <c r="B25" s="38" t="s">
        <v>187</v>
      </c>
      <c r="C25" s="39" t="s">
        <v>156</v>
      </c>
      <c r="D25" s="39" t="s">
        <v>164</v>
      </c>
      <c r="E25" s="40">
        <v>161500</v>
      </c>
      <c r="I25" s="36" t="s">
        <v>166</v>
      </c>
      <c r="J25" s="61">
        <f>SUMIFS(구입금액,거주지,$I25,$C$4:$C$50,J$20)</f>
        <v>588500</v>
      </c>
      <c r="K25" s="61">
        <f>SUMIFS(구입금액,거주지,$I25,$C$4:$C$50,K$20)</f>
        <v>998500</v>
      </c>
    </row>
    <row r="26" spans="2:11" ht="21" customHeight="1">
      <c r="B26" s="38" t="s">
        <v>188</v>
      </c>
      <c r="C26" s="39" t="s">
        <v>156</v>
      </c>
      <c r="D26" s="39" t="s">
        <v>162</v>
      </c>
      <c r="E26" s="40">
        <v>150800</v>
      </c>
    </row>
    <row r="27" spans="2:11" ht="21" customHeight="1">
      <c r="B27" s="38" t="s">
        <v>189</v>
      </c>
      <c r="C27" s="39" t="s">
        <v>156</v>
      </c>
      <c r="D27" s="39" t="s">
        <v>164</v>
      </c>
      <c r="E27" s="40">
        <v>504500</v>
      </c>
    </row>
    <row r="28" spans="2:11" ht="21" customHeight="1">
      <c r="B28" s="38" t="s">
        <v>190</v>
      </c>
      <c r="C28" s="39" t="s">
        <v>159</v>
      </c>
      <c r="D28" s="39" t="s">
        <v>162</v>
      </c>
      <c r="E28" s="40">
        <v>328900</v>
      </c>
    </row>
    <row r="29" spans="2:11" ht="21" customHeight="1">
      <c r="B29" s="38" t="s">
        <v>191</v>
      </c>
      <c r="C29" s="39" t="s">
        <v>156</v>
      </c>
      <c r="D29" s="39" t="s">
        <v>164</v>
      </c>
      <c r="E29" s="40">
        <v>170400</v>
      </c>
    </row>
    <row r="30" spans="2:11" ht="21" customHeight="1">
      <c r="B30" s="38" t="s">
        <v>192</v>
      </c>
      <c r="C30" s="39" t="s">
        <v>156</v>
      </c>
      <c r="D30" s="39" t="s">
        <v>160</v>
      </c>
      <c r="E30" s="40">
        <v>148600</v>
      </c>
    </row>
    <row r="31" spans="2:11" ht="21" customHeight="1">
      <c r="B31" s="38" t="s">
        <v>193</v>
      </c>
      <c r="C31" s="39" t="s">
        <v>159</v>
      </c>
      <c r="D31" s="39" t="s">
        <v>157</v>
      </c>
      <c r="E31" s="40">
        <v>388000</v>
      </c>
    </row>
    <row r="32" spans="2:11" ht="21" customHeight="1">
      <c r="B32" s="38" t="s">
        <v>194</v>
      </c>
      <c r="C32" s="39" t="s">
        <v>159</v>
      </c>
      <c r="D32" s="39" t="s">
        <v>157</v>
      </c>
      <c r="E32" s="40">
        <v>375900</v>
      </c>
    </row>
    <row r="33" spans="2:5" ht="21" customHeight="1">
      <c r="B33" s="38" t="s">
        <v>195</v>
      </c>
      <c r="C33" s="39" t="s">
        <v>159</v>
      </c>
      <c r="D33" s="39" t="s">
        <v>160</v>
      </c>
      <c r="E33" s="40">
        <v>130900</v>
      </c>
    </row>
    <row r="34" spans="2:5" ht="21" customHeight="1">
      <c r="B34" s="38" t="s">
        <v>196</v>
      </c>
      <c r="C34" s="39" t="s">
        <v>156</v>
      </c>
      <c r="D34" s="39" t="s">
        <v>162</v>
      </c>
      <c r="E34" s="40">
        <v>403300</v>
      </c>
    </row>
    <row r="35" spans="2:5" ht="21" customHeight="1">
      <c r="B35" s="38" t="s">
        <v>197</v>
      </c>
      <c r="C35" s="39" t="s">
        <v>159</v>
      </c>
      <c r="D35" s="39" t="s">
        <v>157</v>
      </c>
      <c r="E35" s="40">
        <v>503300</v>
      </c>
    </row>
    <row r="36" spans="2:5" ht="21" customHeight="1">
      <c r="B36" s="38" t="s">
        <v>198</v>
      </c>
      <c r="C36" s="39" t="s">
        <v>156</v>
      </c>
      <c r="D36" s="39" t="s">
        <v>166</v>
      </c>
      <c r="E36" s="40">
        <v>89300</v>
      </c>
    </row>
    <row r="37" spans="2:5" ht="21" customHeight="1">
      <c r="B37" s="38" t="s">
        <v>199</v>
      </c>
      <c r="C37" s="39" t="s">
        <v>159</v>
      </c>
      <c r="D37" s="39" t="s">
        <v>166</v>
      </c>
      <c r="E37" s="40">
        <v>495400</v>
      </c>
    </row>
    <row r="38" spans="2:5" ht="21" customHeight="1">
      <c r="B38" s="38" t="s">
        <v>200</v>
      </c>
      <c r="C38" s="39" t="s">
        <v>159</v>
      </c>
      <c r="D38" s="39" t="s">
        <v>160</v>
      </c>
      <c r="E38" s="40">
        <v>343600</v>
      </c>
    </row>
    <row r="39" spans="2:5" ht="21" customHeight="1">
      <c r="B39" s="38" t="s">
        <v>201</v>
      </c>
      <c r="C39" s="39" t="s">
        <v>156</v>
      </c>
      <c r="D39" s="39" t="s">
        <v>160</v>
      </c>
      <c r="E39" s="40">
        <v>296300</v>
      </c>
    </row>
    <row r="40" spans="2:5" ht="21" customHeight="1">
      <c r="B40" s="38" t="s">
        <v>202</v>
      </c>
      <c r="C40" s="39" t="s">
        <v>156</v>
      </c>
      <c r="D40" s="39" t="s">
        <v>162</v>
      </c>
      <c r="E40" s="40">
        <v>42600</v>
      </c>
    </row>
    <row r="41" spans="2:5" ht="21" customHeight="1">
      <c r="B41" s="38" t="s">
        <v>203</v>
      </c>
      <c r="C41" s="39" t="s">
        <v>156</v>
      </c>
      <c r="D41" s="39" t="s">
        <v>164</v>
      </c>
      <c r="E41" s="40">
        <v>433000</v>
      </c>
    </row>
    <row r="42" spans="2:5" ht="21" customHeight="1">
      <c r="B42" s="38" t="s">
        <v>204</v>
      </c>
      <c r="C42" s="39" t="s">
        <v>159</v>
      </c>
      <c r="D42" s="39" t="s">
        <v>166</v>
      </c>
      <c r="E42" s="40">
        <v>93100</v>
      </c>
    </row>
    <row r="43" spans="2:5" ht="21" customHeight="1">
      <c r="B43" s="38" t="s">
        <v>205</v>
      </c>
      <c r="C43" s="39" t="s">
        <v>156</v>
      </c>
      <c r="D43" s="39" t="s">
        <v>166</v>
      </c>
      <c r="E43" s="40">
        <v>499500</v>
      </c>
    </row>
    <row r="44" spans="2:5" ht="21" customHeight="1">
      <c r="B44" s="38" t="s">
        <v>206</v>
      </c>
      <c r="C44" s="39" t="s">
        <v>156</v>
      </c>
      <c r="D44" s="39" t="s">
        <v>166</v>
      </c>
      <c r="E44" s="40">
        <v>409700</v>
      </c>
    </row>
    <row r="45" spans="2:5" ht="21" customHeight="1">
      <c r="B45" s="38" t="s">
        <v>207</v>
      </c>
      <c r="C45" s="39" t="s">
        <v>159</v>
      </c>
      <c r="D45" s="39" t="s">
        <v>164</v>
      </c>
      <c r="E45" s="40">
        <v>444900</v>
      </c>
    </row>
    <row r="46" spans="2:5" ht="21" customHeight="1">
      <c r="B46" s="38" t="s">
        <v>208</v>
      </c>
      <c r="C46" s="39" t="s">
        <v>159</v>
      </c>
      <c r="D46" s="39" t="s">
        <v>164</v>
      </c>
      <c r="E46" s="40">
        <v>101100</v>
      </c>
    </row>
    <row r="47" spans="2:5" ht="21" customHeight="1">
      <c r="B47" s="38" t="s">
        <v>209</v>
      </c>
      <c r="C47" s="39" t="s">
        <v>159</v>
      </c>
      <c r="D47" s="39" t="s">
        <v>162</v>
      </c>
      <c r="E47" s="40">
        <v>189700</v>
      </c>
    </row>
    <row r="48" spans="2:5" ht="21" customHeight="1">
      <c r="B48" s="38" t="s">
        <v>210</v>
      </c>
      <c r="C48" s="39" t="s">
        <v>156</v>
      </c>
      <c r="D48" s="39" t="s">
        <v>157</v>
      </c>
      <c r="E48" s="40">
        <v>501600</v>
      </c>
    </row>
    <row r="49" spans="2:5" ht="21" customHeight="1">
      <c r="B49" s="38" t="s">
        <v>211</v>
      </c>
      <c r="C49" s="39" t="s">
        <v>159</v>
      </c>
      <c r="D49" s="39" t="s">
        <v>160</v>
      </c>
      <c r="E49" s="40">
        <v>525900</v>
      </c>
    </row>
    <row r="50" spans="2:5" ht="21" customHeight="1" thickBot="1">
      <c r="B50" s="41" t="s">
        <v>212</v>
      </c>
      <c r="C50" s="42" t="s">
        <v>156</v>
      </c>
      <c r="D50" s="42" t="s">
        <v>162</v>
      </c>
      <c r="E50" s="43">
        <v>485900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showGridLines="0" workbookViewId="0">
      <selection activeCell="L17" sqref="L17"/>
    </sheetView>
  </sheetViews>
  <sheetFormatPr defaultColWidth="9" defaultRowHeight="13.5"/>
  <cols>
    <col min="1" max="1" width="4.125" style="45" customWidth="1"/>
    <col min="2" max="2" width="9.375" style="45" customWidth="1"/>
    <col min="3" max="3" width="6.625" style="45" customWidth="1"/>
    <col min="4" max="4" width="11.125" style="45" bestFit="1" customWidth="1"/>
    <col min="5" max="6" width="10.5" style="45" customWidth="1"/>
    <col min="7" max="7" width="9" style="45"/>
    <col min="8" max="8" width="0.5" style="46" customWidth="1"/>
    <col min="9" max="9" width="9" style="45"/>
    <col min="10" max="10" width="13.25" style="45" customWidth="1"/>
    <col min="11" max="12" width="15.875" style="45" customWidth="1"/>
    <col min="13" max="16384" width="9" style="45"/>
  </cols>
  <sheetData>
    <row r="1" spans="2:12" ht="31.5">
      <c r="B1" s="44" t="s">
        <v>213</v>
      </c>
      <c r="C1" s="44"/>
      <c r="D1" s="44"/>
      <c r="E1" s="44"/>
      <c r="F1" s="44"/>
    </row>
    <row r="2" spans="2:12" s="48" customFormat="1" ht="18" customHeight="1">
      <c r="B2" s="47" t="s">
        <v>214</v>
      </c>
      <c r="C2" s="47" t="s">
        <v>215</v>
      </c>
      <c r="D2" s="47" t="s">
        <v>216</v>
      </c>
      <c r="E2" s="47" t="s">
        <v>217</v>
      </c>
      <c r="F2" s="47" t="s">
        <v>218</v>
      </c>
      <c r="H2" s="49"/>
      <c r="J2" s="50" t="s">
        <v>219</v>
      </c>
    </row>
    <row r="3" spans="2:12" s="48" customFormat="1" ht="18" customHeight="1">
      <c r="B3" s="51" t="s">
        <v>220</v>
      </c>
      <c r="C3" s="51" t="s">
        <v>221</v>
      </c>
      <c r="D3" s="52" t="s">
        <v>222</v>
      </c>
      <c r="E3" s="53">
        <v>2399000</v>
      </c>
      <c r="F3" s="53">
        <v>269600</v>
      </c>
      <c r="H3" s="49"/>
      <c r="J3" s="54" t="s">
        <v>216</v>
      </c>
      <c r="K3" s="54" t="s">
        <v>223</v>
      </c>
      <c r="L3" s="54" t="s">
        <v>224</v>
      </c>
    </row>
    <row r="4" spans="2:12" s="48" customFormat="1" ht="18" customHeight="1">
      <c r="B4" s="51" t="s">
        <v>225</v>
      </c>
      <c r="C4" s="51" t="s">
        <v>221</v>
      </c>
      <c r="D4" s="52" t="s">
        <v>226</v>
      </c>
      <c r="E4" s="53">
        <v>2359000</v>
      </c>
      <c r="F4" s="53">
        <v>265600</v>
      </c>
      <c r="H4" s="49"/>
      <c r="J4" s="55" t="s">
        <v>222</v>
      </c>
      <c r="K4" s="56"/>
      <c r="L4" s="56"/>
    </row>
    <row r="5" spans="2:12" s="48" customFormat="1" ht="18" customHeight="1">
      <c r="B5" s="51" t="s">
        <v>227</v>
      </c>
      <c r="C5" s="51" t="s">
        <v>221</v>
      </c>
      <c r="D5" s="52" t="s">
        <v>228</v>
      </c>
      <c r="E5" s="53">
        <v>1701000</v>
      </c>
      <c r="F5" s="53">
        <v>199800</v>
      </c>
      <c r="H5" s="49"/>
      <c r="J5" s="55" t="s">
        <v>226</v>
      </c>
      <c r="K5" s="56"/>
      <c r="L5" s="56"/>
    </row>
    <row r="6" spans="2:12" s="48" customFormat="1" ht="18" customHeight="1">
      <c r="B6" s="51" t="s">
        <v>229</v>
      </c>
      <c r="C6" s="51" t="s">
        <v>221</v>
      </c>
      <c r="D6" s="52" t="s">
        <v>230</v>
      </c>
      <c r="E6" s="53">
        <v>1701000</v>
      </c>
      <c r="F6" s="53">
        <v>199800</v>
      </c>
      <c r="H6" s="49"/>
      <c r="J6" s="55" t="s">
        <v>231</v>
      </c>
      <c r="K6" s="56"/>
      <c r="L6" s="56"/>
    </row>
    <row r="7" spans="2:12" s="48" customFormat="1" ht="18" customHeight="1">
      <c r="B7" s="51" t="s">
        <v>232</v>
      </c>
      <c r="C7" s="51" t="s">
        <v>233</v>
      </c>
      <c r="D7" s="52" t="s">
        <v>228</v>
      </c>
      <c r="E7" s="53">
        <v>1694000</v>
      </c>
      <c r="F7" s="53">
        <v>199100</v>
      </c>
      <c r="H7" s="49"/>
      <c r="J7" s="55" t="s">
        <v>228</v>
      </c>
      <c r="K7" s="56"/>
      <c r="L7" s="56"/>
    </row>
    <row r="8" spans="2:12" s="48" customFormat="1" ht="18" customHeight="1">
      <c r="B8" s="51" t="s">
        <v>234</v>
      </c>
      <c r="C8" s="51" t="s">
        <v>221</v>
      </c>
      <c r="D8" s="52" t="s">
        <v>228</v>
      </c>
      <c r="E8" s="53">
        <v>1198000</v>
      </c>
      <c r="F8" s="53">
        <v>149500</v>
      </c>
      <c r="H8" s="49"/>
      <c r="J8" s="55" t="s">
        <v>230</v>
      </c>
      <c r="K8" s="56"/>
      <c r="L8" s="56"/>
    </row>
    <row r="9" spans="2:12" s="48" customFormat="1" ht="18" customHeight="1">
      <c r="B9" s="51" t="s">
        <v>235</v>
      </c>
      <c r="C9" s="51" t="s">
        <v>221</v>
      </c>
      <c r="D9" s="52" t="s">
        <v>228</v>
      </c>
      <c r="E9" s="53">
        <v>1891000</v>
      </c>
      <c r="F9" s="53">
        <v>218800</v>
      </c>
      <c r="H9" s="49"/>
      <c r="J9" s="55" t="s">
        <v>236</v>
      </c>
      <c r="K9" s="56"/>
      <c r="L9" s="56"/>
    </row>
    <row r="10" spans="2:12" s="48" customFormat="1" ht="18" customHeight="1">
      <c r="B10" s="51" t="s">
        <v>237</v>
      </c>
      <c r="C10" s="51" t="s">
        <v>233</v>
      </c>
      <c r="D10" s="52" t="s">
        <v>228</v>
      </c>
      <c r="E10" s="53">
        <v>2577000</v>
      </c>
      <c r="F10" s="53">
        <v>287400</v>
      </c>
      <c r="H10" s="49"/>
    </row>
    <row r="11" spans="2:12" s="48" customFormat="1" ht="18" customHeight="1">
      <c r="B11" s="51" t="s">
        <v>238</v>
      </c>
      <c r="C11" s="51" t="s">
        <v>233</v>
      </c>
      <c r="D11" s="52" t="s">
        <v>222</v>
      </c>
      <c r="E11" s="53">
        <v>1198000</v>
      </c>
      <c r="F11" s="53">
        <v>149500</v>
      </c>
      <c r="H11" s="49"/>
      <c r="J11" s="50" t="s">
        <v>239</v>
      </c>
    </row>
    <row r="12" spans="2:12" s="48" customFormat="1" ht="18" customHeight="1">
      <c r="B12" s="51" t="s">
        <v>240</v>
      </c>
      <c r="C12" s="51" t="s">
        <v>233</v>
      </c>
      <c r="D12" s="52" t="s">
        <v>231</v>
      </c>
      <c r="E12" s="53">
        <v>2200000</v>
      </c>
      <c r="F12" s="53">
        <v>249700</v>
      </c>
      <c r="H12" s="49"/>
      <c r="J12" s="54" t="s">
        <v>241</v>
      </c>
      <c r="K12" s="54" t="s">
        <v>242</v>
      </c>
      <c r="L12" s="54" t="s">
        <v>243</v>
      </c>
    </row>
    <row r="13" spans="2:12" s="48" customFormat="1" ht="18" customHeight="1">
      <c r="B13" s="51" t="s">
        <v>244</v>
      </c>
      <c r="C13" s="51" t="s">
        <v>221</v>
      </c>
      <c r="D13" s="52" t="s">
        <v>222</v>
      </c>
      <c r="E13" s="53">
        <v>1541000</v>
      </c>
      <c r="F13" s="53">
        <v>183800</v>
      </c>
      <c r="H13" s="49"/>
      <c r="J13" s="55" t="s">
        <v>222</v>
      </c>
      <c r="K13" s="56"/>
      <c r="L13" s="56"/>
    </row>
    <row r="14" spans="2:12" s="48" customFormat="1" ht="18" customHeight="1">
      <c r="B14" s="51" t="s">
        <v>245</v>
      </c>
      <c r="C14" s="51" t="s">
        <v>233</v>
      </c>
      <c r="D14" s="52" t="s">
        <v>228</v>
      </c>
      <c r="E14" s="53">
        <v>1678000</v>
      </c>
      <c r="F14" s="53">
        <v>197500</v>
      </c>
      <c r="H14" s="49"/>
      <c r="J14" s="55" t="s">
        <v>226</v>
      </c>
      <c r="K14" s="56"/>
      <c r="L14" s="56"/>
    </row>
    <row r="15" spans="2:12" s="48" customFormat="1" ht="18" customHeight="1">
      <c r="B15" s="51" t="s">
        <v>246</v>
      </c>
      <c r="C15" s="51" t="s">
        <v>221</v>
      </c>
      <c r="D15" s="52" t="s">
        <v>228</v>
      </c>
      <c r="E15" s="53">
        <v>2399000</v>
      </c>
      <c r="F15" s="53">
        <v>269600</v>
      </c>
      <c r="H15" s="49"/>
      <c r="J15" s="55" t="s">
        <v>231</v>
      </c>
      <c r="K15" s="56"/>
      <c r="L15" s="56"/>
    </row>
    <row r="16" spans="2:12" s="48" customFormat="1" ht="18" customHeight="1">
      <c r="B16" s="51" t="s">
        <v>247</v>
      </c>
      <c r="C16" s="51" t="s">
        <v>221</v>
      </c>
      <c r="D16" s="52" t="s">
        <v>228</v>
      </c>
      <c r="E16" s="53">
        <v>1201000</v>
      </c>
      <c r="F16" s="53">
        <v>149800</v>
      </c>
      <c r="H16" s="49"/>
      <c r="J16" s="55" t="s">
        <v>228</v>
      </c>
      <c r="K16" s="56"/>
      <c r="L16" s="56"/>
    </row>
    <row r="17" spans="2:12" s="48" customFormat="1" ht="18" customHeight="1">
      <c r="B17" s="51" t="s">
        <v>248</v>
      </c>
      <c r="C17" s="51" t="s">
        <v>221</v>
      </c>
      <c r="D17" s="52" t="s">
        <v>228</v>
      </c>
      <c r="E17" s="53">
        <v>1891000</v>
      </c>
      <c r="F17" s="53">
        <v>218800</v>
      </c>
      <c r="H17" s="49"/>
      <c r="J17" s="55" t="s">
        <v>230</v>
      </c>
      <c r="K17" s="56"/>
      <c r="L17" s="56"/>
    </row>
    <row r="18" spans="2:12" s="48" customFormat="1" ht="18" customHeight="1">
      <c r="B18" s="51" t="s">
        <v>249</v>
      </c>
      <c r="C18" s="51" t="s">
        <v>221</v>
      </c>
      <c r="D18" s="52" t="s">
        <v>231</v>
      </c>
      <c r="E18" s="53">
        <v>2200000</v>
      </c>
      <c r="F18" s="53">
        <v>249700</v>
      </c>
      <c r="H18" s="49"/>
      <c r="J18" s="55" t="s">
        <v>236</v>
      </c>
      <c r="K18" s="56"/>
      <c r="L18" s="56"/>
    </row>
    <row r="19" spans="2:12" s="48" customFormat="1" ht="18" customHeight="1">
      <c r="B19" s="51" t="s">
        <v>250</v>
      </c>
      <c r="C19" s="51" t="s">
        <v>221</v>
      </c>
      <c r="D19" s="52" t="s">
        <v>228</v>
      </c>
      <c r="E19" s="53">
        <v>1499000</v>
      </c>
      <c r="F19" s="53">
        <v>179600</v>
      </c>
      <c r="H19" s="49"/>
    </row>
    <row r="20" spans="2:12" s="48" customFormat="1" ht="18" customHeight="1">
      <c r="B20" s="51" t="s">
        <v>251</v>
      </c>
      <c r="C20" s="51" t="s">
        <v>221</v>
      </c>
      <c r="D20" s="52" t="s">
        <v>228</v>
      </c>
      <c r="E20" s="53">
        <v>2179000</v>
      </c>
      <c r="F20" s="53">
        <v>247600</v>
      </c>
      <c r="H20" s="49"/>
    </row>
    <row r="21" spans="2:12" s="48" customFormat="1" ht="18" customHeight="1">
      <c r="B21" s="51" t="s">
        <v>252</v>
      </c>
      <c r="C21" s="51" t="s">
        <v>233</v>
      </c>
      <c r="D21" s="52" t="s">
        <v>236</v>
      </c>
      <c r="E21" s="53">
        <v>1694000</v>
      </c>
      <c r="F21" s="53">
        <v>199100</v>
      </c>
      <c r="H21" s="49"/>
    </row>
    <row r="22" spans="2:12" s="48" customFormat="1" ht="18" customHeight="1">
      <c r="B22" s="51" t="s">
        <v>253</v>
      </c>
      <c r="C22" s="51" t="s">
        <v>221</v>
      </c>
      <c r="D22" s="52" t="s">
        <v>222</v>
      </c>
      <c r="E22" s="53">
        <v>1694000</v>
      </c>
      <c r="F22" s="53">
        <v>199100</v>
      </c>
      <c r="H22" s="49"/>
    </row>
    <row r="23" spans="2:12" s="48" customFormat="1" ht="18" customHeight="1">
      <c r="B23" s="51" t="s">
        <v>254</v>
      </c>
      <c r="C23" s="51" t="s">
        <v>221</v>
      </c>
      <c r="D23" s="52" t="s">
        <v>228</v>
      </c>
      <c r="E23" s="53">
        <v>1700000</v>
      </c>
      <c r="F23" s="53">
        <v>199700</v>
      </c>
      <c r="H23" s="49"/>
    </row>
    <row r="24" spans="2:12" s="48" customFormat="1" ht="18" customHeight="1">
      <c r="B24" s="51" t="s">
        <v>255</v>
      </c>
      <c r="C24" s="51" t="s">
        <v>221</v>
      </c>
      <c r="D24" s="52" t="s">
        <v>222</v>
      </c>
      <c r="E24" s="53">
        <v>1499000</v>
      </c>
      <c r="F24" s="53">
        <v>179600</v>
      </c>
      <c r="H24" s="49"/>
    </row>
    <row r="25" spans="2:12" s="48" customFormat="1" ht="18" customHeight="1">
      <c r="B25" s="51" t="s">
        <v>256</v>
      </c>
      <c r="C25" s="51" t="s">
        <v>221</v>
      </c>
      <c r="D25" s="52" t="s">
        <v>230</v>
      </c>
      <c r="E25" s="53">
        <v>1701000</v>
      </c>
      <c r="F25" s="53">
        <v>199800</v>
      </c>
      <c r="H25" s="49"/>
    </row>
    <row r="26" spans="2:12" s="48" customFormat="1" ht="18" customHeight="1">
      <c r="B26" s="51" t="s">
        <v>257</v>
      </c>
      <c r="C26" s="51" t="s">
        <v>233</v>
      </c>
      <c r="D26" s="52" t="s">
        <v>228</v>
      </c>
      <c r="E26" s="53">
        <v>1678000</v>
      </c>
      <c r="F26" s="53">
        <v>197500</v>
      </c>
      <c r="H26" s="49"/>
    </row>
    <row r="27" spans="2:12" s="48" customFormat="1" ht="18" customHeight="1">
      <c r="B27" s="51" t="s">
        <v>258</v>
      </c>
      <c r="C27" s="51" t="s">
        <v>233</v>
      </c>
      <c r="D27" s="52" t="s">
        <v>222</v>
      </c>
      <c r="E27" s="53">
        <v>2359000</v>
      </c>
      <c r="F27" s="53">
        <v>265600</v>
      </c>
      <c r="H27" s="49"/>
    </row>
    <row r="28" spans="2:12" s="48" customFormat="1" ht="18" customHeight="1">
      <c r="B28" s="51" t="s">
        <v>259</v>
      </c>
      <c r="C28" s="51" t="s">
        <v>233</v>
      </c>
      <c r="D28" s="52" t="s">
        <v>228</v>
      </c>
      <c r="E28" s="53">
        <v>2179000</v>
      </c>
      <c r="F28" s="53">
        <v>247600</v>
      </c>
      <c r="H28" s="49"/>
    </row>
    <row r="29" spans="2:12" s="48" customFormat="1" ht="18" customHeight="1">
      <c r="B29" s="51" t="s">
        <v>260</v>
      </c>
      <c r="C29" s="51" t="s">
        <v>221</v>
      </c>
      <c r="D29" s="52" t="s">
        <v>228</v>
      </c>
      <c r="E29" s="53">
        <v>1496000</v>
      </c>
      <c r="F29" s="53">
        <v>179300</v>
      </c>
      <c r="H29" s="49"/>
    </row>
    <row r="30" spans="2:12" s="48" customFormat="1" ht="18" customHeight="1">
      <c r="B30" s="51" t="s">
        <v>261</v>
      </c>
      <c r="C30" s="51" t="s">
        <v>221</v>
      </c>
      <c r="D30" s="52" t="s">
        <v>222</v>
      </c>
      <c r="E30" s="53">
        <v>1694000</v>
      </c>
      <c r="F30" s="53">
        <v>199100</v>
      </c>
      <c r="H30" s="49"/>
    </row>
    <row r="31" spans="2:12" s="48" customFormat="1" ht="18" customHeight="1">
      <c r="B31" s="51" t="s">
        <v>229</v>
      </c>
      <c r="C31" s="51" t="s">
        <v>221</v>
      </c>
      <c r="D31" s="52" t="s">
        <v>222</v>
      </c>
      <c r="E31" s="53">
        <v>2359000</v>
      </c>
      <c r="F31" s="53">
        <v>265600</v>
      </c>
      <c r="H31" s="49"/>
    </row>
    <row r="32" spans="2:12" ht="18" customHeight="1"/>
    <row r="33" ht="18" customHeight="1"/>
    <row r="34" ht="18" customHeight="1"/>
    <row r="35" ht="18" customHeight="1"/>
    <row r="36" ht="18" customHeight="1"/>
    <row r="37" ht="18" customHeight="1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p182</vt:lpstr>
      <vt:lpstr>p216</vt:lpstr>
      <vt:lpstr>p220</vt:lpstr>
      <vt:lpstr>p223(실습)</vt:lpstr>
      <vt:lpstr>거주지</vt:lpstr>
      <vt:lpstr>구입금액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dcterms:created xsi:type="dcterms:W3CDTF">2018-10-22T00:45:21Z</dcterms:created>
  <dcterms:modified xsi:type="dcterms:W3CDTF">2018-10-22T07:34:36Z</dcterms:modified>
</cp:coreProperties>
</file>