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U\Desktop\181126\"/>
    </mc:Choice>
  </mc:AlternateContent>
  <bookViews>
    <workbookView xWindow="0" yWindow="0" windowWidth="28800" windowHeight="12285" activeTab="4"/>
  </bookViews>
  <sheets>
    <sheet name="실습" sheetId="3" r:id="rId1"/>
    <sheet name="p280" sheetId="2" r:id="rId2"/>
    <sheet name="P243" sheetId="10" r:id="rId3"/>
    <sheet name="p317" sheetId="9" r:id="rId4"/>
    <sheet name="실습2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nscount" hidden="1">1</definedName>
    <definedName name="b" localSheetId="2" hidden="1">OFFSET([1]제품정보!#REF!,1,0,COUNTA([1]제품정보!#REF!)-3,1)</definedName>
    <definedName name="b" localSheetId="1" hidden="1">OFFSET([1]제품정보!#REF!,1,0,COUNTA([1]제품정보!#REF!)-3,1)</definedName>
    <definedName name="b" localSheetId="4" hidden="1">OFFSET([1]제품정보!#REF!,1,0,COUNTA([1]제품정보!#REF!)-3,1)</definedName>
    <definedName name="b" hidden="1">OFFSET([1]제품정보!#REF!,1,0,COUNTA([1]제품정보!#REF!)-3,1)</definedName>
    <definedName name="d" localSheetId="2" hidden="1">OFFSET([1]제품정보!#REF!,1,0,COUNTA([1]제품정보!#REF!)-3,1)</definedName>
    <definedName name="d" localSheetId="1" hidden="1">OFFSET([1]제품정보!#REF!,1,0,COUNTA([1]제품정보!#REF!)-3,1)</definedName>
    <definedName name="d" localSheetId="4" hidden="1">OFFSET([1]제품정보!#REF!,1,0,COUNTA([1]제품정보!#REF!)-3,1)</definedName>
    <definedName name="d" hidden="1">OFFSET([1]제품정보!#REF!,1,0,COUNTA([1]제품정보!#REF!)-3,1)</definedName>
    <definedName name="PM_Emission목록" hidden="1">OFFSET([2]관리인자!$B$29,1,0,COUNTA([2]관리인자!$B$29:'[2]관리인자'!$B$95),8)</definedName>
    <definedName name="PM_누적재활용가능율" localSheetId="2" hidden="1">OFFSET([1]제품정보!#REF!,1,0,COUNTA([1]제품정보!#REF!)-3,1)</definedName>
    <definedName name="PM_누적재활용가능율" localSheetId="1" hidden="1">OFFSET([1]제품정보!#REF!,1,0,COUNTA([1]제품정보!#REF!)-3,1)</definedName>
    <definedName name="PM_누적재활용가능율" localSheetId="4" hidden="1">OFFSET([1]제품정보!#REF!,1,0,COUNTA([1]제품정보!#REF!)-3,1)</definedName>
    <definedName name="PM_누적재활용가능율" hidden="1">OFFSET([1]제품정보!#REF!,1,0,COUNTA([1]제품정보!#REF!)-3,1)</definedName>
    <definedName name="PM_분해효율" localSheetId="2" hidden="1">OFFSET([1]제품정보!#REF!,1,0,COUNTA([1]제품정보!#REF!)-3,1)</definedName>
    <definedName name="PM_분해효율" localSheetId="1" hidden="1">OFFSET([1]제품정보!#REF!,1,0,COUNTA([1]제품정보!#REF!)-3,1)</definedName>
    <definedName name="PM_분해효율" localSheetId="4" hidden="1">OFFSET([1]제품정보!#REF!,1,0,COUNTA([1]제품정보!#REF!)-3,1)</definedName>
    <definedName name="PM_분해효율" hidden="1">OFFSET([1]제품정보!#REF!,1,0,COUNTA([1]제품정보!#REF!)-3,1)</definedName>
    <definedName name="PM_에너지목록" hidden="1">OFFSET([2]관리인자!$O$29,1,0,COUNTA([2]관리인자!$O$29:'[2]관리인자'!$O$98),8)</definedName>
    <definedName name="PM_작성자" hidden="1">[2]개요!$H$3</definedName>
    <definedName name="PM_첨부1" localSheetId="2" hidden="1">#REF!</definedName>
    <definedName name="PM_첨부1" localSheetId="1" hidden="1">#REF!</definedName>
    <definedName name="PM_첨부1" localSheetId="4" hidden="1">#REF!</definedName>
    <definedName name="PM_첨부1" hidden="1">#REF!</definedName>
    <definedName name="PM_첨부1_End" localSheetId="2" hidden="1">#REF!</definedName>
    <definedName name="PM_첨부1_End" localSheetId="1" hidden="1">#REF!</definedName>
    <definedName name="PM_첨부1_End" localSheetId="4" hidden="1">#REF!</definedName>
    <definedName name="PM_첨부1_End" hidden="1">#REF!</definedName>
    <definedName name="PM_해체" localSheetId="2" hidden="1">[1]제품정보!#REF!</definedName>
    <definedName name="PM_해체" localSheetId="1" hidden="1">[1]제품정보!#REF!</definedName>
    <definedName name="PM_해체" localSheetId="4" hidden="1">[1]제품정보!#REF!</definedName>
    <definedName name="PM_해체" hidden="1">[1]제품정보!#REF!</definedName>
    <definedName name="건물번호">'[3]배열수식(2)'!$B$12:$B$30</definedName>
    <definedName name="기록">[4]마라톤기록표!$C$4:$C$17,[4]마라톤기록표!$F$4:$F$17,[4]마라톤기록표!$I$4:$I$17</definedName>
    <definedName name="ㅁㅁ" localSheetId="2" hidden="1">OFFSET([1]제품정보!#REF!,1,0,COUNTA([1]제품정보!#REF!)-3,1)</definedName>
    <definedName name="ㅁㅁ" localSheetId="1" hidden="1">OFFSET([1]제품정보!#REF!,1,0,COUNTA([1]제품정보!#REF!)-3,1)</definedName>
    <definedName name="ㅁㅁ" localSheetId="4" hidden="1">OFFSET([1]제품정보!#REF!,1,0,COUNTA([1]제품정보!#REF!)-3,1)</definedName>
    <definedName name="ㅁㅁ" hidden="1">OFFSET([1]제품정보!#REF!,1,0,COUNTA([1]제품정보!#REF!)-3,1)</definedName>
    <definedName name="ㅁㅁㅁ" localSheetId="2" hidden="1">OFFSET([1]제품정보!#REF!,1,0,COUNTA([1]제품정보!#REF!)-3,1)</definedName>
    <definedName name="ㅁㅁㅁ" localSheetId="1" hidden="1">OFFSET([1]제품정보!#REF!,1,0,COUNTA([1]제품정보!#REF!)-3,1)</definedName>
    <definedName name="ㅁㅁㅁ" localSheetId="4" hidden="1">OFFSET([1]제품정보!#REF!,1,0,COUNTA([1]제품정보!#REF!)-3,1)</definedName>
    <definedName name="ㅁㅁㅁ" hidden="1">OFFSET([1]제품정보!#REF!,1,0,COUNTA([1]제품정보!#REF!)-3,1)</definedName>
    <definedName name="발송지역" localSheetId="2">#REF!</definedName>
    <definedName name="발송지역" localSheetId="1">#REF!</definedName>
    <definedName name="발송지역" localSheetId="4">#REF!</definedName>
    <definedName name="발송지역">#REF!</definedName>
    <definedName name="사원_신상_명세서" localSheetId="2">#REF!</definedName>
    <definedName name="사원_신상_명세서" localSheetId="1">#REF!</definedName>
    <definedName name="사원_신상_명세서" localSheetId="4">#REF!</definedName>
    <definedName name="사원_신상_명세서">#REF!</definedName>
    <definedName name="성별" localSheetId="2">#REF!</definedName>
    <definedName name="성별">#REF!</definedName>
    <definedName name="소계" localSheetId="2">#REF!</definedName>
    <definedName name="소계" localSheetId="1">#REF!</definedName>
    <definedName name="소계" localSheetId="4">#REF!</definedName>
    <definedName name="소계">#REF!</definedName>
    <definedName name="시험관리" localSheetId="2">#REF!</definedName>
    <definedName name="시험관리" localSheetId="1">#REF!</definedName>
    <definedName name="시험관리" localSheetId="4">#REF!</definedName>
    <definedName name="시험관리">#REF!</definedName>
    <definedName name="지역별요금" localSheetId="2">#REF!</definedName>
    <definedName name="지역별요금" localSheetId="1">#REF!</definedName>
    <definedName name="지역별요금" localSheetId="4">#REF!</definedName>
    <definedName name="지역별요금">#REF!</definedName>
    <definedName name="참조표2" localSheetId="2">'[5]주문서(Vlookup,Hlookup)'!#REF!</definedName>
    <definedName name="참조표2">'[5]주문서(Vlookup,Hlookup)'!#REF!</definedName>
    <definedName name="판매구분" localSheetId="2">#REF!</definedName>
    <definedName name="판매구분" localSheetId="1">#REF!</definedName>
    <definedName name="판매구분" localSheetId="4">#REF!</definedName>
    <definedName name="판매구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5" i="10"/>
  <c r="H5" i="10"/>
  <c r="H8" i="10"/>
  <c r="H12" i="10"/>
  <c r="H16" i="10"/>
  <c r="H20" i="10"/>
  <c r="H2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6" i="10"/>
  <c r="H6" i="10" s="1"/>
  <c r="G7" i="10"/>
  <c r="H7" i="10" s="1"/>
  <c r="G8" i="10"/>
  <c r="G9" i="10"/>
  <c r="H9" i="10" s="1"/>
  <c r="G10" i="10"/>
  <c r="H10" i="10" s="1"/>
  <c r="G11" i="10"/>
  <c r="H11" i="10" s="1"/>
  <c r="G12" i="10"/>
  <c r="G13" i="10"/>
  <c r="H13" i="10" s="1"/>
  <c r="G14" i="10"/>
  <c r="H14" i="10" s="1"/>
  <c r="G15" i="10"/>
  <c r="H15" i="10" s="1"/>
  <c r="G16" i="10"/>
  <c r="G17" i="10"/>
  <c r="H17" i="10" s="1"/>
  <c r="G18" i="10"/>
  <c r="H18" i="10" s="1"/>
  <c r="G19" i="10"/>
  <c r="H19" i="10" s="1"/>
  <c r="G20" i="10"/>
  <c r="G21" i="10"/>
  <c r="H21" i="10" s="1"/>
  <c r="G22" i="10"/>
  <c r="H22" i="10" s="1"/>
  <c r="G23" i="10"/>
  <c r="H23" i="10" s="1"/>
  <c r="G24" i="10"/>
  <c r="G25" i="10"/>
  <c r="H25" i="10" s="1"/>
  <c r="G26" i="10"/>
  <c r="H26" i="10" s="1"/>
  <c r="G5" i="10"/>
  <c r="P7" i="2"/>
  <c r="P6" i="2"/>
  <c r="P8" i="2"/>
  <c r="P9" i="2"/>
  <c r="P10" i="2"/>
  <c r="P11" i="2"/>
  <c r="P5" i="2"/>
  <c r="O6" i="2"/>
  <c r="O7" i="2"/>
  <c r="O8" i="2"/>
  <c r="O9" i="2"/>
  <c r="O10" i="2"/>
  <c r="O11" i="2"/>
  <c r="O5" i="2"/>
  <c r="N6" i="2"/>
  <c r="N7" i="2"/>
  <c r="N8" i="2"/>
  <c r="N9" i="2"/>
  <c r="N10" i="2"/>
  <c r="N11" i="2"/>
  <c r="N5" i="2"/>
  <c r="M6" i="2"/>
  <c r="M7" i="2"/>
  <c r="M8" i="2"/>
  <c r="M9" i="2"/>
  <c r="M10" i="2"/>
  <c r="M11" i="2"/>
  <c r="M5" i="2"/>
  <c r="J7" i="4"/>
  <c r="C6" i="3"/>
  <c r="C5" i="3"/>
  <c r="C4" i="3"/>
  <c r="B235" i="9" l="1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</calcChain>
</file>

<file path=xl/sharedStrings.xml><?xml version="1.0" encoding="utf-8"?>
<sst xmlns="http://schemas.openxmlformats.org/spreadsheetml/2006/main" count="934" uniqueCount="447">
  <si>
    <t>해외 출장비 지급 기준</t>
    <phoneticPr fontId="5" type="noConversion"/>
  </si>
  <si>
    <t>해외 출장비 계산</t>
    <phoneticPr fontId="5" type="noConversion"/>
  </si>
  <si>
    <t>(단위:$)</t>
    <phoneticPr fontId="3" type="noConversion"/>
  </si>
  <si>
    <t xml:space="preserve">         출장지
직급</t>
    <phoneticPr fontId="5" type="noConversion"/>
  </si>
  <si>
    <t>인도</t>
    <phoneticPr fontId="5" type="noConversion"/>
  </si>
  <si>
    <t>싱가폴</t>
    <phoneticPr fontId="5" type="noConversion"/>
  </si>
  <si>
    <t>중국</t>
    <phoneticPr fontId="5" type="noConversion"/>
  </si>
  <si>
    <t>기타</t>
    <phoneticPr fontId="5" type="noConversion"/>
  </si>
  <si>
    <t>이름</t>
    <phoneticPr fontId="5" type="noConversion"/>
  </si>
  <si>
    <t>직급</t>
    <phoneticPr fontId="5" type="noConversion"/>
  </si>
  <si>
    <t>출장지</t>
    <phoneticPr fontId="5" type="noConversion"/>
  </si>
  <si>
    <t>직급행번호</t>
    <phoneticPr fontId="3" type="noConversion"/>
  </si>
  <si>
    <t>출장지열번호</t>
  </si>
  <si>
    <t>1일 출장경비
(INDEX)</t>
  </si>
  <si>
    <t>1일 출장경비
(MATCH,INDEX)</t>
  </si>
  <si>
    <t>사장</t>
    <phoneticPr fontId="5" type="noConversion"/>
  </si>
  <si>
    <t>이준원</t>
    <phoneticPr fontId="5" type="noConversion"/>
  </si>
  <si>
    <t>전무</t>
    <phoneticPr fontId="5" type="noConversion"/>
  </si>
  <si>
    <t>중국</t>
    <phoneticPr fontId="5" type="noConversion"/>
  </si>
  <si>
    <t>전무</t>
    <phoneticPr fontId="5" type="noConversion"/>
  </si>
  <si>
    <t>주지영</t>
    <phoneticPr fontId="5" type="noConversion"/>
  </si>
  <si>
    <t>대리</t>
    <phoneticPr fontId="5" type="noConversion"/>
  </si>
  <si>
    <t>부장</t>
    <phoneticPr fontId="5" type="noConversion"/>
  </si>
  <si>
    <t>양만금</t>
    <phoneticPr fontId="5" type="noConversion"/>
  </si>
  <si>
    <t>사장</t>
    <phoneticPr fontId="5" type="noConversion"/>
  </si>
  <si>
    <t>중국</t>
    <phoneticPr fontId="5" type="noConversion"/>
  </si>
  <si>
    <t>차장</t>
    <phoneticPr fontId="5" type="noConversion"/>
  </si>
  <si>
    <t>이승진</t>
    <phoneticPr fontId="5" type="noConversion"/>
  </si>
  <si>
    <t>인도</t>
    <phoneticPr fontId="5" type="noConversion"/>
  </si>
  <si>
    <t>과장</t>
    <phoneticPr fontId="5" type="noConversion"/>
  </si>
  <si>
    <t>이민진</t>
    <phoneticPr fontId="5" type="noConversion"/>
  </si>
  <si>
    <t>기타</t>
    <phoneticPr fontId="5" type="noConversion"/>
  </si>
  <si>
    <t>대리</t>
    <phoneticPr fontId="5" type="noConversion"/>
  </si>
  <si>
    <t>최현정</t>
    <phoneticPr fontId="5" type="noConversion"/>
  </si>
  <si>
    <t>사원</t>
    <phoneticPr fontId="5" type="noConversion"/>
  </si>
  <si>
    <t>싱가폴</t>
    <phoneticPr fontId="5" type="noConversion"/>
  </si>
  <si>
    <t>사원</t>
    <phoneticPr fontId="5" type="noConversion"/>
  </si>
  <si>
    <t>이신영</t>
    <phoneticPr fontId="5" type="noConversion"/>
  </si>
  <si>
    <t>과장</t>
    <phoneticPr fontId="5" type="noConversion"/>
  </si>
  <si>
    <t>인도</t>
    <phoneticPr fontId="5" type="noConversion"/>
  </si>
  <si>
    <t>계약자성명</t>
    <phoneticPr fontId="16" type="noConversion"/>
  </si>
  <si>
    <t>상품명</t>
    <phoneticPr fontId="16" type="noConversion"/>
  </si>
  <si>
    <t>계약금액</t>
    <phoneticPr fontId="16" type="noConversion"/>
  </si>
  <si>
    <t>전화번호</t>
    <phoneticPr fontId="16" type="noConversion"/>
  </si>
  <si>
    <t>[ 관리 고객 명단 ]</t>
    <phoneticPr fontId="16" type="noConversion"/>
  </si>
  <si>
    <t>계약자</t>
    <phoneticPr fontId="16" type="noConversion"/>
  </si>
  <si>
    <t>증서번호</t>
    <phoneticPr fontId="16" type="noConversion"/>
  </si>
  <si>
    <t>계약금액</t>
    <phoneticPr fontId="16" type="noConversion"/>
  </si>
  <si>
    <t>보험료</t>
    <phoneticPr fontId="16" type="noConversion"/>
  </si>
  <si>
    <t>계약자주민번호</t>
    <phoneticPr fontId="16" type="noConversion"/>
  </si>
  <si>
    <t>피보험자</t>
    <phoneticPr fontId="16" type="noConversion"/>
  </si>
  <si>
    <t>피보험자주민등록번호</t>
    <phoneticPr fontId="16" type="noConversion"/>
  </si>
  <si>
    <t>전화번호</t>
    <phoneticPr fontId="16" type="noConversion"/>
  </si>
  <si>
    <t>주소</t>
    <phoneticPr fontId="16" type="noConversion"/>
  </si>
  <si>
    <t>김범석</t>
    <phoneticPr fontId="16" type="noConversion"/>
  </si>
  <si>
    <t>AAA12345613</t>
  </si>
  <si>
    <t>올커버건강보험</t>
    <phoneticPr fontId="16" type="noConversion"/>
  </si>
  <si>
    <t>나민호</t>
    <phoneticPr fontId="16" type="noConversion"/>
  </si>
  <si>
    <t>032-362-9632</t>
    <phoneticPr fontId="16" type="noConversion"/>
  </si>
  <si>
    <t>인천 연수구 송도동 42-30</t>
    <phoneticPr fontId="16" type="noConversion"/>
  </si>
  <si>
    <t>강현수</t>
    <phoneticPr fontId="16" type="noConversion"/>
  </si>
  <si>
    <t>AAA12345612</t>
  </si>
  <si>
    <t>올커버건강보험</t>
    <phoneticPr fontId="16" type="noConversion"/>
  </si>
  <si>
    <t>강태봉</t>
    <phoneticPr fontId="16" type="noConversion"/>
  </si>
  <si>
    <t>032-258-4562</t>
    <phoneticPr fontId="16" type="noConversion"/>
  </si>
  <si>
    <t>인천 연수구 동춘동 45-78</t>
    <phoneticPr fontId="16" type="noConversion"/>
  </si>
  <si>
    <t>김인숙</t>
    <phoneticPr fontId="16" type="noConversion"/>
  </si>
  <si>
    <t>AAA12345611</t>
    <phoneticPr fontId="16" type="noConversion"/>
  </si>
  <si>
    <t>가족다사랑적금</t>
    <phoneticPr fontId="16" type="noConversion"/>
  </si>
  <si>
    <t>박순아</t>
    <phoneticPr fontId="16" type="noConversion"/>
  </si>
  <si>
    <t>011-124-1245</t>
    <phoneticPr fontId="16" type="noConversion"/>
  </si>
  <si>
    <t>충남 천안시 유량동 11-2</t>
    <phoneticPr fontId="16" type="noConversion"/>
  </si>
  <si>
    <t>김동형</t>
    <phoneticPr fontId="16" type="noConversion"/>
  </si>
  <si>
    <t>AAA12345616</t>
  </si>
  <si>
    <t>민동철</t>
    <phoneticPr fontId="16" type="noConversion"/>
  </si>
  <si>
    <t>016-254-3216</t>
    <phoneticPr fontId="16" type="noConversion"/>
  </si>
  <si>
    <t>대전 동구 가양동 26-3</t>
    <phoneticPr fontId="16" type="noConversion"/>
  </si>
  <si>
    <t>박소현</t>
    <phoneticPr fontId="16" type="noConversion"/>
  </si>
  <si>
    <t>AAA12345619</t>
  </si>
  <si>
    <t>하이로정기보험</t>
    <phoneticPr fontId="16" type="noConversion"/>
  </si>
  <si>
    <t>박현정</t>
    <phoneticPr fontId="16" type="noConversion"/>
  </si>
  <si>
    <t>010-365-9635</t>
    <phoneticPr fontId="16" type="noConversion"/>
  </si>
  <si>
    <t>강원 동해시 괴란동 11-2</t>
    <phoneticPr fontId="16" type="noConversion"/>
  </si>
  <si>
    <t>유난희</t>
    <phoneticPr fontId="16" type="noConversion"/>
  </si>
  <si>
    <t>AAA12345614</t>
  </si>
  <si>
    <t>올커버건강보험</t>
    <phoneticPr fontId="16" type="noConversion"/>
  </si>
  <si>
    <t>오지현</t>
    <phoneticPr fontId="16" type="noConversion"/>
  </si>
  <si>
    <t>011-326-5986</t>
    <phoneticPr fontId="16" type="noConversion"/>
  </si>
  <si>
    <t>경기 수원시 권선구 고색동 41-20</t>
    <phoneticPr fontId="16" type="noConversion"/>
  </si>
  <si>
    <t>나장수</t>
    <phoneticPr fontId="16" type="noConversion"/>
  </si>
  <si>
    <t>AAA12345621</t>
  </si>
  <si>
    <t>하이로정기보험</t>
    <phoneticPr fontId="16" type="noConversion"/>
  </si>
  <si>
    <t>나연지</t>
    <phoneticPr fontId="16" type="noConversion"/>
  </si>
  <si>
    <t>053-265-3210</t>
    <phoneticPr fontId="16" type="noConversion"/>
  </si>
  <si>
    <t>서울 강남구 개포동 18-1</t>
    <phoneticPr fontId="16" type="noConversion"/>
  </si>
  <si>
    <t>김호영</t>
    <phoneticPr fontId="16" type="noConversion"/>
  </si>
  <si>
    <t>AAA12345620</t>
  </si>
  <si>
    <t>하이로정기보험</t>
    <phoneticPr fontId="16" type="noConversion"/>
  </si>
  <si>
    <t>김소연</t>
    <phoneticPr fontId="16" type="noConversion"/>
  </si>
  <si>
    <t>054-215-2548</t>
    <phoneticPr fontId="16" type="noConversion"/>
  </si>
  <si>
    <t>서울 강남구 논현1동 5-2</t>
    <phoneticPr fontId="16" type="noConversion"/>
  </si>
  <si>
    <t>양소영</t>
    <phoneticPr fontId="16" type="noConversion"/>
  </si>
  <si>
    <t>AAA12345622</t>
  </si>
  <si>
    <t>구태민</t>
    <phoneticPr fontId="16" type="noConversion"/>
  </si>
  <si>
    <t>010-625-2354</t>
    <phoneticPr fontId="16" type="noConversion"/>
  </si>
  <si>
    <t>서울시 영등포구 신길6동 1-2</t>
    <phoneticPr fontId="16" type="noConversion"/>
  </si>
  <si>
    <t>강나라</t>
    <phoneticPr fontId="16" type="noConversion"/>
  </si>
  <si>
    <t>AAA12345618</t>
  </si>
  <si>
    <t>강지석</t>
    <phoneticPr fontId="16" type="noConversion"/>
  </si>
  <si>
    <t>031-252-3212</t>
    <phoneticPr fontId="16" type="noConversion"/>
  </si>
  <si>
    <t>인천 동구 만석동 25-48</t>
    <phoneticPr fontId="16" type="noConversion"/>
  </si>
  <si>
    <t>강현철</t>
    <phoneticPr fontId="16" type="noConversion"/>
  </si>
  <si>
    <t>AAA12345615</t>
  </si>
  <si>
    <t>나민수</t>
    <phoneticPr fontId="16" type="noConversion"/>
  </si>
  <si>
    <t>017-241-1024</t>
    <phoneticPr fontId="16" type="noConversion"/>
  </si>
  <si>
    <t>서울 강동구 고덕동 25-5</t>
    <phoneticPr fontId="16" type="noConversion"/>
  </si>
  <si>
    <t>정구철</t>
    <phoneticPr fontId="16" type="noConversion"/>
  </si>
  <si>
    <t>AAA12345623</t>
  </si>
  <si>
    <t>정석구</t>
    <phoneticPr fontId="16" type="noConversion"/>
  </si>
  <si>
    <t>02-585-4596</t>
    <phoneticPr fontId="16" type="noConversion"/>
  </si>
  <si>
    <t>서울시 강남구 강남1동 23-1</t>
    <phoneticPr fontId="16" type="noConversion"/>
  </si>
  <si>
    <t>유민철</t>
    <phoneticPr fontId="16" type="noConversion"/>
  </si>
  <si>
    <t>AAA12345617</t>
  </si>
  <si>
    <t>유정현</t>
    <phoneticPr fontId="16" type="noConversion"/>
  </si>
  <si>
    <t>02-359-6548</t>
    <phoneticPr fontId="16" type="noConversion"/>
  </si>
  <si>
    <t>서울 노원구 공릉동 38-5</t>
    <phoneticPr fontId="16" type="noConversion"/>
  </si>
  <si>
    <t>통신 요금표</t>
    <phoneticPr fontId="3" type="noConversion"/>
  </si>
  <si>
    <t>(단위:원/분)</t>
    <phoneticPr fontId="16" type="noConversion"/>
  </si>
  <si>
    <t xml:space="preserve">                  회사
국가명</t>
    <phoneticPr fontId="16" type="noConversion"/>
  </si>
  <si>
    <t>KT</t>
    <phoneticPr fontId="16" type="noConversion"/>
  </si>
  <si>
    <t>데이콤</t>
    <phoneticPr fontId="16" type="noConversion"/>
  </si>
  <si>
    <t>하나로</t>
    <phoneticPr fontId="16" type="noConversion"/>
  </si>
  <si>
    <t>온세</t>
    <phoneticPr fontId="16" type="noConversion"/>
  </si>
  <si>
    <t>SK</t>
    <phoneticPr fontId="16" type="noConversion"/>
  </si>
  <si>
    <t>호주</t>
    <phoneticPr fontId="16" type="noConversion"/>
  </si>
  <si>
    <t>회사</t>
    <phoneticPr fontId="16" type="noConversion"/>
  </si>
  <si>
    <t>미국</t>
    <phoneticPr fontId="16" type="noConversion"/>
  </si>
  <si>
    <t>국가명</t>
    <phoneticPr fontId="16" type="noConversion"/>
  </si>
  <si>
    <t>캐나다</t>
    <phoneticPr fontId="16" type="noConversion"/>
  </si>
  <si>
    <t>요금</t>
    <phoneticPr fontId="16" type="noConversion"/>
  </si>
  <si>
    <t>원/분</t>
    <phoneticPr fontId="16" type="noConversion"/>
  </si>
  <si>
    <t>중국</t>
    <phoneticPr fontId="16" type="noConversion"/>
  </si>
  <si>
    <t>프랑스</t>
    <phoneticPr fontId="16" type="noConversion"/>
  </si>
  <si>
    <t>독일</t>
    <phoneticPr fontId="16" type="noConversion"/>
  </si>
  <si>
    <t>홍콩</t>
    <phoneticPr fontId="16" type="noConversion"/>
  </si>
  <si>
    <t>이탈리아</t>
    <phoneticPr fontId="16" type="noConversion"/>
  </si>
  <si>
    <t>말레이지아</t>
    <phoneticPr fontId="16" type="noConversion"/>
  </si>
  <si>
    <t>싱가폴</t>
    <phoneticPr fontId="16" type="noConversion"/>
  </si>
  <si>
    <t>대만</t>
    <phoneticPr fontId="16" type="noConversion"/>
  </si>
  <si>
    <t>태국</t>
    <phoneticPr fontId="16" type="noConversion"/>
  </si>
  <si>
    <t>영국</t>
    <phoneticPr fontId="16" type="noConversion"/>
  </si>
  <si>
    <t>인도네시아</t>
    <phoneticPr fontId="16" type="noConversion"/>
  </si>
  <si>
    <t>일본</t>
    <phoneticPr fontId="16" type="noConversion"/>
  </si>
  <si>
    <t>뉴질랜드</t>
    <phoneticPr fontId="16" type="noConversion"/>
  </si>
  <si>
    <t>몽골</t>
    <phoneticPr fontId="16" type="noConversion"/>
  </si>
  <si>
    <t>러시아</t>
    <phoneticPr fontId="16" type="noConversion"/>
  </si>
  <si>
    <t>감가 상각비</t>
    <phoneticPr fontId="16" type="noConversion"/>
  </si>
  <si>
    <t>(단위:천원)</t>
    <phoneticPr fontId="3" type="noConversion"/>
  </si>
  <si>
    <t>구분</t>
    <phoneticPr fontId="16" type="noConversion"/>
  </si>
  <si>
    <t>자산명</t>
    <phoneticPr fontId="16" type="noConversion"/>
  </si>
  <si>
    <t>경과년수</t>
    <phoneticPr fontId="16" type="noConversion"/>
  </si>
  <si>
    <t>취득원가</t>
    <phoneticPr fontId="16" type="noConversion"/>
  </si>
  <si>
    <t>상각률</t>
    <phoneticPr fontId="16" type="noConversion"/>
  </si>
  <si>
    <t>감가상각비</t>
    <phoneticPr fontId="16" type="noConversion"/>
  </si>
  <si>
    <t>장부가액</t>
    <phoneticPr fontId="16" type="noConversion"/>
  </si>
  <si>
    <t>건물</t>
    <phoneticPr fontId="16" type="noConversion"/>
  </si>
  <si>
    <t>공장동</t>
    <phoneticPr fontId="16" type="noConversion"/>
  </si>
  <si>
    <t>실험실 및 식당동</t>
    <phoneticPr fontId="16" type="noConversion"/>
  </si>
  <si>
    <t>변전실동</t>
    <phoneticPr fontId="16" type="noConversion"/>
  </si>
  <si>
    <t>수위실동</t>
    <phoneticPr fontId="16" type="noConversion"/>
  </si>
  <si>
    <t>화장실동</t>
    <phoneticPr fontId="16" type="noConversion"/>
  </si>
  <si>
    <t>관리동신축</t>
    <phoneticPr fontId="16" type="noConversion"/>
  </si>
  <si>
    <t>휴게실동</t>
    <phoneticPr fontId="16" type="noConversion"/>
  </si>
  <si>
    <t>구축물</t>
    <phoneticPr fontId="16" type="noConversion"/>
  </si>
  <si>
    <t>위험물 탱크</t>
    <phoneticPr fontId="16" type="noConversion"/>
  </si>
  <si>
    <t>경유탱크</t>
    <phoneticPr fontId="16" type="noConversion"/>
  </si>
  <si>
    <t>공장도로 포장공사</t>
    <phoneticPr fontId="16" type="noConversion"/>
  </si>
  <si>
    <t>정화조공사</t>
    <phoneticPr fontId="16" type="noConversion"/>
  </si>
  <si>
    <t>공해방지시설</t>
    <phoneticPr fontId="16" type="noConversion"/>
  </si>
  <si>
    <t>교통신호등</t>
    <phoneticPr fontId="16" type="noConversion"/>
  </si>
  <si>
    <t>옹벽공사</t>
    <phoneticPr fontId="16" type="noConversion"/>
  </si>
  <si>
    <t>공장조경공사</t>
    <phoneticPr fontId="16" type="noConversion"/>
  </si>
  <si>
    <t>기계장치</t>
    <phoneticPr fontId="16" type="noConversion"/>
  </si>
  <si>
    <t>ROTARY VALVE</t>
    <phoneticPr fontId="16" type="noConversion"/>
  </si>
  <si>
    <t>쿨러제작(A LINE)</t>
    <phoneticPr fontId="16" type="noConversion"/>
  </si>
  <si>
    <t>B 라인 스크라바제작</t>
    <phoneticPr fontId="16" type="noConversion"/>
  </si>
  <si>
    <t>XRF 분석기</t>
    <phoneticPr fontId="16" type="noConversion"/>
  </si>
  <si>
    <t>분쇄 C.V.M제작</t>
    <phoneticPr fontId="16" type="noConversion"/>
  </si>
  <si>
    <t>다통형(R/K)</t>
    <phoneticPr fontId="16" type="noConversion"/>
  </si>
  <si>
    <t>R/K 파이프(310S)</t>
    <phoneticPr fontId="16" type="noConversion"/>
  </si>
  <si>
    <t>강민구</t>
  </si>
  <si>
    <t>김경민</t>
  </si>
  <si>
    <t>건강검진 대상자 (홀수년생)</t>
    <phoneticPr fontId="16" type="noConversion"/>
  </si>
  <si>
    <t>번호</t>
    <phoneticPr fontId="16" type="noConversion"/>
  </si>
  <si>
    <t>사번</t>
  </si>
  <si>
    <t>성명</t>
  </si>
  <si>
    <t>주민등록번호</t>
    <phoneticPr fontId="16" type="noConversion"/>
  </si>
  <si>
    <t>홀수년생</t>
    <phoneticPr fontId="16" type="noConversion"/>
  </si>
  <si>
    <t>근무부서</t>
    <phoneticPr fontId="16" type="noConversion"/>
  </si>
  <si>
    <t>직위</t>
    <phoneticPr fontId="16" type="noConversion"/>
  </si>
  <si>
    <t>입사일자</t>
    <phoneticPr fontId="16" type="noConversion"/>
  </si>
  <si>
    <t>권혁창</t>
  </si>
  <si>
    <t>해외지사</t>
  </si>
  <si>
    <t>부장</t>
  </si>
  <si>
    <t>강현구</t>
  </si>
  <si>
    <t>사업개발담당</t>
  </si>
  <si>
    <t>국중만</t>
  </si>
  <si>
    <t>생산부</t>
  </si>
  <si>
    <t>차장</t>
  </si>
  <si>
    <t>구호남</t>
  </si>
  <si>
    <t>품질관리부</t>
  </si>
  <si>
    <t>권혁기</t>
  </si>
  <si>
    <t>강재식</t>
  </si>
  <si>
    <t>연구소</t>
  </si>
  <si>
    <t>구기송</t>
  </si>
  <si>
    <t>권영돈</t>
  </si>
  <si>
    <t>고진석</t>
  </si>
  <si>
    <t>김경환</t>
  </si>
  <si>
    <t>경인중</t>
  </si>
  <si>
    <t>품질보증</t>
  </si>
  <si>
    <t>곽상욱</t>
  </si>
  <si>
    <t>사원</t>
  </si>
  <si>
    <t>권상현</t>
  </si>
  <si>
    <t>강성철</t>
  </si>
  <si>
    <t>강영택</t>
  </si>
  <si>
    <t>구본철</t>
  </si>
  <si>
    <t>개발실</t>
  </si>
  <si>
    <t>권환조</t>
  </si>
  <si>
    <t>강래오</t>
  </si>
  <si>
    <t>권기윤</t>
  </si>
  <si>
    <t>강성호</t>
  </si>
  <si>
    <t>김광규</t>
  </si>
  <si>
    <t>과장</t>
  </si>
  <si>
    <t>구성모</t>
  </si>
  <si>
    <t>김구열</t>
  </si>
  <si>
    <t>권병철</t>
  </si>
  <si>
    <t>곽천운</t>
  </si>
  <si>
    <t>구미성</t>
  </si>
  <si>
    <t>김경현</t>
  </si>
  <si>
    <t>강창일</t>
  </si>
  <si>
    <t>강계환</t>
  </si>
  <si>
    <t>권일영</t>
  </si>
  <si>
    <t>국주영</t>
  </si>
  <si>
    <t>고광수</t>
  </si>
  <si>
    <t>곽형근</t>
  </si>
  <si>
    <t>강대석</t>
  </si>
  <si>
    <t>강태성</t>
  </si>
  <si>
    <t>권형도</t>
  </si>
  <si>
    <t>강호일</t>
  </si>
  <si>
    <t>강신미</t>
  </si>
  <si>
    <t>강득환</t>
  </si>
  <si>
    <t>강광수</t>
  </si>
  <si>
    <t>강미숙</t>
  </si>
  <si>
    <t>강명화</t>
  </si>
  <si>
    <t>강정분</t>
  </si>
  <si>
    <t>강정훈</t>
  </si>
  <si>
    <t>길주현</t>
  </si>
  <si>
    <t>구연이</t>
  </si>
  <si>
    <t>공미경</t>
  </si>
  <si>
    <t>김갑희</t>
  </si>
  <si>
    <t>권은희</t>
  </si>
  <si>
    <t>고민이</t>
  </si>
  <si>
    <t>강성훈</t>
  </si>
  <si>
    <t>권오준</t>
  </si>
  <si>
    <t>경금주</t>
  </si>
  <si>
    <t>강성희</t>
  </si>
  <si>
    <t>강윤희</t>
  </si>
  <si>
    <t>고광선</t>
  </si>
  <si>
    <t>공용택</t>
  </si>
  <si>
    <t>강재경</t>
  </si>
  <si>
    <t>권은선</t>
  </si>
  <si>
    <t>권세희</t>
  </si>
  <si>
    <t>고상돌</t>
  </si>
  <si>
    <t>권오찬</t>
  </si>
  <si>
    <t>권기봉</t>
  </si>
  <si>
    <t>강유연</t>
  </si>
  <si>
    <t>김관식</t>
  </si>
  <si>
    <t>구은향</t>
  </si>
  <si>
    <t>강정미</t>
  </si>
  <si>
    <t>강석동</t>
  </si>
  <si>
    <t>설계실</t>
  </si>
  <si>
    <t>강은미</t>
  </si>
  <si>
    <t>권귀애</t>
  </si>
  <si>
    <t>강상규</t>
  </si>
  <si>
    <t>강효정</t>
  </si>
  <si>
    <t>권혜현</t>
  </si>
  <si>
    <t>강신명</t>
  </si>
  <si>
    <t>구자은</t>
  </si>
  <si>
    <t>권민정</t>
  </si>
  <si>
    <t>강전도</t>
  </si>
  <si>
    <t>고인석</t>
  </si>
  <si>
    <t>김건형</t>
  </si>
  <si>
    <t>강무순</t>
  </si>
  <si>
    <t>김경연</t>
  </si>
  <si>
    <t>총조계</t>
  </si>
  <si>
    <t>김경락</t>
  </si>
  <si>
    <t>김경선</t>
  </si>
  <si>
    <t>곽순호</t>
  </si>
  <si>
    <t>권경미</t>
  </si>
  <si>
    <t>구유회</t>
  </si>
  <si>
    <t>강선이</t>
  </si>
  <si>
    <t>강효미</t>
  </si>
  <si>
    <t>권미선</t>
  </si>
  <si>
    <t>곽은정</t>
  </si>
  <si>
    <t>강정선</t>
  </si>
  <si>
    <t>강현주</t>
  </si>
  <si>
    <t>곽태규</t>
  </si>
  <si>
    <t>국소영</t>
  </si>
  <si>
    <t>품질보증계</t>
  </si>
  <si>
    <t>권정숙</t>
  </si>
  <si>
    <t>강현희</t>
  </si>
  <si>
    <t>길선경</t>
  </si>
  <si>
    <t>계학배</t>
  </si>
  <si>
    <t>김경애</t>
  </si>
  <si>
    <t>강순자</t>
  </si>
  <si>
    <t>고현숙</t>
  </si>
  <si>
    <t>강민성</t>
  </si>
  <si>
    <t>강승호</t>
  </si>
  <si>
    <t>기구구매</t>
  </si>
  <si>
    <t>김경식</t>
  </si>
  <si>
    <t>강창수</t>
  </si>
  <si>
    <t>강두성</t>
  </si>
  <si>
    <t>강태호</t>
  </si>
  <si>
    <t>강동주</t>
  </si>
  <si>
    <t>강무경</t>
  </si>
  <si>
    <t>강석찬</t>
  </si>
  <si>
    <t>곽영란</t>
  </si>
  <si>
    <t>강정식</t>
  </si>
  <si>
    <t>공준희</t>
  </si>
  <si>
    <t>공재후</t>
  </si>
  <si>
    <t>자재</t>
  </si>
  <si>
    <t>고은정</t>
  </si>
  <si>
    <t>고혜진</t>
  </si>
  <si>
    <t>권경동</t>
  </si>
  <si>
    <t>금도영</t>
  </si>
  <si>
    <t>권창영</t>
  </si>
  <si>
    <t>김관곤</t>
  </si>
  <si>
    <t>권은미</t>
  </si>
  <si>
    <t>김경미</t>
  </si>
  <si>
    <t>권성용</t>
  </si>
  <si>
    <t>공성식</t>
  </si>
  <si>
    <t>강민수</t>
  </si>
  <si>
    <t>강희철</t>
  </si>
  <si>
    <t>김국진</t>
  </si>
  <si>
    <t>고기탁</t>
  </si>
  <si>
    <t>권영미</t>
  </si>
  <si>
    <t>권순년</t>
  </si>
  <si>
    <t>권용식</t>
  </si>
  <si>
    <t>대리</t>
  </si>
  <si>
    <t>권미정</t>
  </si>
  <si>
    <t>구진삼</t>
  </si>
  <si>
    <t>권안나</t>
  </si>
  <si>
    <t>김경희</t>
  </si>
  <si>
    <t>공혜정</t>
  </si>
  <si>
    <t>구희진</t>
  </si>
  <si>
    <t>공혁준</t>
  </si>
  <si>
    <t>강석완</t>
  </si>
  <si>
    <t>구본홍</t>
  </si>
  <si>
    <t>권준희</t>
  </si>
  <si>
    <t>공영신</t>
  </si>
  <si>
    <t>강문자</t>
  </si>
  <si>
    <t>기판반</t>
  </si>
  <si>
    <t>권정순</t>
  </si>
  <si>
    <t>김계환</t>
  </si>
  <si>
    <t>길헌근</t>
  </si>
  <si>
    <t>권이순</t>
  </si>
  <si>
    <t>곽송림</t>
  </si>
  <si>
    <t>강미연</t>
  </si>
  <si>
    <t>곽선애</t>
  </si>
  <si>
    <t>김군호</t>
  </si>
  <si>
    <t>강자윤</t>
  </si>
  <si>
    <t>강희진</t>
  </si>
  <si>
    <t>권형석</t>
  </si>
  <si>
    <t>강희정</t>
  </si>
  <si>
    <t>김경호</t>
  </si>
  <si>
    <t>김권중</t>
  </si>
  <si>
    <t>권진숙</t>
  </si>
  <si>
    <t>권순정</t>
  </si>
  <si>
    <t>강학윤</t>
  </si>
  <si>
    <t>고수진</t>
  </si>
  <si>
    <t>권선미</t>
  </si>
  <si>
    <t>고운주</t>
  </si>
  <si>
    <t>강영민</t>
  </si>
  <si>
    <t>권나리</t>
  </si>
  <si>
    <t>강성영</t>
  </si>
  <si>
    <t>권오인</t>
  </si>
  <si>
    <t>권창현</t>
  </si>
  <si>
    <t>권양혁</t>
  </si>
  <si>
    <t>권명희</t>
  </si>
  <si>
    <t>길선화</t>
  </si>
  <si>
    <t>권보람</t>
  </si>
  <si>
    <t>금순자</t>
  </si>
  <si>
    <t>김경모</t>
  </si>
  <si>
    <t>강준호</t>
  </si>
  <si>
    <t>공봉규</t>
  </si>
  <si>
    <t>구예민</t>
  </si>
  <si>
    <t>고웅기</t>
  </si>
  <si>
    <t>권지숙</t>
  </si>
  <si>
    <t>권인경</t>
  </si>
  <si>
    <t>권해옥</t>
  </si>
  <si>
    <t>권동옥</t>
  </si>
  <si>
    <t>권대현</t>
  </si>
  <si>
    <t>강신원</t>
  </si>
  <si>
    <t>권미경</t>
  </si>
  <si>
    <t>곽규영</t>
  </si>
  <si>
    <t>강민영</t>
  </si>
  <si>
    <t>강진영</t>
  </si>
  <si>
    <t>권오훈</t>
  </si>
  <si>
    <t>강병현</t>
  </si>
  <si>
    <t>강지혜</t>
  </si>
  <si>
    <t>김광신</t>
  </si>
  <si>
    <t>권유라</t>
  </si>
  <si>
    <t>권혁도</t>
  </si>
  <si>
    <t>곽혜진</t>
  </si>
  <si>
    <t>권유진</t>
  </si>
  <si>
    <t>강종욱</t>
  </si>
  <si>
    <t>권용인</t>
    <phoneticPr fontId="16" type="noConversion"/>
  </si>
  <si>
    <t>권길용</t>
  </si>
  <si>
    <t>곽윤석</t>
  </si>
  <si>
    <t>구명모</t>
  </si>
  <si>
    <t>권기주</t>
  </si>
  <si>
    <t>곽경희</t>
  </si>
  <si>
    <t>권윤호</t>
  </si>
  <si>
    <t>강희수</t>
  </si>
  <si>
    <t>권미화</t>
  </si>
  <si>
    <t>곽태관</t>
  </si>
  <si>
    <t>권익재</t>
  </si>
  <si>
    <t>강미정</t>
  </si>
  <si>
    <t>권남열</t>
  </si>
  <si>
    <t>구주현</t>
  </si>
  <si>
    <t>강기태</t>
  </si>
  <si>
    <t>고은미</t>
  </si>
  <si>
    <t>강상오</t>
  </si>
  <si>
    <t>권기대</t>
  </si>
  <si>
    <t>강동준</t>
  </si>
  <si>
    <t>권동기</t>
  </si>
  <si>
    <t>곽기자</t>
  </si>
  <si>
    <t>* 감가상각비 ==&gt; 취득원가 * 상각률</t>
    <phoneticPr fontId="3" type="noConversion"/>
  </si>
  <si>
    <t>* 장부가액 ==&gt; 취득원가 - 감각상각비 누계</t>
    <phoneticPr fontId="3" type="noConversion"/>
  </si>
  <si>
    <t>김호영</t>
  </si>
  <si>
    <t>KT</t>
  </si>
  <si>
    <t>감가삼각비</t>
    <phoneticPr fontId="3" type="noConversion"/>
  </si>
  <si>
    <t>감가상각비누계</t>
    <phoneticPr fontId="3" type="noConversion"/>
  </si>
  <si>
    <t>출생년도</t>
    <phoneticPr fontId="3" type="noConversion"/>
  </si>
  <si>
    <t>짝수/홀수</t>
    <phoneticPr fontId="3" type="noConversion"/>
  </si>
  <si>
    <t>한번에!</t>
    <phoneticPr fontId="3" type="noConversion"/>
  </si>
  <si>
    <t>태국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</si>
</sst>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000000\-0000000"/>
    <numFmt numFmtId="177" formatCode="?,??0"/>
    <numFmt numFmtId="178" formatCode="yyyy\.mm\.dd"/>
    <numFmt numFmtId="179" formatCode="000000"/>
    <numFmt numFmtId="181" formatCode="0_);[Red]\(0\)"/>
    <numFmt numFmtId="182" formatCode="_-* #,##0.0_-;\-* #,##0.0_-;_-* &quot;-&quot;??_-;_-@_-"/>
    <numFmt numFmtId="183" formatCode="_-* #,##0.000_-;\-* #,##0.000_-;_-* &quot;-&quot;??_-;_-@_-"/>
    <numFmt numFmtId="186" formatCode="_-* #,##0_-;\-* #,##0_-;_-* &quot;-&quot;??_-;_-@_-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3" tint="-0.24994659260841701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3" tint="-0.24994659260841701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rgb="FF555555"/>
      <name val="Arial Unicode MS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돋움"/>
      <family val="3"/>
      <charset val="129"/>
    </font>
    <font>
      <b/>
      <sz val="18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3" tint="-0.24994659260841701"/>
      </bottom>
      <diagonal/>
    </border>
    <border diagonalDown="1">
      <left style="thin">
        <color rgb="FF819BAB"/>
      </left>
      <right style="thin">
        <color rgb="FF819BAB"/>
      </right>
      <top style="thin">
        <color rgb="FF819BAB"/>
      </top>
      <bottom style="thin">
        <color rgb="FF819BAB"/>
      </bottom>
      <diagonal style="thin">
        <color rgb="FF819BAB"/>
      </diagonal>
    </border>
    <border>
      <left style="thin">
        <color rgb="FF819BAB"/>
      </left>
      <right style="thin">
        <color rgb="FF819BAB"/>
      </right>
      <top style="thin">
        <color rgb="FF819BAB"/>
      </top>
      <bottom style="thin">
        <color rgb="FF819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thin">
        <color theme="4" tint="0.39997558519241921"/>
      </top>
      <bottom/>
      <diagonal/>
    </border>
    <border>
      <left/>
      <right style="thick">
        <color theme="3"/>
      </right>
      <top style="thin">
        <color theme="4" tint="0.39997558519241921"/>
      </top>
      <bottom/>
      <diagonal/>
    </border>
    <border>
      <left style="thick">
        <color theme="3"/>
      </left>
      <right/>
      <top style="thin">
        <color theme="4" tint="0.39997558519241921"/>
      </top>
      <bottom style="thick">
        <color theme="3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7" borderId="14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26" fillId="0" borderId="0">
      <alignment vertical="center"/>
    </xf>
  </cellStyleXfs>
  <cellXfs count="87">
    <xf numFmtId="0" fontId="0" fillId="0" borderId="0" xfId="0">
      <alignment vertical="center"/>
    </xf>
    <xf numFmtId="0" fontId="4" fillId="0" borderId="2" xfId="2" applyFont="1" applyFill="1" applyBorder="1" applyAlignment="1">
      <alignment horizontal="centerContinuous" vertical="center"/>
    </xf>
    <xf numFmtId="0" fontId="6" fillId="0" borderId="2" xfId="2" applyFont="1" applyFill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2" fillId="0" borderId="1" xfId="2" applyFill="1" applyAlignment="1">
      <alignment horizontal="centerContinuous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1" fontId="11" fillId="0" borderId="4" xfId="1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41" fontId="11" fillId="0" borderId="5" xfId="1" applyFont="1" applyBorder="1">
      <alignment vertical="center"/>
    </xf>
    <xf numFmtId="9" fontId="8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14" fillId="0" borderId="0" xfId="3" applyFont="1">
      <alignment vertical="center"/>
    </xf>
    <xf numFmtId="0" fontId="14" fillId="0" borderId="0" xfId="3" applyFont="1" applyAlignment="1">
      <alignment horizontal="left" vertical="center"/>
    </xf>
    <xf numFmtId="0" fontId="15" fillId="4" borderId="6" xfId="3" applyFont="1" applyFill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5" fillId="4" borderId="8" xfId="3" applyFont="1" applyFill="1" applyBorder="1" applyAlignment="1">
      <alignment horizontal="center" vertical="center"/>
    </xf>
    <xf numFmtId="0" fontId="17" fillId="0" borderId="9" xfId="3" applyFont="1" applyBorder="1" applyAlignment="1">
      <alignment horizontal="center" vertical="center"/>
    </xf>
    <xf numFmtId="0" fontId="15" fillId="4" borderId="10" xfId="3" applyFont="1" applyFill="1" applyBorder="1" applyAlignment="1">
      <alignment horizontal="center" vertical="center"/>
    </xf>
    <xf numFmtId="0" fontId="18" fillId="0" borderId="0" xfId="3" applyFont="1">
      <alignment vertical="center"/>
    </xf>
    <xf numFmtId="0" fontId="19" fillId="5" borderId="5" xfId="3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41" fontId="14" fillId="0" borderId="5" xfId="4" applyFont="1" applyBorder="1" applyAlignment="1">
      <alignment horizontal="center" vertical="center"/>
    </xf>
    <xf numFmtId="176" fontId="14" fillId="0" borderId="5" xfId="3" applyNumberFormat="1" applyFont="1" applyBorder="1" applyAlignment="1">
      <alignment horizontal="center" vertical="center"/>
    </xf>
    <xf numFmtId="0" fontId="14" fillId="0" borderId="5" xfId="3" applyFont="1" applyBorder="1" applyAlignment="1">
      <alignment horizontal="left" vertical="center"/>
    </xf>
    <xf numFmtId="0" fontId="14" fillId="0" borderId="0" xfId="3" applyFont="1" applyAlignment="1">
      <alignment horizontal="center" vertical="center"/>
    </xf>
    <xf numFmtId="0" fontId="13" fillId="0" borderId="0" xfId="3">
      <alignment vertical="center"/>
    </xf>
    <xf numFmtId="0" fontId="14" fillId="0" borderId="0" xfId="3" applyFont="1" applyAlignment="1">
      <alignment horizontal="right" vertical="center"/>
    </xf>
    <xf numFmtId="0" fontId="19" fillId="6" borderId="11" xfId="3" applyFont="1" applyFill="1" applyBorder="1" applyAlignment="1">
      <alignment vertical="center" wrapText="1"/>
    </xf>
    <xf numFmtId="0" fontId="19" fillId="6" borderId="5" xfId="3" applyNumberFormat="1" applyFont="1" applyFill="1" applyBorder="1" applyAlignment="1">
      <alignment horizontal="center" vertical="center"/>
    </xf>
    <xf numFmtId="0" fontId="14" fillId="0" borderId="5" xfId="3" applyFont="1" applyBorder="1" applyAlignment="1">
      <alignment horizontal="distributed" vertical="center" indent="1"/>
    </xf>
    <xf numFmtId="177" fontId="14" fillId="0" borderId="5" xfId="4" applyNumberFormat="1" applyFont="1" applyBorder="1" applyAlignment="1">
      <alignment horizontal="center" vertical="center"/>
    </xf>
    <xf numFmtId="49" fontId="19" fillId="6" borderId="5" xfId="3" applyNumberFormat="1" applyFont="1" applyFill="1" applyBorder="1" applyAlignment="1">
      <alignment horizontal="center" vertical="center"/>
    </xf>
    <xf numFmtId="0" fontId="19" fillId="6" borderId="5" xfId="3" applyFont="1" applyFill="1" applyBorder="1" applyAlignment="1">
      <alignment horizontal="center" vertical="center"/>
    </xf>
    <xf numFmtId="41" fontId="14" fillId="0" borderId="12" xfId="3" applyNumberFormat="1" applyFont="1" applyBorder="1">
      <alignment vertical="center"/>
    </xf>
    <xf numFmtId="0" fontId="14" fillId="0" borderId="13" xfId="3" applyFont="1" applyBorder="1">
      <alignment vertical="center"/>
    </xf>
    <xf numFmtId="0" fontId="21" fillId="0" borderId="1" xfId="2" applyFont="1" applyAlignment="1">
      <alignment horizontal="centerContinuous" vertical="center"/>
    </xf>
    <xf numFmtId="0" fontId="22" fillId="0" borderId="1" xfId="2" applyFont="1" applyAlignment="1">
      <alignment vertical="center"/>
    </xf>
    <xf numFmtId="0" fontId="14" fillId="0" borderId="0" xfId="5" applyFont="1" applyAlignment="1">
      <alignment vertical="center"/>
    </xf>
    <xf numFmtId="0" fontId="23" fillId="0" borderId="0" xfId="5" applyFont="1" applyAlignment="1">
      <alignment horizontal="right" vertical="center"/>
    </xf>
    <xf numFmtId="0" fontId="24" fillId="8" borderId="15" xfId="5" applyFont="1" applyFill="1" applyBorder="1" applyAlignment="1">
      <alignment horizontal="center" vertical="center"/>
    </xf>
    <xf numFmtId="0" fontId="24" fillId="8" borderId="15" xfId="5" applyFont="1" applyFill="1" applyBorder="1" applyAlignment="1">
      <alignment horizontal="center" vertical="center" shrinkToFit="1"/>
    </xf>
    <xf numFmtId="0" fontId="25" fillId="0" borderId="0" xfId="5" applyFont="1" applyAlignment="1">
      <alignment horizontal="center" vertical="center"/>
    </xf>
    <xf numFmtId="0" fontId="17" fillId="0" borderId="16" xfId="5" applyFont="1" applyBorder="1" applyAlignment="1">
      <alignment horizontal="center" vertical="center"/>
    </xf>
    <xf numFmtId="41" fontId="17" fillId="0" borderId="16" xfId="6" applyNumberFormat="1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7" fillId="0" borderId="16" xfId="5" applyFont="1" applyFill="1" applyBorder="1" applyAlignment="1">
      <alignment horizontal="center" vertical="center"/>
    </xf>
    <xf numFmtId="41" fontId="17" fillId="0" borderId="16" xfId="6" applyNumberFormat="1" applyFont="1" applyFill="1" applyBorder="1" applyAlignment="1">
      <alignment horizontal="center" vertical="center"/>
    </xf>
    <xf numFmtId="0" fontId="14" fillId="0" borderId="0" xfId="9" applyFont="1" applyAlignment="1">
      <alignment vertical="center"/>
    </xf>
    <xf numFmtId="0" fontId="14" fillId="0" borderId="0" xfId="9" applyFont="1" applyAlignment="1">
      <alignment horizontal="center" vertical="center"/>
    </xf>
    <xf numFmtId="178" fontId="14" fillId="0" borderId="0" xfId="9" applyNumberFormat="1" applyFont="1" applyAlignment="1">
      <alignment horizontal="center" vertical="center"/>
    </xf>
    <xf numFmtId="0" fontId="19" fillId="9" borderId="17" xfId="9" applyFont="1" applyFill="1" applyBorder="1" applyAlignment="1">
      <alignment horizontal="center" vertical="center"/>
    </xf>
    <xf numFmtId="0" fontId="19" fillId="9" borderId="18" xfId="9" applyFont="1" applyFill="1" applyBorder="1" applyAlignment="1">
      <alignment horizontal="center" vertical="center"/>
    </xf>
    <xf numFmtId="178" fontId="19" fillId="9" borderId="18" xfId="9" applyNumberFormat="1" applyFont="1" applyFill="1" applyBorder="1" applyAlignment="1">
      <alignment horizontal="center" vertical="center"/>
    </xf>
    <xf numFmtId="0" fontId="14" fillId="0" borderId="19" xfId="9" applyNumberFormat="1" applyFont="1" applyBorder="1" applyAlignment="1">
      <alignment horizontal="center" vertical="center"/>
    </xf>
    <xf numFmtId="179" fontId="14" fillId="0" borderId="19" xfId="9" applyNumberFormat="1" applyFont="1" applyBorder="1" applyAlignment="1">
      <alignment horizontal="center" vertical="center"/>
    </xf>
    <xf numFmtId="0" fontId="14" fillId="0" borderId="20" xfId="9" applyFont="1" applyBorder="1" applyAlignment="1">
      <alignment horizontal="center" vertical="center"/>
    </xf>
    <xf numFmtId="176" fontId="14" fillId="0" borderId="20" xfId="9" applyNumberFormat="1" applyFont="1" applyBorder="1" applyAlignment="1">
      <alignment horizontal="center" vertical="center"/>
    </xf>
    <xf numFmtId="14" fontId="14" fillId="0" borderId="20" xfId="9" applyNumberFormat="1" applyFont="1" applyBorder="1" applyAlignment="1">
      <alignment horizontal="center" vertical="center"/>
    </xf>
    <xf numFmtId="179" fontId="14" fillId="0" borderId="21" xfId="9" applyNumberFormat="1" applyFont="1" applyBorder="1" applyAlignment="1">
      <alignment horizontal="center" vertical="center"/>
    </xf>
    <xf numFmtId="0" fontId="14" fillId="0" borderId="22" xfId="9" applyFont="1" applyBorder="1" applyAlignment="1">
      <alignment horizontal="center" vertical="center"/>
    </xf>
    <xf numFmtId="14" fontId="14" fillId="0" borderId="22" xfId="9" applyNumberFormat="1" applyFont="1" applyBorder="1" applyAlignment="1">
      <alignment horizontal="center" vertical="center"/>
    </xf>
    <xf numFmtId="179" fontId="14" fillId="0" borderId="23" xfId="9" applyNumberFormat="1" applyFont="1" applyBorder="1" applyAlignment="1">
      <alignment horizontal="center" vertical="center"/>
    </xf>
    <xf numFmtId="0" fontId="14" fillId="0" borderId="24" xfId="9" applyFont="1" applyBorder="1" applyAlignment="1">
      <alignment horizontal="center" vertical="center"/>
    </xf>
    <xf numFmtId="14" fontId="14" fillId="0" borderId="24" xfId="9" applyNumberFormat="1" applyFont="1" applyBorder="1" applyAlignment="1">
      <alignment horizontal="center" vertical="center"/>
    </xf>
    <xf numFmtId="0" fontId="28" fillId="0" borderId="0" xfId="9" applyFont="1" applyAlignment="1">
      <alignment vertical="center"/>
    </xf>
    <xf numFmtId="0" fontId="22" fillId="0" borderId="1" xfId="2" applyFont="1" applyFill="1" applyAlignment="1">
      <alignment horizontal="distributed" vertical="center" indent="2"/>
    </xf>
    <xf numFmtId="0" fontId="21" fillId="0" borderId="1" xfId="2" applyFont="1" applyFill="1" applyAlignment="1">
      <alignment horizontal="distributed" vertical="center" indent="2"/>
    </xf>
    <xf numFmtId="0" fontId="22" fillId="0" borderId="1" xfId="2" applyFont="1" applyFill="1" applyAlignment="1">
      <alignment horizontal="distributed" vertical="center" indent="2"/>
    </xf>
    <xf numFmtId="0" fontId="27" fillId="0" borderId="0" xfId="9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4" fillId="0" borderId="12" xfId="3" applyNumberFormat="1" applyFont="1" applyBorder="1" applyAlignment="1">
      <alignment horizontal="left" vertical="center" indent="1"/>
    </xf>
    <xf numFmtId="0" fontId="14" fillId="0" borderId="13" xfId="3" applyNumberFormat="1" applyFont="1" applyBorder="1" applyAlignment="1">
      <alignment horizontal="left" vertical="center" indent="1"/>
    </xf>
    <xf numFmtId="181" fontId="14" fillId="0" borderId="20" xfId="9" applyNumberFormat="1" applyFont="1" applyBorder="1" applyAlignment="1">
      <alignment horizontal="center" vertical="center"/>
    </xf>
    <xf numFmtId="182" fontId="17" fillId="6" borderId="16" xfId="5" applyNumberFormat="1" applyFont="1" applyFill="1" applyBorder="1" applyAlignment="1">
      <alignment horizontal="right" vertical="center"/>
    </xf>
    <xf numFmtId="183" fontId="17" fillId="6" borderId="16" xfId="5" applyNumberFormat="1" applyFont="1" applyFill="1" applyBorder="1" applyAlignment="1">
      <alignment horizontal="right" vertical="center"/>
    </xf>
    <xf numFmtId="186" fontId="17" fillId="6" borderId="16" xfId="5" applyNumberFormat="1" applyFont="1" applyFill="1" applyBorder="1" applyAlignment="1">
      <alignment horizontal="right" vertical="center"/>
    </xf>
    <xf numFmtId="186" fontId="17" fillId="6" borderId="16" xfId="5" applyNumberFormat="1" applyFont="1" applyFill="1" applyBorder="1" applyAlignment="1">
      <alignment horizontal="center" vertical="center"/>
    </xf>
    <xf numFmtId="176" fontId="14" fillId="0" borderId="22" xfId="9" applyNumberFormat="1" applyFont="1" applyBorder="1" applyAlignment="1">
      <alignment horizontal="center" vertical="center"/>
    </xf>
    <xf numFmtId="176" fontId="14" fillId="0" borderId="24" xfId="9" applyNumberFormat="1" applyFont="1" applyBorder="1" applyAlignment="1">
      <alignment horizontal="center" vertical="center"/>
    </xf>
  </cellXfs>
  <cellStyles count="10">
    <cellStyle name="메모 2" xfId="7"/>
    <cellStyle name="쉼표 [0]" xfId="1" builtinId="6"/>
    <cellStyle name="쉼표 [0] 2" xfId="6"/>
    <cellStyle name="쉼표 [0] 2 2" xfId="4"/>
    <cellStyle name="쉼표 [0] 2 2 2" xfId="8"/>
    <cellStyle name="제목 1" xfId="2" builtinId="16"/>
    <cellStyle name="표준" xfId="0" builtinId="0"/>
    <cellStyle name="표준 2" xfId="5"/>
    <cellStyle name="표준 2 2" xfId="3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3</xdr:col>
      <xdr:colOff>0</xdr:colOff>
      <xdr:row>1</xdr:row>
      <xdr:rowOff>228600</xdr:rowOff>
    </xdr:to>
    <xdr:sp macro="" textlink="">
      <xdr:nvSpPr>
        <xdr:cNvPr id="2" name="양쪽 모서리가 둥근 사각형 1"/>
        <xdr:cNvSpPr/>
      </xdr:nvSpPr>
      <xdr:spPr>
        <a:xfrm>
          <a:off x="590550" y="142875"/>
          <a:ext cx="2266950" cy="417195"/>
        </a:xfrm>
        <a:prstGeom prst="round2Same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1"/>
            <a:t>계약자 정보조회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-com/Desktop/&#44256;&#52980;/2018&#45380;&#46020;%201&#54617;&#44592;/Excel/1805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44608;&#44221;&#51088;\Desktop\&#50641;&#49472;2010\&#51088;&#47308;\&#50641;&#49472;&#51088;&#47308;(&#44608;&#51008;&#55148;)\&#53685;&#44228;,&#49688;&#54617;&#54632;&#496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44368;&#50504;_&#51204;&#52404;\&#49688;&#44053;&#49373;&#51656;&#47928;\&#54596;&#49688;%20&#54632;&#49688;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if (2)"/>
      <sheetName val="and-or"/>
      <sheetName val="and-or (2)"/>
      <sheetName val="배열수식"/>
      <sheetName val="배열수식(2)"/>
      <sheetName val="median"/>
      <sheetName val="median (2)"/>
    </sheetNames>
    <sheetDataSet>
      <sheetData sheetId="0"/>
      <sheetData sheetId="1"/>
      <sheetData sheetId="2"/>
      <sheetData sheetId="3"/>
      <sheetData sheetId="4"/>
      <sheetData sheetId="5">
        <row r="12">
          <cell r="B12" t="str">
            <v>BD-004</v>
          </cell>
        </row>
        <row r="13">
          <cell r="B13" t="str">
            <v>BD-002</v>
          </cell>
        </row>
        <row r="14">
          <cell r="B14" t="str">
            <v>BD-015</v>
          </cell>
        </row>
        <row r="15">
          <cell r="B15" t="str">
            <v>BD-003</v>
          </cell>
        </row>
        <row r="16">
          <cell r="B16" t="str">
            <v>BD-002</v>
          </cell>
        </row>
        <row r="17">
          <cell r="B17" t="str">
            <v>BD-004</v>
          </cell>
        </row>
        <row r="18">
          <cell r="B18" t="str">
            <v>BD-015</v>
          </cell>
        </row>
        <row r="19">
          <cell r="B19" t="str">
            <v>BD-010</v>
          </cell>
        </row>
        <row r="20">
          <cell r="B20" t="str">
            <v>BD-004</v>
          </cell>
        </row>
        <row r="21">
          <cell r="B21" t="str">
            <v>BD-004</v>
          </cell>
        </row>
        <row r="22">
          <cell r="B22" t="str">
            <v>BD-002</v>
          </cell>
        </row>
        <row r="23">
          <cell r="B23" t="str">
            <v>BD-002</v>
          </cell>
        </row>
        <row r="24">
          <cell r="B24" t="str">
            <v>BD-002</v>
          </cell>
        </row>
        <row r="25">
          <cell r="B25" t="str">
            <v>BD-010</v>
          </cell>
        </row>
        <row r="26">
          <cell r="B26" t="str">
            <v>BD-003</v>
          </cell>
        </row>
        <row r="27">
          <cell r="B27" t="str">
            <v>BD-010</v>
          </cell>
        </row>
        <row r="28">
          <cell r="B28" t="str">
            <v>BD-015</v>
          </cell>
        </row>
        <row r="29">
          <cell r="B29" t="str">
            <v>BD-010</v>
          </cell>
        </row>
        <row r="30">
          <cell r="B30" t="str">
            <v>BD-010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주서"/>
      <sheetName val="직책수당"/>
      <sheetName val="연봉통계"/>
      <sheetName val="실적통계"/>
      <sheetName val="마라톤기록표"/>
      <sheetName val="Sheet2"/>
      <sheetName val="Sheet3"/>
    </sheetNames>
    <sheetDataSet>
      <sheetData sheetId="0"/>
      <sheetData sheetId="1"/>
      <sheetData sheetId="2"/>
      <sheetData sheetId="3"/>
      <sheetData sheetId="4">
        <row r="4">
          <cell r="C4">
            <v>4.9762731481481477E-2</v>
          </cell>
          <cell r="F4">
            <v>5.0110532407407406E-2</v>
          </cell>
          <cell r="I4">
            <v>5.5335648148148148E-2</v>
          </cell>
        </row>
        <row r="5">
          <cell r="C5">
            <v>5.6906018518518516E-2</v>
          </cell>
          <cell r="F5">
            <v>5.8229166666666665E-2</v>
          </cell>
          <cell r="I5">
            <v>5.8344907407407408E-2</v>
          </cell>
        </row>
        <row r="6">
          <cell r="C6">
            <v>5.9188773148148154E-2</v>
          </cell>
          <cell r="F6">
            <v>5.9577662037037037E-2</v>
          </cell>
          <cell r="I6">
            <v>6.1273726851851847E-2</v>
          </cell>
        </row>
        <row r="7">
          <cell r="C7">
            <v>6.225949074074074E-2</v>
          </cell>
          <cell r="F7">
            <v>6.2970138888888888E-2</v>
          </cell>
          <cell r="I7">
            <v>6.2722685185185187E-2</v>
          </cell>
        </row>
        <row r="8">
          <cell r="C8">
            <v>6.3579745370370366E-2</v>
          </cell>
          <cell r="F8">
            <v>6.3592129629629623E-2</v>
          </cell>
          <cell r="I8">
            <v>6.4241666666666669E-2</v>
          </cell>
        </row>
        <row r="9">
          <cell r="C9">
            <v>6.4204629629629625E-2</v>
          </cell>
          <cell r="F9">
            <v>6.6288541666666659E-2</v>
          </cell>
          <cell r="I9">
            <v>6.7209953703703709E-2</v>
          </cell>
        </row>
        <row r="10">
          <cell r="C10">
            <v>6.6669212962962965E-2</v>
          </cell>
          <cell r="F10">
            <v>6.7770486111111111E-2</v>
          </cell>
          <cell r="I10">
            <v>6.8170138888888884E-2</v>
          </cell>
        </row>
        <row r="11">
          <cell r="C11">
            <v>6.8618171296296299E-2</v>
          </cell>
          <cell r="F11">
            <v>6.8182870370370366E-2</v>
          </cell>
          <cell r="I11">
            <v>6.8196990740740746E-2</v>
          </cell>
        </row>
        <row r="12">
          <cell r="C12">
            <v>6.9297800925925926E-2</v>
          </cell>
          <cell r="F12">
            <v>6.9716203703703697E-2</v>
          </cell>
          <cell r="I12">
            <v>6.9588657407407398E-2</v>
          </cell>
        </row>
        <row r="13">
          <cell r="C13">
            <v>7.006435185185185E-2</v>
          </cell>
          <cell r="F13">
            <v>7.1757638888888892E-2</v>
          </cell>
          <cell r="I13">
            <v>7.1769444444444441E-2</v>
          </cell>
        </row>
        <row r="14">
          <cell r="C14">
            <v>7.1755787037037042E-2</v>
          </cell>
          <cell r="F14">
            <v>7.2868749999999996E-2</v>
          </cell>
          <cell r="I14">
            <v>7.2295717592592595E-2</v>
          </cell>
        </row>
        <row r="15">
          <cell r="C15">
            <v>7.3104745370370372E-2</v>
          </cell>
          <cell r="F15">
            <v>7.5937500000000005E-2</v>
          </cell>
          <cell r="I15">
            <v>7.7871180555555558E-2</v>
          </cell>
        </row>
        <row r="16">
          <cell r="C16">
            <v>7.9911689814814821E-2</v>
          </cell>
          <cell r="F16">
            <v>9.1238425925925917E-2</v>
          </cell>
          <cell r="I16">
            <v>8.4259259259259256E-2</v>
          </cell>
        </row>
        <row r="17">
          <cell r="C17">
            <v>8.2715162037037035E-2</v>
          </cell>
          <cell r="F17">
            <v>7.3287037037037039E-2</v>
          </cell>
          <cell r="I17">
            <v>5.9282407407407402E-2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계부(Sum,Average,Count)"/>
      <sheetName val="가계부 결산(Countif,Sumif)"/>
      <sheetName val="출석부(Counta,Countblank)"/>
      <sheetName val="반올림(Round,_up,_down)"/>
      <sheetName val="프로야구(Max,Min,Large,Small)"/>
      <sheetName val="데이터베이스(Dsum,Daverage,Dcount 등)"/>
      <sheetName val="성적정산(Sumproduct,Rank)"/>
      <sheetName val="합격자(If,And,Or)"/>
      <sheetName val="성적 평가(If 중첩,Vlookup)"/>
      <sheetName val="주문서(Vlookup,Hlookup)"/>
      <sheetName val="오류값 없애기(Iserror,Isblank)"/>
      <sheetName val="퀵서비스맨(Index,Match)"/>
      <sheetName val="주민등록번호(Left,Right,Mid,Choose)"/>
      <sheetName val="생년월일(Date,Month,Day,Today)"/>
      <sheetName val="회원정보(Now,Weekday,Dateif,Rept)"/>
      <sheetName val="짝수행(Mod,Row,Column)"/>
      <sheetName val="부자아빠(Fv,Pv,Nper,Pm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3" sqref="C3"/>
    </sheetView>
  </sheetViews>
  <sheetFormatPr defaultColWidth="9" defaultRowHeight="16.5"/>
  <cols>
    <col min="1" max="1" width="7.75" style="18" bestFit="1" customWidth="1"/>
    <col min="2" max="2" width="14.5" style="18" customWidth="1"/>
    <col min="3" max="3" width="15.25" style="18" bestFit="1" customWidth="1"/>
    <col min="4" max="4" width="11.125" style="18" bestFit="1" customWidth="1"/>
    <col min="5" max="5" width="10" style="18" bestFit="1" customWidth="1"/>
    <col min="6" max="6" width="18" style="18" bestFit="1" customWidth="1"/>
    <col min="7" max="7" width="9.75" style="18" bestFit="1" customWidth="1"/>
    <col min="8" max="8" width="22.75" style="18" bestFit="1" customWidth="1"/>
    <col min="9" max="9" width="15.375" style="18" bestFit="1" customWidth="1"/>
    <col min="10" max="10" width="32.25" style="19" bestFit="1" customWidth="1"/>
    <col min="11" max="16384" width="9" style="18"/>
  </cols>
  <sheetData>
    <row r="1" spans="1:10" ht="26.25" customHeight="1"/>
    <row r="2" spans="1:10" ht="26.25" customHeight="1" thickBot="1"/>
    <row r="3" spans="1:10" ht="29.25" customHeight="1" thickTop="1">
      <c r="B3" s="20" t="s">
        <v>40</v>
      </c>
      <c r="C3" s="21" t="s">
        <v>439</v>
      </c>
    </row>
    <row r="4" spans="1:10" ht="29.25" customHeight="1">
      <c r="B4" s="22" t="s">
        <v>41</v>
      </c>
      <c r="C4" s="23" t="str">
        <f>VLOOKUP($C$3,$A$10:$I$22,3,FALSE)</f>
        <v>하이로정기보험</v>
      </c>
    </row>
    <row r="5" spans="1:10" ht="29.25" customHeight="1">
      <c r="B5" s="22" t="s">
        <v>42</v>
      </c>
      <c r="C5" s="23">
        <f>VLOOKUP($C$3,$A$10:$I$22,4,FALSE)</f>
        <v>500000</v>
      </c>
    </row>
    <row r="6" spans="1:10" ht="29.25" customHeight="1" thickBot="1">
      <c r="B6" s="24" t="s">
        <v>43</v>
      </c>
      <c r="C6" s="23" t="str">
        <f>VLOOKUP($C$3,$A$10:$I$22,9,FALSE)</f>
        <v>054-215-2548</v>
      </c>
    </row>
    <row r="7" spans="1:10" ht="17.25" thickTop="1"/>
    <row r="8" spans="1:10" ht="26.25">
      <c r="A8" s="25" t="s">
        <v>44</v>
      </c>
    </row>
    <row r="9" spans="1:10" s="27" customFormat="1" ht="20.25" customHeight="1">
      <c r="A9" s="26" t="s">
        <v>45</v>
      </c>
      <c r="B9" s="26" t="s">
        <v>46</v>
      </c>
      <c r="C9" s="26" t="s">
        <v>41</v>
      </c>
      <c r="D9" s="26" t="s">
        <v>47</v>
      </c>
      <c r="E9" s="26" t="s">
        <v>48</v>
      </c>
      <c r="F9" s="26" t="s">
        <v>49</v>
      </c>
      <c r="G9" s="26" t="s">
        <v>50</v>
      </c>
      <c r="H9" s="26" t="s">
        <v>51</v>
      </c>
      <c r="I9" s="26" t="s">
        <v>52</v>
      </c>
      <c r="J9" s="26" t="s">
        <v>53</v>
      </c>
    </row>
    <row r="10" spans="1:10" s="32" customFormat="1" ht="20.25" customHeight="1">
      <c r="A10" s="28" t="s">
        <v>54</v>
      </c>
      <c r="B10" s="28" t="s">
        <v>55</v>
      </c>
      <c r="C10" s="28" t="s">
        <v>56</v>
      </c>
      <c r="D10" s="29">
        <v>350000</v>
      </c>
      <c r="E10" s="29">
        <v>26500</v>
      </c>
      <c r="F10" s="30">
        <v>5212061547854</v>
      </c>
      <c r="G10" s="28" t="s">
        <v>57</v>
      </c>
      <c r="H10" s="30">
        <v>504102415214</v>
      </c>
      <c r="I10" s="28" t="s">
        <v>58</v>
      </c>
      <c r="J10" s="31" t="s">
        <v>59</v>
      </c>
    </row>
    <row r="11" spans="1:10" s="32" customFormat="1" ht="20.25" customHeight="1">
      <c r="A11" s="28" t="s">
        <v>60</v>
      </c>
      <c r="B11" s="28" t="s">
        <v>61</v>
      </c>
      <c r="C11" s="28" t="s">
        <v>62</v>
      </c>
      <c r="D11" s="29">
        <v>500000</v>
      </c>
      <c r="E11" s="29">
        <v>32500</v>
      </c>
      <c r="F11" s="30">
        <v>8502011524789</v>
      </c>
      <c r="G11" s="28" t="s">
        <v>63</v>
      </c>
      <c r="H11" s="30">
        <v>4705011045051</v>
      </c>
      <c r="I11" s="28" t="s">
        <v>64</v>
      </c>
      <c r="J11" s="31" t="s">
        <v>65</v>
      </c>
    </row>
    <row r="12" spans="1:10" s="32" customFormat="1" ht="20.25" customHeight="1">
      <c r="A12" s="28" t="s">
        <v>66</v>
      </c>
      <c r="B12" s="28" t="s">
        <v>67</v>
      </c>
      <c r="C12" s="28" t="s">
        <v>68</v>
      </c>
      <c r="D12" s="29">
        <v>850000</v>
      </c>
      <c r="E12" s="29">
        <v>15800</v>
      </c>
      <c r="F12" s="30">
        <v>5701241245789</v>
      </c>
      <c r="G12" s="28" t="s">
        <v>69</v>
      </c>
      <c r="H12" s="30">
        <v>5305241245789</v>
      </c>
      <c r="I12" s="28" t="s">
        <v>70</v>
      </c>
      <c r="J12" s="31" t="s">
        <v>71</v>
      </c>
    </row>
    <row r="13" spans="1:10" s="32" customFormat="1" ht="20.25" customHeight="1">
      <c r="A13" s="28" t="s">
        <v>72</v>
      </c>
      <c r="B13" s="28" t="s">
        <v>73</v>
      </c>
      <c r="C13" s="28" t="s">
        <v>56</v>
      </c>
      <c r="D13" s="29">
        <v>500000</v>
      </c>
      <c r="E13" s="29">
        <v>36500</v>
      </c>
      <c r="F13" s="30">
        <v>9012151245201</v>
      </c>
      <c r="G13" s="28" t="s">
        <v>74</v>
      </c>
      <c r="H13" s="30">
        <v>5409281346795</v>
      </c>
      <c r="I13" s="28" t="s">
        <v>75</v>
      </c>
      <c r="J13" s="31" t="s">
        <v>76</v>
      </c>
    </row>
    <row r="14" spans="1:10" s="32" customFormat="1" ht="20.25" customHeight="1">
      <c r="A14" s="28" t="s">
        <v>77</v>
      </c>
      <c r="B14" s="28" t="s">
        <v>78</v>
      </c>
      <c r="C14" s="28" t="s">
        <v>79</v>
      </c>
      <c r="D14" s="29">
        <v>350000</v>
      </c>
      <c r="E14" s="29">
        <v>32500</v>
      </c>
      <c r="F14" s="30">
        <v>9506032514258</v>
      </c>
      <c r="G14" s="28" t="s">
        <v>80</v>
      </c>
      <c r="H14" s="30">
        <v>6902031619187</v>
      </c>
      <c r="I14" s="28" t="s">
        <v>81</v>
      </c>
      <c r="J14" s="31" t="s">
        <v>82</v>
      </c>
    </row>
    <row r="15" spans="1:10" s="32" customFormat="1" ht="20.25" customHeight="1">
      <c r="A15" s="28" t="s">
        <v>83</v>
      </c>
      <c r="B15" s="28" t="s">
        <v>84</v>
      </c>
      <c r="C15" s="28" t="s">
        <v>85</v>
      </c>
      <c r="D15" s="29">
        <v>800000</v>
      </c>
      <c r="E15" s="29">
        <v>36500</v>
      </c>
      <c r="F15" s="30">
        <v>5310122789654</v>
      </c>
      <c r="G15" s="28" t="s">
        <v>86</v>
      </c>
      <c r="H15" s="30">
        <v>6910291245215</v>
      </c>
      <c r="I15" s="28" t="s">
        <v>87</v>
      </c>
      <c r="J15" s="31" t="s">
        <v>88</v>
      </c>
    </row>
    <row r="16" spans="1:10" s="32" customFormat="1" ht="20.25" customHeight="1">
      <c r="A16" s="28" t="s">
        <v>89</v>
      </c>
      <c r="B16" s="28" t="s">
        <v>90</v>
      </c>
      <c r="C16" s="28" t="s">
        <v>91</v>
      </c>
      <c r="D16" s="29">
        <v>350000</v>
      </c>
      <c r="E16" s="29">
        <v>28400</v>
      </c>
      <c r="F16" s="30">
        <v>7410302632015</v>
      </c>
      <c r="G16" s="28" t="s">
        <v>92</v>
      </c>
      <c r="H16" s="30">
        <v>7107012528456</v>
      </c>
      <c r="I16" s="28" t="s">
        <v>93</v>
      </c>
      <c r="J16" s="31" t="s">
        <v>94</v>
      </c>
    </row>
    <row r="17" spans="1:10" s="32" customFormat="1" ht="20.25" customHeight="1">
      <c r="A17" s="28" t="s">
        <v>95</v>
      </c>
      <c r="B17" s="28" t="s">
        <v>96</v>
      </c>
      <c r="C17" s="28" t="s">
        <v>97</v>
      </c>
      <c r="D17" s="29">
        <v>500000</v>
      </c>
      <c r="E17" s="29">
        <v>26500</v>
      </c>
      <c r="F17" s="30">
        <v>9702123695651</v>
      </c>
      <c r="G17" s="28" t="s">
        <v>98</v>
      </c>
      <c r="H17" s="30">
        <v>7506072757874</v>
      </c>
      <c r="I17" s="28" t="s">
        <v>99</v>
      </c>
      <c r="J17" s="31" t="s">
        <v>100</v>
      </c>
    </row>
    <row r="18" spans="1:10" s="32" customFormat="1" ht="20.25" customHeight="1">
      <c r="A18" s="28" t="s">
        <v>101</v>
      </c>
      <c r="B18" s="28" t="s">
        <v>102</v>
      </c>
      <c r="C18" s="28" t="s">
        <v>79</v>
      </c>
      <c r="D18" s="29">
        <v>850000</v>
      </c>
      <c r="E18" s="29">
        <v>32500</v>
      </c>
      <c r="F18" s="30">
        <v>4510241254524</v>
      </c>
      <c r="G18" s="28" t="s">
        <v>103</v>
      </c>
      <c r="H18" s="30">
        <v>7509042132520</v>
      </c>
      <c r="I18" s="28" t="s">
        <v>104</v>
      </c>
      <c r="J18" s="31" t="s">
        <v>105</v>
      </c>
    </row>
    <row r="19" spans="1:10" s="32" customFormat="1" ht="20.25" customHeight="1">
      <c r="A19" s="28" t="s">
        <v>106</v>
      </c>
      <c r="B19" s="28" t="s">
        <v>107</v>
      </c>
      <c r="C19" s="28" t="s">
        <v>85</v>
      </c>
      <c r="D19" s="29">
        <v>500000</v>
      </c>
      <c r="E19" s="29">
        <v>15800</v>
      </c>
      <c r="F19" s="30">
        <v>7904082145789</v>
      </c>
      <c r="G19" s="28" t="s">
        <v>108</v>
      </c>
      <c r="H19" s="30">
        <v>7512241245879</v>
      </c>
      <c r="I19" s="28" t="s">
        <v>109</v>
      </c>
      <c r="J19" s="31" t="s">
        <v>110</v>
      </c>
    </row>
    <row r="20" spans="1:10" s="32" customFormat="1" ht="20.25" customHeight="1">
      <c r="A20" s="28" t="s">
        <v>111</v>
      </c>
      <c r="B20" s="28" t="s">
        <v>112</v>
      </c>
      <c r="C20" s="28" t="s">
        <v>56</v>
      </c>
      <c r="D20" s="29">
        <v>500000</v>
      </c>
      <c r="E20" s="29">
        <v>28400</v>
      </c>
      <c r="F20" s="30">
        <v>6711161326352</v>
      </c>
      <c r="G20" s="28" t="s">
        <v>113</v>
      </c>
      <c r="H20" s="30">
        <v>7810241245887</v>
      </c>
      <c r="I20" s="28" t="s">
        <v>114</v>
      </c>
      <c r="J20" s="31" t="s">
        <v>115</v>
      </c>
    </row>
    <row r="21" spans="1:10" s="32" customFormat="1" ht="20.25" customHeight="1">
      <c r="A21" s="28" t="s">
        <v>116</v>
      </c>
      <c r="B21" s="28" t="s">
        <v>117</v>
      </c>
      <c r="C21" s="28" t="s">
        <v>79</v>
      </c>
      <c r="D21" s="29">
        <v>500000</v>
      </c>
      <c r="E21" s="29">
        <v>26500</v>
      </c>
      <c r="F21" s="30">
        <v>6403051625329</v>
      </c>
      <c r="G21" s="28" t="s">
        <v>118</v>
      </c>
      <c r="H21" s="30">
        <v>8205151119308</v>
      </c>
      <c r="I21" s="28" t="s">
        <v>119</v>
      </c>
      <c r="J21" s="31" t="s">
        <v>120</v>
      </c>
    </row>
    <row r="22" spans="1:10" s="32" customFormat="1" ht="20.25" customHeight="1">
      <c r="A22" s="28" t="s">
        <v>121</v>
      </c>
      <c r="B22" s="28" t="s">
        <v>122</v>
      </c>
      <c r="C22" s="28" t="s">
        <v>56</v>
      </c>
      <c r="D22" s="29">
        <v>350000</v>
      </c>
      <c r="E22" s="29">
        <v>26500</v>
      </c>
      <c r="F22" s="30">
        <v>8003251524225</v>
      </c>
      <c r="G22" s="28" t="s">
        <v>123</v>
      </c>
      <c r="H22" s="30">
        <v>9510062453129</v>
      </c>
      <c r="I22" s="28" t="s">
        <v>124</v>
      </c>
      <c r="J22" s="31" t="s">
        <v>125</v>
      </c>
    </row>
  </sheetData>
  <dataConsolidate link="1">
    <dataRefs count="1">
      <dataRef ref="A10:A22" sheet="실습"/>
    </dataRefs>
  </dataConsolidate>
  <phoneticPr fontId="3" type="noConversion"/>
  <dataValidations count="1">
    <dataValidation type="list" allowBlank="1" showInputMessage="1" showErrorMessage="1" sqref="C3">
      <formula1>$A$10:$A$22</formula1>
    </dataValidation>
  </dataValidations>
  <pageMargins left="0.2" right="0.2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workbookViewId="0">
      <selection activeCell="N19" sqref="N19"/>
    </sheetView>
  </sheetViews>
  <sheetFormatPr defaultColWidth="9" defaultRowHeight="16.5"/>
  <cols>
    <col min="1" max="1" width="2.125" style="6" customWidth="1"/>
    <col min="2" max="2" width="12.625" style="6" customWidth="1"/>
    <col min="3" max="6" width="9" style="6"/>
    <col min="7" max="7" width="3" style="6" customWidth="1"/>
    <col min="8" max="8" width="0.125" style="8" customWidth="1"/>
    <col min="9" max="9" width="2.625" style="6" customWidth="1"/>
    <col min="10" max="12" width="9" style="6"/>
    <col min="13" max="13" width="11.25" style="6" bestFit="1" customWidth="1"/>
    <col min="14" max="14" width="13.25" style="6" bestFit="1" customWidth="1"/>
    <col min="15" max="15" width="13.75" style="6" customWidth="1"/>
    <col min="16" max="16" width="16.875" style="6" bestFit="1" customWidth="1"/>
    <col min="17" max="16384" width="9" style="6"/>
  </cols>
  <sheetData>
    <row r="2" spans="2:16" s="3" customFormat="1" ht="20.25" customHeight="1" thickBot="1">
      <c r="B2" s="1" t="s">
        <v>0</v>
      </c>
      <c r="C2" s="2"/>
      <c r="D2" s="2"/>
      <c r="E2" s="2"/>
      <c r="F2" s="2"/>
      <c r="H2" s="4"/>
      <c r="J2" s="5" t="s">
        <v>1</v>
      </c>
      <c r="K2" s="5"/>
      <c r="L2" s="5"/>
      <c r="M2" s="5"/>
      <c r="N2" s="5"/>
      <c r="O2" s="5"/>
      <c r="P2" s="5"/>
    </row>
    <row r="3" spans="2:16" ht="16.5" customHeight="1" thickTop="1">
      <c r="F3" s="7" t="s">
        <v>2</v>
      </c>
    </row>
    <row r="4" spans="2:16" ht="33" customHeight="1"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2" t="s">
        <v>13</v>
      </c>
      <c r="P4" s="12" t="s">
        <v>14</v>
      </c>
    </row>
    <row r="5" spans="2:16" ht="21.75" customHeight="1">
      <c r="B5" s="10" t="s">
        <v>15</v>
      </c>
      <c r="C5" s="13">
        <v>370</v>
      </c>
      <c r="D5" s="13">
        <v>370</v>
      </c>
      <c r="E5" s="13">
        <v>300.625</v>
      </c>
      <c r="F5" s="13">
        <v>277.5</v>
      </c>
      <c r="J5" s="14" t="s">
        <v>16</v>
      </c>
      <c r="K5" s="14" t="s">
        <v>17</v>
      </c>
      <c r="L5" s="14" t="s">
        <v>18</v>
      </c>
      <c r="M5" s="14">
        <f>MATCH(K5,$B$5:$B$11,0)</f>
        <v>2</v>
      </c>
      <c r="N5" s="14">
        <f>MATCH(L5,$C$4:$F$4,0)</f>
        <v>3</v>
      </c>
      <c r="O5" s="15">
        <f>INDEX($C$5:$F$11,M5,N5)</f>
        <v>277.5</v>
      </c>
      <c r="P5" s="15">
        <f>INDEX($C$5:$F$11,MATCH(K5,$B$5:$B$11,0),MATCH(L5,$C$4:$F$4,0))</f>
        <v>277.5</v>
      </c>
    </row>
    <row r="6" spans="2:16" ht="21.75" customHeight="1">
      <c r="B6" s="10" t="s">
        <v>19</v>
      </c>
      <c r="C6" s="13">
        <v>346.875</v>
      </c>
      <c r="D6" s="13">
        <v>346.875</v>
      </c>
      <c r="E6" s="13">
        <v>277.5</v>
      </c>
      <c r="F6" s="13">
        <v>254.375</v>
      </c>
      <c r="J6" s="14" t="s">
        <v>20</v>
      </c>
      <c r="K6" s="14" t="s">
        <v>21</v>
      </c>
      <c r="L6" s="14" t="s">
        <v>18</v>
      </c>
      <c r="M6" s="14">
        <f t="shared" ref="M6:M11" si="0">MATCH(K6,$B$5:$B$11,0)</f>
        <v>6</v>
      </c>
      <c r="N6" s="14">
        <f t="shared" ref="N6:N11" si="1">MATCH(L6,$C$4:$F$4,0)</f>
        <v>3</v>
      </c>
      <c r="O6" s="15">
        <f t="shared" ref="O6:O11" si="2">INDEX($C$5:$F$11,M6,N6)</f>
        <v>185</v>
      </c>
      <c r="P6" s="15">
        <f t="shared" ref="P6:P11" si="3">INDEX($C$5:$F$11,MATCH(K6,$B$5:$B$11,0),MATCH(L6,$C$4:$F$4,0))</f>
        <v>185</v>
      </c>
    </row>
    <row r="7" spans="2:16" ht="21.75" customHeight="1">
      <c r="B7" s="10" t="s">
        <v>22</v>
      </c>
      <c r="C7" s="13">
        <v>323.75</v>
      </c>
      <c r="D7" s="13">
        <v>300.625</v>
      </c>
      <c r="E7" s="13">
        <v>254.375</v>
      </c>
      <c r="F7" s="13">
        <v>231.25</v>
      </c>
      <c r="J7" s="14" t="s">
        <v>23</v>
      </c>
      <c r="K7" s="14" t="s">
        <v>24</v>
      </c>
      <c r="L7" s="14" t="s">
        <v>25</v>
      </c>
      <c r="M7" s="14">
        <f t="shared" si="0"/>
        <v>1</v>
      </c>
      <c r="N7" s="14">
        <f t="shared" si="1"/>
        <v>3</v>
      </c>
      <c r="O7" s="15">
        <f t="shared" si="2"/>
        <v>300.625</v>
      </c>
      <c r="P7" s="15">
        <f>INDEX($C$5:$F$11,MATCH(K7,$B$5:$B$11,0),MATCH(L7,$C$4:$F$4,0))</f>
        <v>300.625</v>
      </c>
    </row>
    <row r="8" spans="2:16" ht="21.75" customHeight="1">
      <c r="B8" s="10" t="s">
        <v>26</v>
      </c>
      <c r="C8" s="13">
        <v>300.625</v>
      </c>
      <c r="D8" s="13">
        <v>277.5</v>
      </c>
      <c r="E8" s="13">
        <v>231.25</v>
      </c>
      <c r="F8" s="13">
        <v>208.125</v>
      </c>
      <c r="J8" s="14" t="s">
        <v>27</v>
      </c>
      <c r="K8" s="14" t="s">
        <v>26</v>
      </c>
      <c r="L8" s="14" t="s">
        <v>28</v>
      </c>
      <c r="M8" s="14">
        <f t="shared" si="0"/>
        <v>4</v>
      </c>
      <c r="N8" s="14">
        <f t="shared" si="1"/>
        <v>1</v>
      </c>
      <c r="O8" s="15">
        <f t="shared" si="2"/>
        <v>300.625</v>
      </c>
      <c r="P8" s="15">
        <f t="shared" si="3"/>
        <v>300.625</v>
      </c>
    </row>
    <row r="9" spans="2:16" ht="21.75" customHeight="1">
      <c r="B9" s="10" t="s">
        <v>29</v>
      </c>
      <c r="C9" s="13">
        <v>277.5</v>
      </c>
      <c r="D9" s="13">
        <v>254.375</v>
      </c>
      <c r="E9" s="13">
        <v>208.125</v>
      </c>
      <c r="F9" s="13">
        <v>185</v>
      </c>
      <c r="J9" s="14" t="s">
        <v>30</v>
      </c>
      <c r="K9" s="14" t="s">
        <v>22</v>
      </c>
      <c r="L9" s="14" t="s">
        <v>31</v>
      </c>
      <c r="M9" s="14">
        <f t="shared" si="0"/>
        <v>3</v>
      </c>
      <c r="N9" s="14">
        <f t="shared" si="1"/>
        <v>4</v>
      </c>
      <c r="O9" s="15">
        <f t="shared" si="2"/>
        <v>231.25</v>
      </c>
      <c r="P9" s="15">
        <f t="shared" si="3"/>
        <v>231.25</v>
      </c>
    </row>
    <row r="10" spans="2:16" ht="21.75" customHeight="1">
      <c r="B10" s="10" t="s">
        <v>32</v>
      </c>
      <c r="C10" s="13">
        <v>254.375</v>
      </c>
      <c r="D10" s="13">
        <v>231.25</v>
      </c>
      <c r="E10" s="13">
        <v>185</v>
      </c>
      <c r="F10" s="13">
        <v>161.875</v>
      </c>
      <c r="J10" s="14" t="s">
        <v>33</v>
      </c>
      <c r="K10" s="14" t="s">
        <v>34</v>
      </c>
      <c r="L10" s="14" t="s">
        <v>35</v>
      </c>
      <c r="M10" s="14">
        <f t="shared" si="0"/>
        <v>7</v>
      </c>
      <c r="N10" s="14">
        <f t="shared" si="1"/>
        <v>2</v>
      </c>
      <c r="O10" s="15">
        <f t="shared" si="2"/>
        <v>208.125</v>
      </c>
      <c r="P10" s="15">
        <f t="shared" si="3"/>
        <v>208.125</v>
      </c>
    </row>
    <row r="11" spans="2:16" ht="21.75" customHeight="1">
      <c r="B11" s="10" t="s">
        <v>36</v>
      </c>
      <c r="C11" s="13">
        <v>231.25</v>
      </c>
      <c r="D11" s="13">
        <v>208.125</v>
      </c>
      <c r="E11" s="13">
        <v>175.75</v>
      </c>
      <c r="F11" s="13">
        <v>161.875</v>
      </c>
      <c r="J11" s="14" t="s">
        <v>37</v>
      </c>
      <c r="K11" s="14" t="s">
        <v>38</v>
      </c>
      <c r="L11" s="14" t="s">
        <v>39</v>
      </c>
      <c r="M11" s="14">
        <f t="shared" si="0"/>
        <v>5</v>
      </c>
      <c r="N11" s="14">
        <f t="shared" si="1"/>
        <v>1</v>
      </c>
      <c r="O11" s="15">
        <f t="shared" si="2"/>
        <v>277.5</v>
      </c>
      <c r="P11" s="15">
        <f t="shared" si="3"/>
        <v>277.5</v>
      </c>
    </row>
    <row r="12" spans="2:16" ht="16.5" customHeight="1"/>
    <row r="14" spans="2:16">
      <c r="D14" s="16"/>
    </row>
    <row r="17" spans="2:2">
      <c r="B17" s="1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J5" sqref="J5"/>
    </sheetView>
  </sheetViews>
  <sheetFormatPr defaultColWidth="9.75" defaultRowHeight="16.5"/>
  <cols>
    <col min="1" max="1" width="9.75" style="45"/>
    <col min="2" max="2" width="18.75" style="45" customWidth="1"/>
    <col min="3" max="3" width="10.5" style="45" customWidth="1"/>
    <col min="4" max="4" width="12.125" style="45" customWidth="1"/>
    <col min="5" max="5" width="9.875" style="45" customWidth="1"/>
    <col min="6" max="6" width="12.875" style="45" hidden="1" customWidth="1"/>
    <col min="7" max="9" width="14.75" style="45" customWidth="1"/>
    <col min="10" max="16384" width="9.75" style="45"/>
  </cols>
  <sheetData>
    <row r="1" spans="1:9" ht="27" thickBot="1">
      <c r="A1" s="43"/>
      <c r="B1" s="43"/>
      <c r="C1" s="74" t="s">
        <v>156</v>
      </c>
      <c r="D1" s="75"/>
      <c r="E1" s="75"/>
      <c r="F1" s="75"/>
      <c r="G1" s="73"/>
      <c r="H1" s="73"/>
      <c r="I1" s="44"/>
    </row>
    <row r="2" spans="1:9" ht="17.25" thickTop="1">
      <c r="A2" s="45" t="s">
        <v>437</v>
      </c>
      <c r="I2" s="46" t="s">
        <v>157</v>
      </c>
    </row>
    <row r="3" spans="1:9">
      <c r="A3" s="45" t="s">
        <v>438</v>
      </c>
      <c r="I3" s="46"/>
    </row>
    <row r="4" spans="1:9" s="49" customFormat="1" ht="24" customHeight="1">
      <c r="A4" s="47" t="s">
        <v>158</v>
      </c>
      <c r="B4" s="47" t="s">
        <v>159</v>
      </c>
      <c r="C4" s="47" t="s">
        <v>160</v>
      </c>
      <c r="D4" s="47" t="s">
        <v>161</v>
      </c>
      <c r="E4" s="47" t="s">
        <v>162</v>
      </c>
      <c r="F4" s="48" t="s">
        <v>163</v>
      </c>
      <c r="G4" s="48" t="s">
        <v>441</v>
      </c>
      <c r="H4" s="48" t="s">
        <v>442</v>
      </c>
      <c r="I4" s="48" t="s">
        <v>164</v>
      </c>
    </row>
    <row r="5" spans="1:9" s="52" customFormat="1" ht="21" customHeight="1">
      <c r="A5" s="50" t="s">
        <v>165</v>
      </c>
      <c r="B5" s="50" t="s">
        <v>166</v>
      </c>
      <c r="C5" s="50">
        <v>3</v>
      </c>
      <c r="D5" s="51">
        <v>960243</v>
      </c>
      <c r="E5" s="50">
        <v>3.4000000000000002E-2</v>
      </c>
      <c r="F5" s="82">
        <f>D5*E5</f>
        <v>32648.262000000002</v>
      </c>
      <c r="G5" s="81">
        <f>ROUND(D5*E5,1)</f>
        <v>32648.3</v>
      </c>
      <c r="H5" s="83">
        <f>ROUNDUP(G5*C5,0)</f>
        <v>97945</v>
      </c>
      <c r="I5" s="84">
        <f>ROUNDDOWN(D5-H5,-3)</f>
        <v>862000</v>
      </c>
    </row>
    <row r="6" spans="1:9" s="52" customFormat="1" ht="21" customHeight="1">
      <c r="A6" s="50" t="s">
        <v>165</v>
      </c>
      <c r="B6" s="50" t="s">
        <v>167</v>
      </c>
      <c r="C6" s="50">
        <v>4</v>
      </c>
      <c r="D6" s="51">
        <v>77455</v>
      </c>
      <c r="E6" s="50">
        <v>3.4000000000000002E-2</v>
      </c>
      <c r="F6" s="82">
        <f t="shared" ref="F6:F26" si="0">D6*E6</f>
        <v>2633.4700000000003</v>
      </c>
      <c r="G6" s="81">
        <f>ROUND(D6*E6,1)</f>
        <v>2633.5</v>
      </c>
      <c r="H6" s="83">
        <f t="shared" ref="H6:H26" si="1">ROUNDUP(G6*C6,1)</f>
        <v>10534</v>
      </c>
      <c r="I6" s="84">
        <f t="shared" ref="I6:I26" si="2">ROUNDDOWN(D6-H6,-3)</f>
        <v>66000</v>
      </c>
    </row>
    <row r="7" spans="1:9" s="52" customFormat="1" ht="21" customHeight="1">
      <c r="A7" s="50" t="s">
        <v>165</v>
      </c>
      <c r="B7" s="50" t="s">
        <v>168</v>
      </c>
      <c r="C7" s="50">
        <v>5</v>
      </c>
      <c r="D7" s="51">
        <v>41400</v>
      </c>
      <c r="E7" s="50">
        <v>3.4000000000000002E-2</v>
      </c>
      <c r="F7" s="82">
        <f t="shared" si="0"/>
        <v>1407.6000000000001</v>
      </c>
      <c r="G7" s="81">
        <f>ROUND(D7*E7,1)</f>
        <v>1407.6</v>
      </c>
      <c r="H7" s="83">
        <f t="shared" si="1"/>
        <v>7038</v>
      </c>
      <c r="I7" s="84">
        <f t="shared" si="2"/>
        <v>34000</v>
      </c>
    </row>
    <row r="8" spans="1:9" s="52" customFormat="1" ht="21" customHeight="1">
      <c r="A8" s="50" t="s">
        <v>165</v>
      </c>
      <c r="B8" s="50" t="s">
        <v>169</v>
      </c>
      <c r="C8" s="50">
        <v>3</v>
      </c>
      <c r="D8" s="51">
        <v>3445</v>
      </c>
      <c r="E8" s="50">
        <v>3.4000000000000002E-2</v>
      </c>
      <c r="F8" s="82">
        <f t="shared" si="0"/>
        <v>117.13000000000001</v>
      </c>
      <c r="G8" s="81">
        <f>ROUND(D8*E8,1)</f>
        <v>117.1</v>
      </c>
      <c r="H8" s="83">
        <f t="shared" si="1"/>
        <v>351.3</v>
      </c>
      <c r="I8" s="84">
        <f t="shared" si="2"/>
        <v>3000</v>
      </c>
    </row>
    <row r="9" spans="1:9" s="52" customFormat="1" ht="21" customHeight="1">
      <c r="A9" s="50" t="s">
        <v>165</v>
      </c>
      <c r="B9" s="50" t="s">
        <v>170</v>
      </c>
      <c r="C9" s="50">
        <v>4</v>
      </c>
      <c r="D9" s="51">
        <v>6044</v>
      </c>
      <c r="E9" s="50">
        <v>3.4000000000000002E-2</v>
      </c>
      <c r="F9" s="82">
        <f t="shared" si="0"/>
        <v>205.49600000000001</v>
      </c>
      <c r="G9" s="81">
        <f>ROUND(D9*E9,1)</f>
        <v>205.5</v>
      </c>
      <c r="H9" s="83">
        <f t="shared" si="1"/>
        <v>822</v>
      </c>
      <c r="I9" s="84">
        <f t="shared" si="2"/>
        <v>5000</v>
      </c>
    </row>
    <row r="10" spans="1:9" s="52" customFormat="1" ht="21" customHeight="1">
      <c r="A10" s="50" t="s">
        <v>165</v>
      </c>
      <c r="B10" s="50" t="s">
        <v>171</v>
      </c>
      <c r="C10" s="50">
        <v>2</v>
      </c>
      <c r="D10" s="51">
        <v>239147</v>
      </c>
      <c r="E10" s="50">
        <v>3.4000000000000002E-2</v>
      </c>
      <c r="F10" s="82">
        <f t="shared" si="0"/>
        <v>8130.9980000000005</v>
      </c>
      <c r="G10" s="81">
        <f>ROUND(D10*E10,1)</f>
        <v>8131</v>
      </c>
      <c r="H10" s="83">
        <f t="shared" si="1"/>
        <v>16262</v>
      </c>
      <c r="I10" s="84">
        <f t="shared" si="2"/>
        <v>222000</v>
      </c>
    </row>
    <row r="11" spans="1:9" s="52" customFormat="1" ht="21" customHeight="1">
      <c r="A11" s="50" t="s">
        <v>165</v>
      </c>
      <c r="B11" s="50" t="s">
        <v>172</v>
      </c>
      <c r="C11" s="50">
        <v>3</v>
      </c>
      <c r="D11" s="51">
        <v>15695</v>
      </c>
      <c r="E11" s="50">
        <v>3.4000000000000002E-2</v>
      </c>
      <c r="F11" s="82">
        <f t="shared" si="0"/>
        <v>533.63</v>
      </c>
      <c r="G11" s="81">
        <f>ROUND(D11*E11,1)</f>
        <v>533.6</v>
      </c>
      <c r="H11" s="83">
        <f t="shared" si="1"/>
        <v>1600.8</v>
      </c>
      <c r="I11" s="84">
        <f t="shared" si="2"/>
        <v>14000</v>
      </c>
    </row>
    <row r="12" spans="1:9" s="52" customFormat="1" ht="21" customHeight="1">
      <c r="A12" s="50" t="s">
        <v>173</v>
      </c>
      <c r="B12" s="50" t="s">
        <v>174</v>
      </c>
      <c r="C12" s="50">
        <v>5</v>
      </c>
      <c r="D12" s="51">
        <v>2850</v>
      </c>
      <c r="E12" s="50">
        <v>6.6000000000000003E-2</v>
      </c>
      <c r="F12" s="82">
        <f t="shared" si="0"/>
        <v>188.10000000000002</v>
      </c>
      <c r="G12" s="81">
        <f>ROUND(D12*E12,1)</f>
        <v>188.1</v>
      </c>
      <c r="H12" s="83">
        <f t="shared" si="1"/>
        <v>940.5</v>
      </c>
      <c r="I12" s="84">
        <f t="shared" si="2"/>
        <v>1000</v>
      </c>
    </row>
    <row r="13" spans="1:9" s="52" customFormat="1" ht="21" customHeight="1">
      <c r="A13" s="50" t="s">
        <v>173</v>
      </c>
      <c r="B13" s="50" t="s">
        <v>175</v>
      </c>
      <c r="C13" s="50">
        <v>3</v>
      </c>
      <c r="D13" s="51">
        <v>1423</v>
      </c>
      <c r="E13" s="50">
        <v>6.6000000000000003E-2</v>
      </c>
      <c r="F13" s="82">
        <f t="shared" si="0"/>
        <v>93.918000000000006</v>
      </c>
      <c r="G13" s="81">
        <f>ROUND(D13*E13,1)</f>
        <v>93.9</v>
      </c>
      <c r="H13" s="83">
        <f t="shared" si="1"/>
        <v>281.7</v>
      </c>
      <c r="I13" s="84">
        <f t="shared" si="2"/>
        <v>1000</v>
      </c>
    </row>
    <row r="14" spans="1:9" s="52" customFormat="1" ht="21" customHeight="1">
      <c r="A14" s="50" t="s">
        <v>173</v>
      </c>
      <c r="B14" s="50" t="s">
        <v>176</v>
      </c>
      <c r="C14" s="50">
        <v>5</v>
      </c>
      <c r="D14" s="51">
        <v>15918</v>
      </c>
      <c r="E14" s="50">
        <v>6.6000000000000003E-2</v>
      </c>
      <c r="F14" s="82">
        <f t="shared" si="0"/>
        <v>1050.588</v>
      </c>
      <c r="G14" s="81">
        <f>ROUND(D14*E14,1)</f>
        <v>1050.5999999999999</v>
      </c>
      <c r="H14" s="83">
        <f t="shared" si="1"/>
        <v>5253</v>
      </c>
      <c r="I14" s="84">
        <f t="shared" si="2"/>
        <v>10000</v>
      </c>
    </row>
    <row r="15" spans="1:9" s="52" customFormat="1" ht="21" customHeight="1">
      <c r="A15" s="50" t="s">
        <v>173</v>
      </c>
      <c r="B15" s="50" t="s">
        <v>177</v>
      </c>
      <c r="C15" s="50">
        <v>3</v>
      </c>
      <c r="D15" s="51">
        <v>3971</v>
      </c>
      <c r="E15" s="50">
        <v>6.6000000000000003E-2</v>
      </c>
      <c r="F15" s="82">
        <f t="shared" si="0"/>
        <v>262.08600000000001</v>
      </c>
      <c r="G15" s="81">
        <f>ROUND(D15*E15,1)</f>
        <v>262.10000000000002</v>
      </c>
      <c r="H15" s="83">
        <f t="shared" si="1"/>
        <v>786.3</v>
      </c>
      <c r="I15" s="84">
        <f t="shared" si="2"/>
        <v>3000</v>
      </c>
    </row>
    <row r="16" spans="1:9" s="52" customFormat="1" ht="21" customHeight="1">
      <c r="A16" s="50" t="s">
        <v>173</v>
      </c>
      <c r="B16" s="50" t="s">
        <v>178</v>
      </c>
      <c r="C16" s="50">
        <v>2</v>
      </c>
      <c r="D16" s="51">
        <v>136596</v>
      </c>
      <c r="E16" s="50">
        <v>6.6000000000000003E-2</v>
      </c>
      <c r="F16" s="82">
        <f t="shared" si="0"/>
        <v>9015.3360000000011</v>
      </c>
      <c r="G16" s="81">
        <f>ROUND(D16*E16,1)</f>
        <v>9015.2999999999993</v>
      </c>
      <c r="H16" s="83">
        <f t="shared" si="1"/>
        <v>18030.599999999999</v>
      </c>
      <c r="I16" s="84">
        <f t="shared" si="2"/>
        <v>118000</v>
      </c>
    </row>
    <row r="17" spans="1:9" s="52" customFormat="1" ht="21" customHeight="1">
      <c r="A17" s="50" t="s">
        <v>173</v>
      </c>
      <c r="B17" s="53" t="s">
        <v>179</v>
      </c>
      <c r="C17" s="53">
        <v>1</v>
      </c>
      <c r="D17" s="54">
        <v>1488</v>
      </c>
      <c r="E17" s="50">
        <v>6.6000000000000003E-2</v>
      </c>
      <c r="F17" s="82">
        <f t="shared" si="0"/>
        <v>98.207999999999998</v>
      </c>
      <c r="G17" s="81">
        <f>ROUND(D17*E17,1)</f>
        <v>98.2</v>
      </c>
      <c r="H17" s="83">
        <f t="shared" si="1"/>
        <v>98.2</v>
      </c>
      <c r="I17" s="84">
        <f t="shared" si="2"/>
        <v>1000</v>
      </c>
    </row>
    <row r="18" spans="1:9" s="52" customFormat="1" ht="21" customHeight="1">
      <c r="A18" s="50" t="s">
        <v>173</v>
      </c>
      <c r="B18" s="50" t="s">
        <v>180</v>
      </c>
      <c r="C18" s="50">
        <v>4</v>
      </c>
      <c r="D18" s="51">
        <v>12603</v>
      </c>
      <c r="E18" s="50">
        <v>6.6000000000000003E-2</v>
      </c>
      <c r="F18" s="82">
        <f t="shared" si="0"/>
        <v>831.798</v>
      </c>
      <c r="G18" s="81">
        <f>ROUND(D18*E18,1)</f>
        <v>831.8</v>
      </c>
      <c r="H18" s="83">
        <f t="shared" si="1"/>
        <v>3327.2</v>
      </c>
      <c r="I18" s="84">
        <f t="shared" si="2"/>
        <v>9000</v>
      </c>
    </row>
    <row r="19" spans="1:9" s="52" customFormat="1" ht="21" customHeight="1">
      <c r="A19" s="50" t="s">
        <v>173</v>
      </c>
      <c r="B19" s="50" t="s">
        <v>181</v>
      </c>
      <c r="C19" s="50">
        <v>5</v>
      </c>
      <c r="D19" s="51">
        <v>18082</v>
      </c>
      <c r="E19" s="50">
        <v>6.6000000000000003E-2</v>
      </c>
      <c r="F19" s="82">
        <f t="shared" si="0"/>
        <v>1193.412</v>
      </c>
      <c r="G19" s="81">
        <f>ROUND(D19*E19,1)</f>
        <v>1193.4000000000001</v>
      </c>
      <c r="H19" s="83">
        <f t="shared" si="1"/>
        <v>5967</v>
      </c>
      <c r="I19" s="84">
        <f t="shared" si="2"/>
        <v>12000</v>
      </c>
    </row>
    <row r="20" spans="1:9" s="52" customFormat="1" ht="21" customHeight="1">
      <c r="A20" s="50" t="s">
        <v>182</v>
      </c>
      <c r="B20" s="50" t="s">
        <v>183</v>
      </c>
      <c r="C20" s="50">
        <v>2</v>
      </c>
      <c r="D20" s="51">
        <v>6602</v>
      </c>
      <c r="E20" s="50">
        <v>0.313</v>
      </c>
      <c r="F20" s="82">
        <f t="shared" si="0"/>
        <v>2066.4259999999999</v>
      </c>
      <c r="G20" s="81">
        <f>ROUND(D20*E20,1)</f>
        <v>2066.4</v>
      </c>
      <c r="H20" s="83">
        <f t="shared" si="1"/>
        <v>4132.8</v>
      </c>
      <c r="I20" s="84">
        <f t="shared" si="2"/>
        <v>2000</v>
      </c>
    </row>
    <row r="21" spans="1:9" s="52" customFormat="1" ht="21" customHeight="1">
      <c r="A21" s="50" t="s">
        <v>182</v>
      </c>
      <c r="B21" s="50" t="s">
        <v>184</v>
      </c>
      <c r="C21" s="50">
        <v>2</v>
      </c>
      <c r="D21" s="51">
        <v>4295</v>
      </c>
      <c r="E21" s="50">
        <v>0.313</v>
      </c>
      <c r="F21" s="82">
        <f t="shared" si="0"/>
        <v>1344.335</v>
      </c>
      <c r="G21" s="81">
        <f>ROUND(D21*E21,1)</f>
        <v>1344.3</v>
      </c>
      <c r="H21" s="83">
        <f t="shared" si="1"/>
        <v>2688.6</v>
      </c>
      <c r="I21" s="84">
        <f t="shared" si="2"/>
        <v>1000</v>
      </c>
    </row>
    <row r="22" spans="1:9" s="52" customFormat="1" ht="21" customHeight="1">
      <c r="A22" s="50" t="s">
        <v>182</v>
      </c>
      <c r="B22" s="50" t="s">
        <v>185</v>
      </c>
      <c r="C22" s="50">
        <v>1</v>
      </c>
      <c r="D22" s="51">
        <v>2097</v>
      </c>
      <c r="E22" s="50">
        <v>0.313</v>
      </c>
      <c r="F22" s="82">
        <f t="shared" si="0"/>
        <v>656.36099999999999</v>
      </c>
      <c r="G22" s="81">
        <f>ROUND(D22*E22,1)</f>
        <v>656.4</v>
      </c>
      <c r="H22" s="83">
        <f t="shared" si="1"/>
        <v>656.4</v>
      </c>
      <c r="I22" s="84">
        <f t="shared" si="2"/>
        <v>1000</v>
      </c>
    </row>
    <row r="23" spans="1:9" s="52" customFormat="1" ht="21" customHeight="1">
      <c r="A23" s="50" t="s">
        <v>182</v>
      </c>
      <c r="B23" s="50" t="s">
        <v>186</v>
      </c>
      <c r="C23" s="50">
        <v>1</v>
      </c>
      <c r="D23" s="51">
        <v>130119</v>
      </c>
      <c r="E23" s="50">
        <v>0.313</v>
      </c>
      <c r="F23" s="82">
        <f t="shared" si="0"/>
        <v>40727.247000000003</v>
      </c>
      <c r="G23" s="81">
        <f>ROUND(D23*E23,1)</f>
        <v>40727.199999999997</v>
      </c>
      <c r="H23" s="83">
        <f t="shared" si="1"/>
        <v>40727.199999999997</v>
      </c>
      <c r="I23" s="84">
        <f t="shared" si="2"/>
        <v>89000</v>
      </c>
    </row>
    <row r="24" spans="1:9" s="52" customFormat="1" ht="21" customHeight="1">
      <c r="A24" s="50" t="s">
        <v>182</v>
      </c>
      <c r="B24" s="50" t="s">
        <v>187</v>
      </c>
      <c r="C24" s="50">
        <v>2</v>
      </c>
      <c r="D24" s="51">
        <v>33169</v>
      </c>
      <c r="E24" s="50">
        <v>0.313</v>
      </c>
      <c r="F24" s="82">
        <f t="shared" si="0"/>
        <v>10381.897000000001</v>
      </c>
      <c r="G24" s="81">
        <f>ROUND(D24*E24,1)</f>
        <v>10381.9</v>
      </c>
      <c r="H24" s="83">
        <f t="shared" si="1"/>
        <v>20763.8</v>
      </c>
      <c r="I24" s="84">
        <f t="shared" si="2"/>
        <v>12000</v>
      </c>
    </row>
    <row r="25" spans="1:9" s="52" customFormat="1" ht="21" customHeight="1">
      <c r="A25" s="50" t="s">
        <v>182</v>
      </c>
      <c r="B25" s="50" t="s">
        <v>188</v>
      </c>
      <c r="C25" s="50">
        <v>2</v>
      </c>
      <c r="D25" s="51">
        <v>233415</v>
      </c>
      <c r="E25" s="50">
        <v>0.313</v>
      </c>
      <c r="F25" s="82">
        <f t="shared" si="0"/>
        <v>73058.895000000004</v>
      </c>
      <c r="G25" s="81">
        <f>ROUND(D25*E25,1)</f>
        <v>73058.899999999994</v>
      </c>
      <c r="H25" s="83">
        <f t="shared" si="1"/>
        <v>146117.79999999999</v>
      </c>
      <c r="I25" s="84">
        <f t="shared" si="2"/>
        <v>87000</v>
      </c>
    </row>
    <row r="26" spans="1:9" s="52" customFormat="1" ht="21" customHeight="1">
      <c r="A26" s="50" t="s">
        <v>182</v>
      </c>
      <c r="B26" s="50" t="s">
        <v>189</v>
      </c>
      <c r="C26" s="50">
        <v>3</v>
      </c>
      <c r="D26" s="51">
        <v>296380</v>
      </c>
      <c r="E26" s="50">
        <v>0.313</v>
      </c>
      <c r="F26" s="82">
        <f t="shared" si="0"/>
        <v>92766.94</v>
      </c>
      <c r="G26" s="81">
        <f>ROUND(D26*E26,1)</f>
        <v>92766.9</v>
      </c>
      <c r="H26" s="83">
        <f t="shared" si="1"/>
        <v>278300.7</v>
      </c>
      <c r="I26" s="84">
        <f t="shared" si="2"/>
        <v>18000</v>
      </c>
    </row>
    <row r="27" spans="1:9" s="52" customFormat="1"/>
  </sheetData>
  <mergeCells count="1">
    <mergeCell ref="C1:F1"/>
  </mergeCells>
  <phoneticPr fontId="3" type="noConversion"/>
  <pageMargins left="0.7" right="0.7" top="0.75" bottom="0.75" header="0.3" footer="0.3"/>
  <pageSetup paperSize="9"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5"/>
  <sheetViews>
    <sheetView showGridLines="0" workbookViewId="0">
      <selection activeCell="H4" sqref="H4"/>
    </sheetView>
  </sheetViews>
  <sheetFormatPr defaultColWidth="9.75" defaultRowHeight="16.5"/>
  <cols>
    <col min="1" max="1" width="1.75" style="55" customWidth="1"/>
    <col min="2" max="2" width="6" style="56" customWidth="1"/>
    <col min="3" max="4" width="9.75" style="56"/>
    <col min="5" max="9" width="16.5" style="56" customWidth="1"/>
    <col min="10" max="10" width="15.375" style="56" customWidth="1"/>
    <col min="11" max="11" width="9.75" style="56"/>
    <col min="12" max="12" width="12.625" style="57" customWidth="1"/>
    <col min="13" max="13" width="9.75" style="55"/>
    <col min="14" max="14" width="9.75" style="72"/>
    <col min="15" max="16384" width="9.75" style="55"/>
  </cols>
  <sheetData>
    <row r="1" spans="2:12" ht="24.75" customHeight="1">
      <c r="B1" s="76" t="s">
        <v>192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2:12" ht="9" customHeight="1"/>
    <row r="3" spans="2:12" ht="21" customHeight="1">
      <c r="B3" s="58" t="s">
        <v>193</v>
      </c>
      <c r="C3" s="58" t="s">
        <v>194</v>
      </c>
      <c r="D3" s="59" t="s">
        <v>195</v>
      </c>
      <c r="E3" s="59" t="s">
        <v>196</v>
      </c>
      <c r="F3" s="59" t="s">
        <v>443</v>
      </c>
      <c r="G3" s="59" t="s">
        <v>444</v>
      </c>
      <c r="H3" s="59" t="s">
        <v>445</v>
      </c>
      <c r="I3" s="59" t="s">
        <v>197</v>
      </c>
      <c r="J3" s="59" t="s">
        <v>198</v>
      </c>
      <c r="K3" s="59" t="s">
        <v>199</v>
      </c>
      <c r="L3" s="60" t="s">
        <v>200</v>
      </c>
    </row>
    <row r="4" spans="2:12">
      <c r="B4" s="61">
        <f t="shared" ref="B4:B67" si="0">ROW()-3</f>
        <v>1</v>
      </c>
      <c r="C4" s="62">
        <v>16916</v>
      </c>
      <c r="D4" s="63" t="s">
        <v>201</v>
      </c>
      <c r="E4" s="64">
        <v>6902091178200</v>
      </c>
      <c r="F4" s="64" t="str">
        <f>LEFT(E4,2)</f>
        <v>69</v>
      </c>
      <c r="G4" s="80">
        <f>MOD(F4,2)</f>
        <v>1</v>
      </c>
      <c r="H4" s="80" t="str">
        <f>IF(MOD(LEFT(E4,2),2) = 1,"○","")</f>
        <v>○</v>
      </c>
      <c r="I4" s="80" t="str">
        <f>IF(G4= 1,"○","")</f>
        <v>○</v>
      </c>
      <c r="J4" s="63" t="s">
        <v>202</v>
      </c>
      <c r="K4" s="63" t="s">
        <v>203</v>
      </c>
      <c r="L4" s="65">
        <v>37799</v>
      </c>
    </row>
    <row r="5" spans="2:12">
      <c r="B5" s="61">
        <f t="shared" si="0"/>
        <v>2</v>
      </c>
      <c r="C5" s="66">
        <v>19232</v>
      </c>
      <c r="D5" s="67" t="s">
        <v>204</v>
      </c>
      <c r="E5" s="85">
        <v>5401052100229</v>
      </c>
      <c r="F5" s="64" t="str">
        <f t="shared" ref="F5:F68" si="1">LEFT(E5,2)</f>
        <v>54</v>
      </c>
      <c r="G5" s="80">
        <f t="shared" ref="G5:G68" si="2">MOD(F5,2)</f>
        <v>0</v>
      </c>
      <c r="H5" s="80" t="str">
        <f t="shared" ref="H5:H68" si="3">IF(MOD(LEFT(E5,2),2) = 1,"○","")</f>
        <v/>
      </c>
      <c r="I5" s="80" t="str">
        <f t="shared" ref="I5:I68" si="4">IF(G5= 1,"○","")</f>
        <v/>
      </c>
      <c r="J5" s="67" t="s">
        <v>205</v>
      </c>
      <c r="K5" s="67" t="s">
        <v>203</v>
      </c>
      <c r="L5" s="68">
        <v>39911</v>
      </c>
    </row>
    <row r="6" spans="2:12">
      <c r="B6" s="61">
        <f t="shared" si="0"/>
        <v>3</v>
      </c>
      <c r="C6" s="66">
        <v>22627</v>
      </c>
      <c r="D6" s="67" t="s">
        <v>206</v>
      </c>
      <c r="E6" s="85">
        <v>5405102156125</v>
      </c>
      <c r="F6" s="64" t="str">
        <f t="shared" si="1"/>
        <v>54</v>
      </c>
      <c r="G6" s="80">
        <f t="shared" si="2"/>
        <v>0</v>
      </c>
      <c r="H6" s="80" t="str">
        <f t="shared" si="3"/>
        <v/>
      </c>
      <c r="I6" s="80" t="str">
        <f t="shared" si="4"/>
        <v/>
      </c>
      <c r="J6" s="67" t="s">
        <v>207</v>
      </c>
      <c r="K6" s="67" t="s">
        <v>208</v>
      </c>
      <c r="L6" s="68">
        <v>35724</v>
      </c>
    </row>
    <row r="7" spans="2:12">
      <c r="B7" s="61">
        <f t="shared" si="0"/>
        <v>4</v>
      </c>
      <c r="C7" s="66">
        <v>23337</v>
      </c>
      <c r="D7" s="67" t="s">
        <v>209</v>
      </c>
      <c r="E7" s="85">
        <v>7217072099682</v>
      </c>
      <c r="F7" s="64" t="str">
        <f t="shared" si="1"/>
        <v>72</v>
      </c>
      <c r="G7" s="80">
        <f t="shared" si="2"/>
        <v>0</v>
      </c>
      <c r="H7" s="80" t="str">
        <f t="shared" si="3"/>
        <v/>
      </c>
      <c r="I7" s="80" t="str">
        <f t="shared" si="4"/>
        <v/>
      </c>
      <c r="J7" s="67" t="s">
        <v>210</v>
      </c>
      <c r="K7" s="67" t="s">
        <v>208</v>
      </c>
      <c r="L7" s="68">
        <v>40269</v>
      </c>
    </row>
    <row r="8" spans="2:12">
      <c r="B8" s="61">
        <f t="shared" si="0"/>
        <v>5</v>
      </c>
      <c r="C8" s="66">
        <v>23611</v>
      </c>
      <c r="D8" s="67" t="s">
        <v>211</v>
      </c>
      <c r="E8" s="85">
        <v>5902261173604</v>
      </c>
      <c r="F8" s="64" t="str">
        <f t="shared" si="1"/>
        <v>59</v>
      </c>
      <c r="G8" s="80">
        <f t="shared" si="2"/>
        <v>1</v>
      </c>
      <c r="H8" s="80" t="str">
        <f t="shared" si="3"/>
        <v>○</v>
      </c>
      <c r="I8" s="80" t="str">
        <f t="shared" si="4"/>
        <v>○</v>
      </c>
      <c r="J8" s="67" t="s">
        <v>202</v>
      </c>
      <c r="K8" s="67" t="s">
        <v>208</v>
      </c>
      <c r="L8" s="68">
        <v>34342</v>
      </c>
    </row>
    <row r="9" spans="2:12">
      <c r="B9" s="61">
        <f t="shared" si="0"/>
        <v>6</v>
      </c>
      <c r="C9" s="66">
        <v>26566</v>
      </c>
      <c r="D9" s="67" t="s">
        <v>212</v>
      </c>
      <c r="E9" s="85">
        <v>6201112052659</v>
      </c>
      <c r="F9" s="64" t="str">
        <f t="shared" si="1"/>
        <v>62</v>
      </c>
      <c r="G9" s="80">
        <f t="shared" si="2"/>
        <v>0</v>
      </c>
      <c r="H9" s="80" t="str">
        <f t="shared" si="3"/>
        <v/>
      </c>
      <c r="I9" s="80" t="str">
        <f t="shared" si="4"/>
        <v/>
      </c>
      <c r="J9" s="67" t="s">
        <v>213</v>
      </c>
      <c r="K9" s="67" t="s">
        <v>208</v>
      </c>
      <c r="L9" s="68">
        <v>33964</v>
      </c>
    </row>
    <row r="10" spans="2:12">
      <c r="B10" s="61">
        <f t="shared" si="0"/>
        <v>7</v>
      </c>
      <c r="C10" s="66">
        <v>27568</v>
      </c>
      <c r="D10" s="67" t="s">
        <v>214</v>
      </c>
      <c r="E10" s="85">
        <v>6202031162617</v>
      </c>
      <c r="F10" s="64" t="str">
        <f t="shared" si="1"/>
        <v>62</v>
      </c>
      <c r="G10" s="80">
        <f t="shared" si="2"/>
        <v>0</v>
      </c>
      <c r="H10" s="80" t="str">
        <f t="shared" si="3"/>
        <v/>
      </c>
      <c r="I10" s="80" t="str">
        <f t="shared" si="4"/>
        <v/>
      </c>
      <c r="J10" s="67" t="s">
        <v>202</v>
      </c>
      <c r="K10" s="67" t="s">
        <v>208</v>
      </c>
      <c r="L10" s="68">
        <v>31418</v>
      </c>
    </row>
    <row r="11" spans="2:12">
      <c r="B11" s="61">
        <f t="shared" si="0"/>
        <v>8</v>
      </c>
      <c r="C11" s="66">
        <v>27631</v>
      </c>
      <c r="D11" s="67" t="s">
        <v>215</v>
      </c>
      <c r="E11" s="85">
        <v>6202031208533</v>
      </c>
      <c r="F11" s="64" t="str">
        <f t="shared" si="1"/>
        <v>62</v>
      </c>
      <c r="G11" s="80">
        <f t="shared" si="2"/>
        <v>0</v>
      </c>
      <c r="H11" s="80" t="str">
        <f t="shared" si="3"/>
        <v/>
      </c>
      <c r="I11" s="80" t="str">
        <f t="shared" si="4"/>
        <v/>
      </c>
      <c r="J11" s="67" t="s">
        <v>207</v>
      </c>
      <c r="K11" s="67" t="s">
        <v>208</v>
      </c>
      <c r="L11" s="68">
        <v>37385</v>
      </c>
    </row>
    <row r="12" spans="2:12">
      <c r="B12" s="61">
        <f t="shared" si="0"/>
        <v>9</v>
      </c>
      <c r="C12" s="66">
        <v>28270</v>
      </c>
      <c r="D12" s="67" t="s">
        <v>216</v>
      </c>
      <c r="E12" s="85">
        <v>6418161057776</v>
      </c>
      <c r="F12" s="64" t="str">
        <f t="shared" si="1"/>
        <v>64</v>
      </c>
      <c r="G12" s="80">
        <f t="shared" si="2"/>
        <v>0</v>
      </c>
      <c r="H12" s="80" t="str">
        <f t="shared" si="3"/>
        <v/>
      </c>
      <c r="I12" s="80" t="str">
        <f t="shared" si="4"/>
        <v/>
      </c>
      <c r="J12" s="67" t="s">
        <v>213</v>
      </c>
      <c r="K12" s="67" t="s">
        <v>208</v>
      </c>
      <c r="L12" s="68">
        <v>39611</v>
      </c>
    </row>
    <row r="13" spans="2:12">
      <c r="B13" s="61">
        <f t="shared" si="0"/>
        <v>10</v>
      </c>
      <c r="C13" s="66">
        <v>28321</v>
      </c>
      <c r="D13" s="67" t="s">
        <v>217</v>
      </c>
      <c r="E13" s="85">
        <v>5604111279238</v>
      </c>
      <c r="F13" s="64" t="str">
        <f t="shared" si="1"/>
        <v>56</v>
      </c>
      <c r="G13" s="80">
        <f t="shared" si="2"/>
        <v>0</v>
      </c>
      <c r="H13" s="80" t="str">
        <f t="shared" si="3"/>
        <v/>
      </c>
      <c r="I13" s="80" t="str">
        <f t="shared" si="4"/>
        <v/>
      </c>
      <c r="J13" s="67" t="s">
        <v>207</v>
      </c>
      <c r="K13" s="67" t="s">
        <v>208</v>
      </c>
      <c r="L13" s="68">
        <v>39320</v>
      </c>
    </row>
    <row r="14" spans="2:12">
      <c r="B14" s="61">
        <f t="shared" si="0"/>
        <v>11</v>
      </c>
      <c r="C14" s="66">
        <v>29066</v>
      </c>
      <c r="D14" s="67" t="s">
        <v>218</v>
      </c>
      <c r="E14" s="85">
        <v>6612382111214</v>
      </c>
      <c r="F14" s="64" t="str">
        <f t="shared" si="1"/>
        <v>66</v>
      </c>
      <c r="G14" s="80">
        <f t="shared" si="2"/>
        <v>0</v>
      </c>
      <c r="H14" s="80" t="str">
        <f t="shared" si="3"/>
        <v/>
      </c>
      <c r="I14" s="80" t="str">
        <f t="shared" si="4"/>
        <v/>
      </c>
      <c r="J14" s="67" t="s">
        <v>219</v>
      </c>
      <c r="K14" s="67" t="s">
        <v>208</v>
      </c>
      <c r="L14" s="68">
        <v>34743</v>
      </c>
    </row>
    <row r="15" spans="2:12">
      <c r="B15" s="61">
        <f t="shared" si="0"/>
        <v>12</v>
      </c>
      <c r="C15" s="66">
        <v>30206</v>
      </c>
      <c r="D15" s="67" t="s">
        <v>220</v>
      </c>
      <c r="E15" s="85">
        <v>6110151078950</v>
      </c>
      <c r="F15" s="64" t="str">
        <f t="shared" si="1"/>
        <v>61</v>
      </c>
      <c r="G15" s="80">
        <f t="shared" si="2"/>
        <v>1</v>
      </c>
      <c r="H15" s="80" t="str">
        <f t="shared" si="3"/>
        <v>○</v>
      </c>
      <c r="I15" s="80" t="str">
        <f t="shared" si="4"/>
        <v>○</v>
      </c>
      <c r="J15" s="67" t="s">
        <v>207</v>
      </c>
      <c r="K15" s="67" t="s">
        <v>221</v>
      </c>
      <c r="L15" s="68">
        <v>39188</v>
      </c>
    </row>
    <row r="16" spans="2:12">
      <c r="B16" s="61">
        <f t="shared" si="0"/>
        <v>13</v>
      </c>
      <c r="C16" s="66">
        <v>34838</v>
      </c>
      <c r="D16" s="67" t="s">
        <v>222</v>
      </c>
      <c r="E16" s="85">
        <v>5401052225130</v>
      </c>
      <c r="F16" s="64" t="str">
        <f t="shared" si="1"/>
        <v>54</v>
      </c>
      <c r="G16" s="80">
        <f t="shared" si="2"/>
        <v>0</v>
      </c>
      <c r="H16" s="80" t="str">
        <f t="shared" si="3"/>
        <v/>
      </c>
      <c r="I16" s="80" t="str">
        <f t="shared" si="4"/>
        <v/>
      </c>
      <c r="J16" s="67" t="s">
        <v>207</v>
      </c>
      <c r="K16" s="67" t="s">
        <v>221</v>
      </c>
      <c r="L16" s="68">
        <v>40156</v>
      </c>
    </row>
    <row r="17" spans="2:12">
      <c r="B17" s="61">
        <f t="shared" si="0"/>
        <v>14</v>
      </c>
      <c r="C17" s="66">
        <v>35350</v>
      </c>
      <c r="D17" s="67" t="s">
        <v>223</v>
      </c>
      <c r="E17" s="85">
        <v>5605311050201</v>
      </c>
      <c r="F17" s="64" t="str">
        <f t="shared" si="1"/>
        <v>56</v>
      </c>
      <c r="G17" s="80">
        <f t="shared" si="2"/>
        <v>0</v>
      </c>
      <c r="H17" s="80" t="str">
        <f t="shared" si="3"/>
        <v/>
      </c>
      <c r="I17" s="80" t="str">
        <f t="shared" si="4"/>
        <v/>
      </c>
      <c r="J17" s="67" t="s">
        <v>213</v>
      </c>
      <c r="K17" s="67" t="s">
        <v>221</v>
      </c>
      <c r="L17" s="68">
        <v>32620</v>
      </c>
    </row>
    <row r="18" spans="2:12">
      <c r="B18" s="61">
        <f t="shared" si="0"/>
        <v>15</v>
      </c>
      <c r="C18" s="66">
        <v>38174</v>
      </c>
      <c r="D18" s="67" t="s">
        <v>224</v>
      </c>
      <c r="E18" s="85">
        <v>5407211054931</v>
      </c>
      <c r="F18" s="64" t="str">
        <f t="shared" si="1"/>
        <v>54</v>
      </c>
      <c r="G18" s="80">
        <f t="shared" si="2"/>
        <v>0</v>
      </c>
      <c r="H18" s="80" t="str">
        <f t="shared" si="3"/>
        <v/>
      </c>
      <c r="I18" s="80" t="str">
        <f t="shared" si="4"/>
        <v/>
      </c>
      <c r="J18" s="67" t="s">
        <v>213</v>
      </c>
      <c r="K18" s="67" t="s">
        <v>221</v>
      </c>
      <c r="L18" s="68">
        <v>32452</v>
      </c>
    </row>
    <row r="19" spans="2:12">
      <c r="B19" s="61">
        <f t="shared" si="0"/>
        <v>16</v>
      </c>
      <c r="C19" s="66">
        <v>41353</v>
      </c>
      <c r="D19" s="67" t="s">
        <v>225</v>
      </c>
      <c r="E19" s="85">
        <v>6207021153068</v>
      </c>
      <c r="F19" s="64" t="str">
        <f t="shared" si="1"/>
        <v>62</v>
      </c>
      <c r="G19" s="80">
        <f t="shared" si="2"/>
        <v>0</v>
      </c>
      <c r="H19" s="80" t="str">
        <f t="shared" si="3"/>
        <v/>
      </c>
      <c r="I19" s="80" t="str">
        <f t="shared" si="4"/>
        <v/>
      </c>
      <c r="J19" s="67" t="s">
        <v>226</v>
      </c>
      <c r="K19" s="67" t="s">
        <v>221</v>
      </c>
      <c r="L19" s="68">
        <v>32918</v>
      </c>
    </row>
    <row r="20" spans="2:12">
      <c r="B20" s="61">
        <f t="shared" si="0"/>
        <v>17</v>
      </c>
      <c r="C20" s="66">
        <v>43096</v>
      </c>
      <c r="D20" s="67" t="s">
        <v>227</v>
      </c>
      <c r="E20" s="85">
        <v>6810282205121</v>
      </c>
      <c r="F20" s="64" t="str">
        <f t="shared" si="1"/>
        <v>68</v>
      </c>
      <c r="G20" s="80">
        <f t="shared" si="2"/>
        <v>0</v>
      </c>
      <c r="H20" s="80" t="str">
        <f t="shared" si="3"/>
        <v/>
      </c>
      <c r="I20" s="80" t="str">
        <f t="shared" si="4"/>
        <v/>
      </c>
      <c r="J20" s="67" t="s">
        <v>202</v>
      </c>
      <c r="K20" s="67" t="s">
        <v>221</v>
      </c>
      <c r="L20" s="68">
        <v>37125</v>
      </c>
    </row>
    <row r="21" spans="2:12">
      <c r="B21" s="61">
        <f t="shared" si="0"/>
        <v>18</v>
      </c>
      <c r="C21" s="66">
        <v>43207</v>
      </c>
      <c r="D21" s="67" t="s">
        <v>228</v>
      </c>
      <c r="E21" s="85">
        <v>5807152004349</v>
      </c>
      <c r="F21" s="64" t="str">
        <f t="shared" si="1"/>
        <v>58</v>
      </c>
      <c r="G21" s="80">
        <f t="shared" si="2"/>
        <v>0</v>
      </c>
      <c r="H21" s="80" t="str">
        <f t="shared" si="3"/>
        <v/>
      </c>
      <c r="I21" s="80" t="str">
        <f t="shared" si="4"/>
        <v/>
      </c>
      <c r="J21" s="67" t="s">
        <v>213</v>
      </c>
      <c r="K21" s="67" t="s">
        <v>221</v>
      </c>
      <c r="L21" s="68">
        <v>33332</v>
      </c>
    </row>
    <row r="22" spans="2:12">
      <c r="B22" s="61">
        <f t="shared" si="0"/>
        <v>19</v>
      </c>
      <c r="C22" s="66">
        <v>43940</v>
      </c>
      <c r="D22" s="67" t="s">
        <v>229</v>
      </c>
      <c r="E22" s="85">
        <v>6409041188542</v>
      </c>
      <c r="F22" s="64" t="str">
        <f t="shared" si="1"/>
        <v>64</v>
      </c>
      <c r="G22" s="80">
        <f t="shared" si="2"/>
        <v>0</v>
      </c>
      <c r="H22" s="80" t="str">
        <f t="shared" si="3"/>
        <v/>
      </c>
      <c r="I22" s="80" t="str">
        <f t="shared" si="4"/>
        <v/>
      </c>
      <c r="J22" s="67" t="s">
        <v>219</v>
      </c>
      <c r="K22" s="67" t="s">
        <v>221</v>
      </c>
      <c r="L22" s="68">
        <v>31300</v>
      </c>
    </row>
    <row r="23" spans="2:12">
      <c r="B23" s="61">
        <f t="shared" si="0"/>
        <v>20</v>
      </c>
      <c r="C23" s="66">
        <v>44624</v>
      </c>
      <c r="D23" s="67" t="s">
        <v>230</v>
      </c>
      <c r="E23" s="85">
        <v>5604111051324</v>
      </c>
      <c r="F23" s="64" t="str">
        <f t="shared" si="1"/>
        <v>56</v>
      </c>
      <c r="G23" s="80">
        <f t="shared" si="2"/>
        <v>0</v>
      </c>
      <c r="H23" s="80" t="str">
        <f t="shared" si="3"/>
        <v/>
      </c>
      <c r="I23" s="80" t="str">
        <f t="shared" si="4"/>
        <v/>
      </c>
      <c r="J23" s="67" t="s">
        <v>226</v>
      </c>
      <c r="K23" s="67" t="s">
        <v>221</v>
      </c>
      <c r="L23" s="68">
        <v>32765</v>
      </c>
    </row>
    <row r="24" spans="2:12">
      <c r="B24" s="61">
        <f t="shared" si="0"/>
        <v>21</v>
      </c>
      <c r="C24" s="66">
        <v>104048</v>
      </c>
      <c r="D24" s="67" t="s">
        <v>231</v>
      </c>
      <c r="E24" s="85">
        <v>6202232279301</v>
      </c>
      <c r="F24" s="64" t="str">
        <f t="shared" si="1"/>
        <v>62</v>
      </c>
      <c r="G24" s="80">
        <f t="shared" si="2"/>
        <v>0</v>
      </c>
      <c r="H24" s="80" t="str">
        <f t="shared" si="3"/>
        <v/>
      </c>
      <c r="I24" s="80" t="str">
        <f t="shared" si="4"/>
        <v/>
      </c>
      <c r="J24" s="67" t="s">
        <v>207</v>
      </c>
      <c r="K24" s="67" t="s">
        <v>232</v>
      </c>
      <c r="L24" s="68">
        <v>31808</v>
      </c>
    </row>
    <row r="25" spans="2:12">
      <c r="B25" s="61">
        <f t="shared" si="0"/>
        <v>22</v>
      </c>
      <c r="C25" s="66">
        <v>104397</v>
      </c>
      <c r="D25" s="67" t="s">
        <v>233</v>
      </c>
      <c r="E25" s="85">
        <v>6602382153280</v>
      </c>
      <c r="F25" s="64" t="str">
        <f t="shared" si="1"/>
        <v>66</v>
      </c>
      <c r="G25" s="80">
        <f t="shared" si="2"/>
        <v>0</v>
      </c>
      <c r="H25" s="80" t="str">
        <f t="shared" si="3"/>
        <v/>
      </c>
      <c r="I25" s="80" t="str">
        <f t="shared" si="4"/>
        <v/>
      </c>
      <c r="J25" s="67" t="s">
        <v>207</v>
      </c>
      <c r="K25" s="67" t="s">
        <v>232</v>
      </c>
      <c r="L25" s="68">
        <v>36787</v>
      </c>
    </row>
    <row r="26" spans="2:12">
      <c r="B26" s="61">
        <f t="shared" si="0"/>
        <v>23</v>
      </c>
      <c r="C26" s="66">
        <v>106073</v>
      </c>
      <c r="D26" s="67" t="s">
        <v>234</v>
      </c>
      <c r="E26" s="85">
        <v>5405102252830</v>
      </c>
      <c r="F26" s="64" t="str">
        <f t="shared" si="1"/>
        <v>54</v>
      </c>
      <c r="G26" s="80">
        <f t="shared" si="2"/>
        <v>0</v>
      </c>
      <c r="H26" s="80" t="str">
        <f t="shared" si="3"/>
        <v/>
      </c>
      <c r="I26" s="80" t="str">
        <f t="shared" si="4"/>
        <v/>
      </c>
      <c r="J26" s="67" t="s">
        <v>210</v>
      </c>
      <c r="K26" s="67" t="s">
        <v>232</v>
      </c>
      <c r="L26" s="68">
        <v>34303</v>
      </c>
    </row>
    <row r="27" spans="2:12">
      <c r="B27" s="61">
        <f t="shared" si="0"/>
        <v>24</v>
      </c>
      <c r="C27" s="66">
        <v>108847</v>
      </c>
      <c r="D27" s="67" t="s">
        <v>235</v>
      </c>
      <c r="E27" s="85">
        <v>7207072121766</v>
      </c>
      <c r="F27" s="64" t="str">
        <f t="shared" si="1"/>
        <v>72</v>
      </c>
      <c r="G27" s="80">
        <f t="shared" si="2"/>
        <v>0</v>
      </c>
      <c r="H27" s="80" t="str">
        <f t="shared" si="3"/>
        <v/>
      </c>
      <c r="I27" s="80" t="str">
        <f t="shared" si="4"/>
        <v/>
      </c>
      <c r="J27" s="67" t="s">
        <v>210</v>
      </c>
      <c r="K27" s="67" t="s">
        <v>232</v>
      </c>
      <c r="L27" s="68">
        <v>37211</v>
      </c>
    </row>
    <row r="28" spans="2:12">
      <c r="B28" s="61">
        <f t="shared" si="0"/>
        <v>25</v>
      </c>
      <c r="C28" s="66">
        <v>108971</v>
      </c>
      <c r="D28" s="67" t="s">
        <v>236</v>
      </c>
      <c r="E28" s="85">
        <v>5607261097758</v>
      </c>
      <c r="F28" s="64" t="str">
        <f t="shared" si="1"/>
        <v>56</v>
      </c>
      <c r="G28" s="80">
        <f t="shared" si="2"/>
        <v>0</v>
      </c>
      <c r="H28" s="80" t="str">
        <f t="shared" si="3"/>
        <v/>
      </c>
      <c r="I28" s="80" t="str">
        <f t="shared" si="4"/>
        <v/>
      </c>
      <c r="J28" s="67" t="s">
        <v>207</v>
      </c>
      <c r="K28" s="67" t="s">
        <v>232</v>
      </c>
      <c r="L28" s="68">
        <v>34896</v>
      </c>
    </row>
    <row r="29" spans="2:12">
      <c r="B29" s="61">
        <f t="shared" si="0"/>
        <v>26</v>
      </c>
      <c r="C29" s="66">
        <v>109532</v>
      </c>
      <c r="D29" s="67" t="s">
        <v>237</v>
      </c>
      <c r="E29" s="85">
        <v>7303251135958</v>
      </c>
      <c r="F29" s="64" t="str">
        <f t="shared" si="1"/>
        <v>73</v>
      </c>
      <c r="G29" s="80">
        <f t="shared" si="2"/>
        <v>1</v>
      </c>
      <c r="H29" s="80" t="str">
        <f t="shared" si="3"/>
        <v>○</v>
      </c>
      <c r="I29" s="80" t="str">
        <f t="shared" si="4"/>
        <v>○</v>
      </c>
      <c r="J29" s="67" t="s">
        <v>207</v>
      </c>
      <c r="K29" s="67" t="s">
        <v>232</v>
      </c>
      <c r="L29" s="68">
        <v>31696</v>
      </c>
    </row>
    <row r="30" spans="2:12">
      <c r="B30" s="61">
        <f t="shared" si="0"/>
        <v>27</v>
      </c>
      <c r="C30" s="66">
        <v>109704</v>
      </c>
      <c r="D30" s="67" t="s">
        <v>238</v>
      </c>
      <c r="E30" s="85">
        <v>6902091224359</v>
      </c>
      <c r="F30" s="64" t="str">
        <f t="shared" si="1"/>
        <v>69</v>
      </c>
      <c r="G30" s="80">
        <f t="shared" si="2"/>
        <v>1</v>
      </c>
      <c r="H30" s="80" t="str">
        <f t="shared" si="3"/>
        <v>○</v>
      </c>
      <c r="I30" s="80" t="str">
        <f t="shared" si="4"/>
        <v>○</v>
      </c>
      <c r="J30" s="67" t="s">
        <v>207</v>
      </c>
      <c r="K30" s="67" t="s">
        <v>232</v>
      </c>
      <c r="L30" s="68">
        <v>38012</v>
      </c>
    </row>
    <row r="31" spans="2:12">
      <c r="B31" s="61">
        <f t="shared" si="0"/>
        <v>28</v>
      </c>
      <c r="C31" s="66">
        <v>109715</v>
      </c>
      <c r="D31" s="67" t="s">
        <v>239</v>
      </c>
      <c r="E31" s="85">
        <v>6110151030363</v>
      </c>
      <c r="F31" s="64" t="str">
        <f t="shared" si="1"/>
        <v>61</v>
      </c>
      <c r="G31" s="80">
        <f t="shared" si="2"/>
        <v>1</v>
      </c>
      <c r="H31" s="80" t="str">
        <f t="shared" si="3"/>
        <v>○</v>
      </c>
      <c r="I31" s="80" t="str">
        <f t="shared" si="4"/>
        <v>○</v>
      </c>
      <c r="J31" s="67" t="s">
        <v>207</v>
      </c>
      <c r="K31" s="67" t="s">
        <v>232</v>
      </c>
      <c r="L31" s="68">
        <v>35083</v>
      </c>
    </row>
    <row r="32" spans="2:12">
      <c r="B32" s="61">
        <f t="shared" si="0"/>
        <v>29</v>
      </c>
      <c r="C32" s="66">
        <v>109733</v>
      </c>
      <c r="D32" s="67" t="s">
        <v>240</v>
      </c>
      <c r="E32" s="85">
        <v>6202031005733</v>
      </c>
      <c r="F32" s="64" t="str">
        <f t="shared" si="1"/>
        <v>62</v>
      </c>
      <c r="G32" s="80">
        <f t="shared" si="2"/>
        <v>0</v>
      </c>
      <c r="H32" s="80" t="str">
        <f t="shared" si="3"/>
        <v/>
      </c>
      <c r="I32" s="80" t="str">
        <f t="shared" si="4"/>
        <v/>
      </c>
      <c r="J32" s="67" t="s">
        <v>207</v>
      </c>
      <c r="K32" s="67" t="s">
        <v>232</v>
      </c>
      <c r="L32" s="68">
        <v>40566</v>
      </c>
    </row>
    <row r="33" spans="2:12">
      <c r="B33" s="61">
        <f t="shared" si="0"/>
        <v>30</v>
      </c>
      <c r="C33" s="66">
        <v>110016</v>
      </c>
      <c r="D33" s="67" t="s">
        <v>241</v>
      </c>
      <c r="E33" s="85">
        <v>5607261190124</v>
      </c>
      <c r="F33" s="64" t="str">
        <f t="shared" si="1"/>
        <v>56</v>
      </c>
      <c r="G33" s="80">
        <f t="shared" si="2"/>
        <v>0</v>
      </c>
      <c r="H33" s="80" t="str">
        <f t="shared" si="3"/>
        <v/>
      </c>
      <c r="I33" s="80" t="str">
        <f t="shared" si="4"/>
        <v/>
      </c>
      <c r="J33" s="67" t="s">
        <v>207</v>
      </c>
      <c r="K33" s="67" t="s">
        <v>232</v>
      </c>
      <c r="L33" s="68">
        <v>35052</v>
      </c>
    </row>
    <row r="34" spans="2:12">
      <c r="B34" s="61">
        <f t="shared" si="0"/>
        <v>31</v>
      </c>
      <c r="C34" s="66">
        <v>110167</v>
      </c>
      <c r="D34" s="67" t="s">
        <v>242</v>
      </c>
      <c r="E34" s="85">
        <v>5407211229214</v>
      </c>
      <c r="F34" s="64" t="str">
        <f t="shared" si="1"/>
        <v>54</v>
      </c>
      <c r="G34" s="80">
        <f t="shared" si="2"/>
        <v>0</v>
      </c>
      <c r="H34" s="80" t="str">
        <f t="shared" si="3"/>
        <v/>
      </c>
      <c r="I34" s="80" t="str">
        <f t="shared" si="4"/>
        <v/>
      </c>
      <c r="J34" s="67" t="s">
        <v>207</v>
      </c>
      <c r="K34" s="67" t="s">
        <v>232</v>
      </c>
      <c r="L34" s="68">
        <v>39983</v>
      </c>
    </row>
    <row r="35" spans="2:12">
      <c r="B35" s="61">
        <f t="shared" si="0"/>
        <v>32</v>
      </c>
      <c r="C35" s="66">
        <v>110458</v>
      </c>
      <c r="D35" s="67" t="s">
        <v>243</v>
      </c>
      <c r="E35" s="85">
        <v>6808062123922</v>
      </c>
      <c r="F35" s="64" t="str">
        <f t="shared" si="1"/>
        <v>68</v>
      </c>
      <c r="G35" s="80">
        <f t="shared" si="2"/>
        <v>0</v>
      </c>
      <c r="H35" s="80" t="str">
        <f t="shared" si="3"/>
        <v/>
      </c>
      <c r="I35" s="80" t="str">
        <f t="shared" si="4"/>
        <v/>
      </c>
      <c r="J35" s="67" t="s">
        <v>207</v>
      </c>
      <c r="K35" s="67" t="s">
        <v>232</v>
      </c>
      <c r="L35" s="68">
        <v>40595</v>
      </c>
    </row>
    <row r="36" spans="2:12">
      <c r="B36" s="61">
        <f t="shared" si="0"/>
        <v>33</v>
      </c>
      <c r="C36" s="66">
        <v>110493</v>
      </c>
      <c r="D36" s="67" t="s">
        <v>244</v>
      </c>
      <c r="E36" s="85">
        <v>6201112094885</v>
      </c>
      <c r="F36" s="64" t="str">
        <f t="shared" si="1"/>
        <v>62</v>
      </c>
      <c r="G36" s="80">
        <f t="shared" si="2"/>
        <v>0</v>
      </c>
      <c r="H36" s="80" t="str">
        <f t="shared" si="3"/>
        <v/>
      </c>
      <c r="I36" s="80" t="str">
        <f t="shared" si="4"/>
        <v/>
      </c>
      <c r="J36" s="67" t="s">
        <v>207</v>
      </c>
      <c r="K36" s="67" t="s">
        <v>232</v>
      </c>
      <c r="L36" s="68">
        <v>38861</v>
      </c>
    </row>
    <row r="37" spans="2:12">
      <c r="B37" s="61">
        <f t="shared" si="0"/>
        <v>34</v>
      </c>
      <c r="C37" s="66">
        <v>110515</v>
      </c>
      <c r="D37" s="67" t="s">
        <v>245</v>
      </c>
      <c r="E37" s="85">
        <v>5922261005856</v>
      </c>
      <c r="F37" s="64" t="str">
        <f t="shared" si="1"/>
        <v>59</v>
      </c>
      <c r="G37" s="80">
        <f t="shared" si="2"/>
        <v>1</v>
      </c>
      <c r="H37" s="80" t="str">
        <f t="shared" si="3"/>
        <v>○</v>
      </c>
      <c r="I37" s="80" t="str">
        <f t="shared" si="4"/>
        <v>○</v>
      </c>
      <c r="J37" s="67" t="s">
        <v>207</v>
      </c>
      <c r="K37" s="67" t="s">
        <v>232</v>
      </c>
      <c r="L37" s="68">
        <v>34183</v>
      </c>
    </row>
    <row r="38" spans="2:12">
      <c r="B38" s="61">
        <f t="shared" si="0"/>
        <v>35</v>
      </c>
      <c r="C38" s="66">
        <v>110665</v>
      </c>
      <c r="D38" s="67" t="s">
        <v>246</v>
      </c>
      <c r="E38" s="85">
        <v>7403081067109</v>
      </c>
      <c r="F38" s="64" t="str">
        <f t="shared" si="1"/>
        <v>74</v>
      </c>
      <c r="G38" s="80">
        <f t="shared" si="2"/>
        <v>0</v>
      </c>
      <c r="H38" s="80" t="str">
        <f t="shared" si="3"/>
        <v/>
      </c>
      <c r="I38" s="80" t="str">
        <f t="shared" si="4"/>
        <v/>
      </c>
      <c r="J38" s="67" t="s">
        <v>207</v>
      </c>
      <c r="K38" s="67" t="s">
        <v>232</v>
      </c>
      <c r="L38" s="68">
        <v>36118</v>
      </c>
    </row>
    <row r="39" spans="2:12">
      <c r="B39" s="61">
        <f t="shared" si="0"/>
        <v>36</v>
      </c>
      <c r="C39" s="66">
        <v>110703</v>
      </c>
      <c r="D39" s="67" t="s">
        <v>247</v>
      </c>
      <c r="E39" s="85">
        <v>5604111242024</v>
      </c>
      <c r="F39" s="64" t="str">
        <f t="shared" si="1"/>
        <v>56</v>
      </c>
      <c r="G39" s="80">
        <f t="shared" si="2"/>
        <v>0</v>
      </c>
      <c r="H39" s="80" t="str">
        <f t="shared" si="3"/>
        <v/>
      </c>
      <c r="I39" s="80" t="str">
        <f t="shared" si="4"/>
        <v/>
      </c>
      <c r="J39" s="67" t="s">
        <v>207</v>
      </c>
      <c r="K39" s="67" t="s">
        <v>232</v>
      </c>
      <c r="L39" s="68">
        <v>34780</v>
      </c>
    </row>
    <row r="40" spans="2:12">
      <c r="B40" s="61">
        <f t="shared" si="0"/>
        <v>37</v>
      </c>
      <c r="C40" s="66">
        <v>110844</v>
      </c>
      <c r="D40" s="67" t="s">
        <v>248</v>
      </c>
      <c r="E40" s="85">
        <v>5607261055672</v>
      </c>
      <c r="F40" s="64" t="str">
        <f t="shared" si="1"/>
        <v>56</v>
      </c>
      <c r="G40" s="80">
        <f t="shared" si="2"/>
        <v>0</v>
      </c>
      <c r="H40" s="80" t="str">
        <f t="shared" si="3"/>
        <v/>
      </c>
      <c r="I40" s="80" t="str">
        <f t="shared" si="4"/>
        <v/>
      </c>
      <c r="J40" s="67" t="s">
        <v>207</v>
      </c>
      <c r="K40" s="67" t="s">
        <v>232</v>
      </c>
      <c r="L40" s="68">
        <v>34481</v>
      </c>
    </row>
    <row r="41" spans="2:12">
      <c r="B41" s="61">
        <f t="shared" si="0"/>
        <v>38</v>
      </c>
      <c r="C41" s="66">
        <v>110879</v>
      </c>
      <c r="D41" s="67" t="s">
        <v>249</v>
      </c>
      <c r="E41" s="85">
        <v>7207072014942</v>
      </c>
      <c r="F41" s="64" t="str">
        <f t="shared" si="1"/>
        <v>72</v>
      </c>
      <c r="G41" s="80">
        <f t="shared" si="2"/>
        <v>0</v>
      </c>
      <c r="H41" s="80" t="str">
        <f t="shared" si="3"/>
        <v/>
      </c>
      <c r="I41" s="80" t="str">
        <f t="shared" si="4"/>
        <v/>
      </c>
      <c r="J41" s="67" t="s">
        <v>207</v>
      </c>
      <c r="K41" s="67" t="s">
        <v>232</v>
      </c>
      <c r="L41" s="68">
        <v>34871</v>
      </c>
    </row>
    <row r="42" spans="2:12">
      <c r="B42" s="61">
        <f t="shared" si="0"/>
        <v>39</v>
      </c>
      <c r="C42" s="66">
        <v>111362</v>
      </c>
      <c r="D42" s="67" t="s">
        <v>250</v>
      </c>
      <c r="E42" s="85">
        <v>6808062003951</v>
      </c>
      <c r="F42" s="64" t="str">
        <f t="shared" si="1"/>
        <v>68</v>
      </c>
      <c r="G42" s="80">
        <f t="shared" si="2"/>
        <v>0</v>
      </c>
      <c r="H42" s="80" t="str">
        <f t="shared" si="3"/>
        <v/>
      </c>
      <c r="I42" s="80" t="str">
        <f t="shared" si="4"/>
        <v/>
      </c>
      <c r="J42" s="67" t="s">
        <v>207</v>
      </c>
      <c r="K42" s="67" t="s">
        <v>232</v>
      </c>
      <c r="L42" s="68">
        <v>33362</v>
      </c>
    </row>
    <row r="43" spans="2:12">
      <c r="B43" s="61">
        <f t="shared" si="0"/>
        <v>40</v>
      </c>
      <c r="C43" s="66">
        <v>111917</v>
      </c>
      <c r="D43" s="67" t="s">
        <v>217</v>
      </c>
      <c r="E43" s="85">
        <v>5807152231951</v>
      </c>
      <c r="F43" s="64" t="str">
        <f t="shared" si="1"/>
        <v>58</v>
      </c>
      <c r="G43" s="80">
        <f t="shared" si="2"/>
        <v>0</v>
      </c>
      <c r="H43" s="80" t="str">
        <f t="shared" si="3"/>
        <v/>
      </c>
      <c r="I43" s="80" t="str">
        <f t="shared" si="4"/>
        <v/>
      </c>
      <c r="J43" s="67" t="s">
        <v>207</v>
      </c>
      <c r="K43" s="67" t="s">
        <v>232</v>
      </c>
      <c r="L43" s="68">
        <v>33980</v>
      </c>
    </row>
    <row r="44" spans="2:12">
      <c r="B44" s="61">
        <f t="shared" si="0"/>
        <v>41</v>
      </c>
      <c r="C44" s="66">
        <v>112636</v>
      </c>
      <c r="D44" s="67" t="s">
        <v>251</v>
      </c>
      <c r="E44" s="85">
        <v>5609032009775</v>
      </c>
      <c r="F44" s="64" t="str">
        <f t="shared" si="1"/>
        <v>56</v>
      </c>
      <c r="G44" s="80">
        <f t="shared" si="2"/>
        <v>0</v>
      </c>
      <c r="H44" s="80" t="str">
        <f t="shared" si="3"/>
        <v/>
      </c>
      <c r="I44" s="80" t="str">
        <f t="shared" si="4"/>
        <v/>
      </c>
      <c r="J44" s="67" t="s">
        <v>207</v>
      </c>
      <c r="K44" s="67" t="s">
        <v>232</v>
      </c>
      <c r="L44" s="68">
        <v>36205</v>
      </c>
    </row>
    <row r="45" spans="2:12">
      <c r="B45" s="61">
        <f t="shared" si="0"/>
        <v>42</v>
      </c>
      <c r="C45" s="66">
        <v>112858</v>
      </c>
      <c r="D45" s="67" t="s">
        <v>252</v>
      </c>
      <c r="E45" s="85">
        <v>6202232008900</v>
      </c>
      <c r="F45" s="64" t="str">
        <f t="shared" si="1"/>
        <v>62</v>
      </c>
      <c r="G45" s="80">
        <f t="shared" si="2"/>
        <v>0</v>
      </c>
      <c r="H45" s="80" t="str">
        <f t="shared" si="3"/>
        <v/>
      </c>
      <c r="I45" s="80" t="str">
        <f t="shared" si="4"/>
        <v/>
      </c>
      <c r="J45" s="67" t="s">
        <v>207</v>
      </c>
      <c r="K45" s="67" t="s">
        <v>232</v>
      </c>
      <c r="L45" s="68">
        <v>40094</v>
      </c>
    </row>
    <row r="46" spans="2:12">
      <c r="B46" s="61">
        <f t="shared" si="0"/>
        <v>43</v>
      </c>
      <c r="C46" s="66">
        <v>113052</v>
      </c>
      <c r="D46" s="67" t="s">
        <v>253</v>
      </c>
      <c r="E46" s="85">
        <v>6810282004638</v>
      </c>
      <c r="F46" s="64" t="str">
        <f t="shared" si="1"/>
        <v>68</v>
      </c>
      <c r="G46" s="80">
        <f t="shared" si="2"/>
        <v>0</v>
      </c>
      <c r="H46" s="80" t="str">
        <f t="shared" si="3"/>
        <v/>
      </c>
      <c r="I46" s="80" t="str">
        <f t="shared" si="4"/>
        <v/>
      </c>
      <c r="J46" s="67" t="s">
        <v>207</v>
      </c>
      <c r="K46" s="67" t="s">
        <v>232</v>
      </c>
      <c r="L46" s="68">
        <v>39882</v>
      </c>
    </row>
    <row r="47" spans="2:12">
      <c r="B47" s="61">
        <f t="shared" si="0"/>
        <v>44</v>
      </c>
      <c r="C47" s="66">
        <v>113281</v>
      </c>
      <c r="D47" s="67" t="s">
        <v>254</v>
      </c>
      <c r="E47" s="85">
        <v>7303251072769</v>
      </c>
      <c r="F47" s="64" t="str">
        <f t="shared" si="1"/>
        <v>73</v>
      </c>
      <c r="G47" s="80">
        <f t="shared" si="2"/>
        <v>1</v>
      </c>
      <c r="H47" s="80" t="str">
        <f t="shared" si="3"/>
        <v>○</v>
      </c>
      <c r="I47" s="80" t="str">
        <f t="shared" si="4"/>
        <v>○</v>
      </c>
      <c r="J47" s="67" t="s">
        <v>207</v>
      </c>
      <c r="K47" s="67" t="s">
        <v>232</v>
      </c>
      <c r="L47" s="68">
        <v>39060</v>
      </c>
    </row>
    <row r="48" spans="2:12">
      <c r="B48" s="61">
        <f t="shared" si="0"/>
        <v>45</v>
      </c>
      <c r="C48" s="66">
        <v>113489</v>
      </c>
      <c r="D48" s="67" t="s">
        <v>255</v>
      </c>
      <c r="E48" s="85">
        <v>6602082080880</v>
      </c>
      <c r="F48" s="64" t="str">
        <f t="shared" si="1"/>
        <v>66</v>
      </c>
      <c r="G48" s="80">
        <f t="shared" si="2"/>
        <v>0</v>
      </c>
      <c r="H48" s="80" t="str">
        <f t="shared" si="3"/>
        <v/>
      </c>
      <c r="I48" s="80" t="str">
        <f t="shared" si="4"/>
        <v/>
      </c>
      <c r="J48" s="67" t="s">
        <v>207</v>
      </c>
      <c r="K48" s="67" t="s">
        <v>232</v>
      </c>
      <c r="L48" s="68">
        <v>40311</v>
      </c>
    </row>
    <row r="49" spans="2:12">
      <c r="B49" s="61">
        <f t="shared" si="0"/>
        <v>46</v>
      </c>
      <c r="C49" s="66">
        <v>114138</v>
      </c>
      <c r="D49" s="67" t="s">
        <v>256</v>
      </c>
      <c r="E49" s="85">
        <v>5401052245202</v>
      </c>
      <c r="F49" s="64" t="str">
        <f t="shared" si="1"/>
        <v>54</v>
      </c>
      <c r="G49" s="80">
        <f t="shared" si="2"/>
        <v>0</v>
      </c>
      <c r="H49" s="80" t="str">
        <f t="shared" si="3"/>
        <v/>
      </c>
      <c r="I49" s="80" t="str">
        <f t="shared" si="4"/>
        <v/>
      </c>
      <c r="J49" s="67" t="s">
        <v>207</v>
      </c>
      <c r="K49" s="67" t="s">
        <v>232</v>
      </c>
      <c r="L49" s="68">
        <v>40421</v>
      </c>
    </row>
    <row r="50" spans="2:12">
      <c r="B50" s="61">
        <f t="shared" si="0"/>
        <v>47</v>
      </c>
      <c r="C50" s="66">
        <v>115316</v>
      </c>
      <c r="D50" s="67" t="s">
        <v>257</v>
      </c>
      <c r="E50" s="85">
        <v>6902091101954</v>
      </c>
      <c r="F50" s="64" t="str">
        <f t="shared" si="1"/>
        <v>69</v>
      </c>
      <c r="G50" s="80">
        <f t="shared" si="2"/>
        <v>1</v>
      </c>
      <c r="H50" s="80" t="str">
        <f t="shared" si="3"/>
        <v>○</v>
      </c>
      <c r="I50" s="80" t="str">
        <f t="shared" si="4"/>
        <v>○</v>
      </c>
      <c r="J50" s="67" t="s">
        <v>207</v>
      </c>
      <c r="K50" s="67" t="s">
        <v>232</v>
      </c>
      <c r="L50" s="68">
        <v>37850</v>
      </c>
    </row>
    <row r="51" spans="2:12">
      <c r="B51" s="61">
        <f t="shared" si="0"/>
        <v>48</v>
      </c>
      <c r="C51" s="66">
        <v>115413</v>
      </c>
      <c r="D51" s="67" t="s">
        <v>258</v>
      </c>
      <c r="E51" s="85">
        <v>6409041136689</v>
      </c>
      <c r="F51" s="64" t="str">
        <f t="shared" si="1"/>
        <v>64</v>
      </c>
      <c r="G51" s="80">
        <f t="shared" si="2"/>
        <v>0</v>
      </c>
      <c r="H51" s="80" t="str">
        <f t="shared" si="3"/>
        <v/>
      </c>
      <c r="I51" s="80" t="str">
        <f t="shared" si="4"/>
        <v/>
      </c>
      <c r="J51" s="67" t="s">
        <v>207</v>
      </c>
      <c r="K51" s="67" t="s">
        <v>232</v>
      </c>
      <c r="L51" s="68">
        <v>36574</v>
      </c>
    </row>
    <row r="52" spans="2:12">
      <c r="B52" s="61">
        <f t="shared" si="0"/>
        <v>49</v>
      </c>
      <c r="C52" s="66">
        <v>115454</v>
      </c>
      <c r="D52" s="67" t="s">
        <v>259</v>
      </c>
      <c r="E52" s="85">
        <v>5415102213732</v>
      </c>
      <c r="F52" s="64" t="str">
        <f t="shared" si="1"/>
        <v>54</v>
      </c>
      <c r="G52" s="80">
        <f t="shared" si="2"/>
        <v>0</v>
      </c>
      <c r="H52" s="80" t="str">
        <f t="shared" si="3"/>
        <v/>
      </c>
      <c r="I52" s="80" t="str">
        <f t="shared" si="4"/>
        <v/>
      </c>
      <c r="J52" s="67" t="s">
        <v>207</v>
      </c>
      <c r="K52" s="67" t="s">
        <v>232</v>
      </c>
      <c r="L52" s="68">
        <v>38339</v>
      </c>
    </row>
    <row r="53" spans="2:12">
      <c r="B53" s="61">
        <f t="shared" si="0"/>
        <v>50</v>
      </c>
      <c r="C53" s="66">
        <v>115778</v>
      </c>
      <c r="D53" s="67" t="s">
        <v>260</v>
      </c>
      <c r="E53" s="85">
        <v>5401052242024</v>
      </c>
      <c r="F53" s="64" t="str">
        <f t="shared" si="1"/>
        <v>54</v>
      </c>
      <c r="G53" s="80">
        <f t="shared" si="2"/>
        <v>0</v>
      </c>
      <c r="H53" s="80" t="str">
        <f t="shared" si="3"/>
        <v/>
      </c>
      <c r="I53" s="80" t="str">
        <f t="shared" si="4"/>
        <v/>
      </c>
      <c r="J53" s="67" t="s">
        <v>207</v>
      </c>
      <c r="K53" s="67" t="s">
        <v>232</v>
      </c>
      <c r="L53" s="68">
        <v>35730</v>
      </c>
    </row>
    <row r="54" spans="2:12">
      <c r="B54" s="61">
        <f t="shared" si="0"/>
        <v>51</v>
      </c>
      <c r="C54" s="66">
        <v>115973</v>
      </c>
      <c r="D54" s="67" t="s">
        <v>261</v>
      </c>
      <c r="E54" s="85">
        <v>7403081069312</v>
      </c>
      <c r="F54" s="64" t="str">
        <f t="shared" si="1"/>
        <v>74</v>
      </c>
      <c r="G54" s="80">
        <f t="shared" si="2"/>
        <v>0</v>
      </c>
      <c r="H54" s="80" t="str">
        <f t="shared" si="3"/>
        <v/>
      </c>
      <c r="I54" s="80" t="str">
        <f t="shared" si="4"/>
        <v/>
      </c>
      <c r="J54" s="67" t="s">
        <v>207</v>
      </c>
      <c r="K54" s="67" t="s">
        <v>232</v>
      </c>
      <c r="L54" s="68">
        <v>40122</v>
      </c>
    </row>
    <row r="55" spans="2:12">
      <c r="B55" s="61">
        <f t="shared" si="0"/>
        <v>52</v>
      </c>
      <c r="C55" s="66">
        <v>116033</v>
      </c>
      <c r="D55" s="67" t="s">
        <v>262</v>
      </c>
      <c r="E55" s="85">
        <v>6808062047641</v>
      </c>
      <c r="F55" s="64" t="str">
        <f t="shared" si="1"/>
        <v>68</v>
      </c>
      <c r="G55" s="80">
        <f t="shared" si="2"/>
        <v>0</v>
      </c>
      <c r="H55" s="80" t="str">
        <f t="shared" si="3"/>
        <v/>
      </c>
      <c r="I55" s="80" t="str">
        <f t="shared" si="4"/>
        <v/>
      </c>
      <c r="J55" s="67" t="s">
        <v>207</v>
      </c>
      <c r="K55" s="67" t="s">
        <v>232</v>
      </c>
      <c r="L55" s="68">
        <v>36145</v>
      </c>
    </row>
    <row r="56" spans="2:12">
      <c r="B56" s="61">
        <f t="shared" si="0"/>
        <v>53</v>
      </c>
      <c r="C56" s="66">
        <v>116095</v>
      </c>
      <c r="D56" s="67" t="s">
        <v>263</v>
      </c>
      <c r="E56" s="85">
        <v>6602082179189</v>
      </c>
      <c r="F56" s="64" t="str">
        <f t="shared" si="1"/>
        <v>66</v>
      </c>
      <c r="G56" s="80">
        <f t="shared" si="2"/>
        <v>0</v>
      </c>
      <c r="H56" s="80" t="str">
        <f t="shared" si="3"/>
        <v/>
      </c>
      <c r="I56" s="80" t="str">
        <f t="shared" si="4"/>
        <v/>
      </c>
      <c r="J56" s="67" t="s">
        <v>207</v>
      </c>
      <c r="K56" s="67" t="s">
        <v>232</v>
      </c>
      <c r="L56" s="68">
        <v>39941</v>
      </c>
    </row>
    <row r="57" spans="2:12">
      <c r="B57" s="61">
        <f t="shared" si="0"/>
        <v>54</v>
      </c>
      <c r="C57" s="66">
        <v>116409</v>
      </c>
      <c r="D57" s="67" t="s">
        <v>264</v>
      </c>
      <c r="E57" s="85">
        <v>5902261063196</v>
      </c>
      <c r="F57" s="64" t="str">
        <f t="shared" si="1"/>
        <v>59</v>
      </c>
      <c r="G57" s="80">
        <f t="shared" si="2"/>
        <v>1</v>
      </c>
      <c r="H57" s="80" t="str">
        <f t="shared" si="3"/>
        <v>○</v>
      </c>
      <c r="I57" s="80" t="str">
        <f t="shared" si="4"/>
        <v>○</v>
      </c>
      <c r="J57" s="67" t="s">
        <v>207</v>
      </c>
      <c r="K57" s="67" t="s">
        <v>232</v>
      </c>
      <c r="L57" s="68">
        <v>38668</v>
      </c>
    </row>
    <row r="58" spans="2:12">
      <c r="B58" s="61">
        <f t="shared" si="0"/>
        <v>55</v>
      </c>
      <c r="C58" s="66">
        <v>116424</v>
      </c>
      <c r="D58" s="67" t="s">
        <v>265</v>
      </c>
      <c r="E58" s="85">
        <v>5807152018418</v>
      </c>
      <c r="F58" s="64" t="str">
        <f t="shared" si="1"/>
        <v>58</v>
      </c>
      <c r="G58" s="80">
        <f t="shared" si="2"/>
        <v>0</v>
      </c>
      <c r="H58" s="80" t="str">
        <f t="shared" si="3"/>
        <v/>
      </c>
      <c r="I58" s="80" t="str">
        <f t="shared" si="4"/>
        <v/>
      </c>
      <c r="J58" s="67" t="s">
        <v>207</v>
      </c>
      <c r="K58" s="67" t="s">
        <v>232</v>
      </c>
      <c r="L58" s="68">
        <v>40519</v>
      </c>
    </row>
    <row r="59" spans="2:12">
      <c r="B59" s="61">
        <f t="shared" si="0"/>
        <v>56</v>
      </c>
      <c r="C59" s="66">
        <v>116556</v>
      </c>
      <c r="D59" s="67" t="s">
        <v>266</v>
      </c>
      <c r="E59" s="85">
        <v>7311282047683</v>
      </c>
      <c r="F59" s="64" t="str">
        <f t="shared" si="1"/>
        <v>73</v>
      </c>
      <c r="G59" s="80">
        <f t="shared" si="2"/>
        <v>1</v>
      </c>
      <c r="H59" s="80" t="str">
        <f t="shared" si="3"/>
        <v>○</v>
      </c>
      <c r="I59" s="80" t="str">
        <f t="shared" si="4"/>
        <v>○</v>
      </c>
      <c r="J59" s="67" t="s">
        <v>207</v>
      </c>
      <c r="K59" s="67" t="s">
        <v>232</v>
      </c>
      <c r="L59" s="68">
        <v>39114</v>
      </c>
    </row>
    <row r="60" spans="2:12">
      <c r="B60" s="61">
        <f t="shared" si="0"/>
        <v>57</v>
      </c>
      <c r="C60" s="66">
        <v>116822</v>
      </c>
      <c r="D60" s="67" t="s">
        <v>267</v>
      </c>
      <c r="E60" s="85">
        <v>5604111102530</v>
      </c>
      <c r="F60" s="64" t="str">
        <f t="shared" si="1"/>
        <v>56</v>
      </c>
      <c r="G60" s="80">
        <f t="shared" si="2"/>
        <v>0</v>
      </c>
      <c r="H60" s="80" t="str">
        <f t="shared" si="3"/>
        <v/>
      </c>
      <c r="I60" s="80" t="str">
        <f t="shared" si="4"/>
        <v/>
      </c>
      <c r="J60" s="67" t="s">
        <v>207</v>
      </c>
      <c r="K60" s="67" t="s">
        <v>232</v>
      </c>
      <c r="L60" s="68">
        <v>34494</v>
      </c>
    </row>
    <row r="61" spans="2:12">
      <c r="B61" s="61">
        <f t="shared" si="0"/>
        <v>58</v>
      </c>
      <c r="C61" s="66">
        <v>116906</v>
      </c>
      <c r="D61" s="67" t="s">
        <v>268</v>
      </c>
      <c r="E61" s="85">
        <v>5902261110540</v>
      </c>
      <c r="F61" s="64" t="str">
        <f t="shared" si="1"/>
        <v>59</v>
      </c>
      <c r="G61" s="80">
        <f t="shared" si="2"/>
        <v>1</v>
      </c>
      <c r="H61" s="80" t="str">
        <f t="shared" si="3"/>
        <v>○</v>
      </c>
      <c r="I61" s="80" t="str">
        <f t="shared" si="4"/>
        <v>○</v>
      </c>
      <c r="J61" s="67" t="s">
        <v>207</v>
      </c>
      <c r="K61" s="67" t="s">
        <v>232</v>
      </c>
      <c r="L61" s="68">
        <v>37916</v>
      </c>
    </row>
    <row r="62" spans="2:12">
      <c r="B62" s="61">
        <f t="shared" si="0"/>
        <v>59</v>
      </c>
      <c r="C62" s="66">
        <v>117091</v>
      </c>
      <c r="D62" s="67" t="s">
        <v>269</v>
      </c>
      <c r="E62" s="85">
        <v>5902112031353</v>
      </c>
      <c r="F62" s="64" t="str">
        <f t="shared" si="1"/>
        <v>59</v>
      </c>
      <c r="G62" s="80">
        <f t="shared" si="2"/>
        <v>1</v>
      </c>
      <c r="H62" s="80" t="str">
        <f t="shared" si="3"/>
        <v>○</v>
      </c>
      <c r="I62" s="80" t="str">
        <f t="shared" si="4"/>
        <v>○</v>
      </c>
      <c r="J62" s="67" t="s">
        <v>207</v>
      </c>
      <c r="K62" s="67" t="s">
        <v>232</v>
      </c>
      <c r="L62" s="68">
        <v>38502</v>
      </c>
    </row>
    <row r="63" spans="2:12">
      <c r="B63" s="61">
        <f t="shared" si="0"/>
        <v>60</v>
      </c>
      <c r="C63" s="66">
        <v>117246</v>
      </c>
      <c r="D63" s="67" t="s">
        <v>270</v>
      </c>
      <c r="E63" s="85">
        <v>6202232233235</v>
      </c>
      <c r="F63" s="64" t="str">
        <f t="shared" si="1"/>
        <v>62</v>
      </c>
      <c r="G63" s="80">
        <f t="shared" si="2"/>
        <v>0</v>
      </c>
      <c r="H63" s="80" t="str">
        <f t="shared" si="3"/>
        <v/>
      </c>
      <c r="I63" s="80" t="str">
        <f t="shared" si="4"/>
        <v/>
      </c>
      <c r="J63" s="67" t="s">
        <v>207</v>
      </c>
      <c r="K63" s="67" t="s">
        <v>232</v>
      </c>
      <c r="L63" s="68">
        <v>37166</v>
      </c>
    </row>
    <row r="64" spans="2:12">
      <c r="B64" s="61">
        <f t="shared" si="0"/>
        <v>61</v>
      </c>
      <c r="C64" s="66">
        <v>117309</v>
      </c>
      <c r="D64" s="67" t="s">
        <v>271</v>
      </c>
      <c r="E64" s="85">
        <v>5607261148572</v>
      </c>
      <c r="F64" s="64" t="str">
        <f t="shared" si="1"/>
        <v>56</v>
      </c>
      <c r="G64" s="80">
        <f t="shared" si="2"/>
        <v>0</v>
      </c>
      <c r="H64" s="80" t="str">
        <f t="shared" si="3"/>
        <v/>
      </c>
      <c r="I64" s="80" t="str">
        <f t="shared" si="4"/>
        <v/>
      </c>
      <c r="J64" s="67" t="s">
        <v>207</v>
      </c>
      <c r="K64" s="67" t="s">
        <v>232</v>
      </c>
      <c r="L64" s="68">
        <v>36205</v>
      </c>
    </row>
    <row r="65" spans="2:12">
      <c r="B65" s="61">
        <f t="shared" si="0"/>
        <v>62</v>
      </c>
      <c r="C65" s="66">
        <v>117494</v>
      </c>
      <c r="D65" s="67" t="s">
        <v>272</v>
      </c>
      <c r="E65" s="85">
        <v>7207072060078</v>
      </c>
      <c r="F65" s="64" t="str">
        <f t="shared" si="1"/>
        <v>72</v>
      </c>
      <c r="G65" s="80">
        <f t="shared" si="2"/>
        <v>0</v>
      </c>
      <c r="H65" s="80" t="str">
        <f t="shared" si="3"/>
        <v/>
      </c>
      <c r="I65" s="80" t="str">
        <f t="shared" si="4"/>
        <v/>
      </c>
      <c r="J65" s="67" t="s">
        <v>207</v>
      </c>
      <c r="K65" s="67" t="s">
        <v>232</v>
      </c>
      <c r="L65" s="68">
        <v>37443</v>
      </c>
    </row>
    <row r="66" spans="2:12">
      <c r="B66" s="61">
        <f t="shared" si="0"/>
        <v>63</v>
      </c>
      <c r="C66" s="66">
        <v>117527</v>
      </c>
      <c r="D66" s="67" t="s">
        <v>273</v>
      </c>
      <c r="E66" s="85">
        <v>6902091152443</v>
      </c>
      <c r="F66" s="64" t="str">
        <f t="shared" si="1"/>
        <v>69</v>
      </c>
      <c r="G66" s="80">
        <f t="shared" si="2"/>
        <v>1</v>
      </c>
      <c r="H66" s="80" t="str">
        <f t="shared" si="3"/>
        <v>○</v>
      </c>
      <c r="I66" s="80" t="str">
        <f t="shared" si="4"/>
        <v>○</v>
      </c>
      <c r="J66" s="67" t="s">
        <v>207</v>
      </c>
      <c r="K66" s="67" t="s">
        <v>232</v>
      </c>
      <c r="L66" s="68">
        <v>36658</v>
      </c>
    </row>
    <row r="67" spans="2:12">
      <c r="B67" s="61">
        <f t="shared" si="0"/>
        <v>64</v>
      </c>
      <c r="C67" s="66">
        <v>117612</v>
      </c>
      <c r="D67" s="67" t="s">
        <v>274</v>
      </c>
      <c r="E67" s="85">
        <v>6201112123091</v>
      </c>
      <c r="F67" s="64" t="str">
        <f t="shared" si="1"/>
        <v>62</v>
      </c>
      <c r="G67" s="80">
        <f t="shared" si="2"/>
        <v>0</v>
      </c>
      <c r="H67" s="80" t="str">
        <f t="shared" si="3"/>
        <v/>
      </c>
      <c r="I67" s="80" t="str">
        <f t="shared" si="4"/>
        <v/>
      </c>
      <c r="J67" s="67" t="s">
        <v>207</v>
      </c>
      <c r="K67" s="67" t="s">
        <v>232</v>
      </c>
      <c r="L67" s="68">
        <v>31904</v>
      </c>
    </row>
    <row r="68" spans="2:12">
      <c r="B68" s="61">
        <f t="shared" ref="B68:B131" si="5">ROW()-3</f>
        <v>65</v>
      </c>
      <c r="C68" s="66">
        <v>117785</v>
      </c>
      <c r="D68" s="67" t="s">
        <v>275</v>
      </c>
      <c r="E68" s="85">
        <v>5405102032978</v>
      </c>
      <c r="F68" s="64" t="str">
        <f t="shared" si="1"/>
        <v>54</v>
      </c>
      <c r="G68" s="80">
        <f t="shared" si="2"/>
        <v>0</v>
      </c>
      <c r="H68" s="80" t="str">
        <f t="shared" si="3"/>
        <v/>
      </c>
      <c r="I68" s="80" t="str">
        <f t="shared" si="4"/>
        <v/>
      </c>
      <c r="J68" s="67" t="s">
        <v>207</v>
      </c>
      <c r="K68" s="67" t="s">
        <v>232</v>
      </c>
      <c r="L68" s="68">
        <v>33721</v>
      </c>
    </row>
    <row r="69" spans="2:12">
      <c r="B69" s="61">
        <f t="shared" si="5"/>
        <v>66</v>
      </c>
      <c r="C69" s="66">
        <v>121916</v>
      </c>
      <c r="D69" s="67" t="s">
        <v>276</v>
      </c>
      <c r="E69" s="85">
        <v>7207072199778</v>
      </c>
      <c r="F69" s="64" t="str">
        <f t="shared" ref="F69:F132" si="6">LEFT(E69,2)</f>
        <v>72</v>
      </c>
      <c r="G69" s="80">
        <f t="shared" ref="G69:G132" si="7">MOD(F69,2)</f>
        <v>0</v>
      </c>
      <c r="H69" s="80" t="str">
        <f t="shared" ref="H69:H132" si="8">IF(MOD(LEFT(E69,2),2) = 1,"○","")</f>
        <v/>
      </c>
      <c r="I69" s="80" t="str">
        <f t="shared" ref="I69:I132" si="9">IF(G69= 1,"○","")</f>
        <v/>
      </c>
      <c r="J69" s="67" t="s">
        <v>210</v>
      </c>
      <c r="K69" s="67" t="s">
        <v>232</v>
      </c>
      <c r="L69" s="68">
        <v>34204</v>
      </c>
    </row>
    <row r="70" spans="2:12">
      <c r="B70" s="61">
        <f t="shared" si="5"/>
        <v>67</v>
      </c>
      <c r="C70" s="66">
        <v>121947</v>
      </c>
      <c r="D70" s="67" t="s">
        <v>277</v>
      </c>
      <c r="E70" s="85">
        <v>6808062161004</v>
      </c>
      <c r="F70" s="64" t="str">
        <f t="shared" si="6"/>
        <v>68</v>
      </c>
      <c r="G70" s="80">
        <f t="shared" si="7"/>
        <v>0</v>
      </c>
      <c r="H70" s="80" t="str">
        <f t="shared" si="8"/>
        <v/>
      </c>
      <c r="I70" s="80" t="str">
        <f t="shared" si="9"/>
        <v/>
      </c>
      <c r="J70" s="67" t="s">
        <v>210</v>
      </c>
      <c r="K70" s="67" t="s">
        <v>232</v>
      </c>
      <c r="L70" s="68">
        <v>38277</v>
      </c>
    </row>
    <row r="71" spans="2:12">
      <c r="B71" s="61">
        <f t="shared" si="5"/>
        <v>68</v>
      </c>
      <c r="C71" s="66">
        <v>123466</v>
      </c>
      <c r="D71" s="67" t="s">
        <v>278</v>
      </c>
      <c r="E71" s="85">
        <v>5609032058995</v>
      </c>
      <c r="F71" s="64" t="str">
        <f t="shared" si="6"/>
        <v>56</v>
      </c>
      <c r="G71" s="80">
        <f t="shared" si="7"/>
        <v>0</v>
      </c>
      <c r="H71" s="80" t="str">
        <f t="shared" si="8"/>
        <v/>
      </c>
      <c r="I71" s="80" t="str">
        <f t="shared" si="9"/>
        <v/>
      </c>
      <c r="J71" s="67" t="s">
        <v>210</v>
      </c>
      <c r="K71" s="67" t="s">
        <v>232</v>
      </c>
      <c r="L71" s="68">
        <v>35879</v>
      </c>
    </row>
    <row r="72" spans="2:12">
      <c r="B72" s="61">
        <f t="shared" si="5"/>
        <v>69</v>
      </c>
      <c r="C72" s="66">
        <v>124614</v>
      </c>
      <c r="D72" s="67" t="s">
        <v>279</v>
      </c>
      <c r="E72" s="85">
        <v>7303251042486</v>
      </c>
      <c r="F72" s="64" t="str">
        <f t="shared" si="6"/>
        <v>73</v>
      </c>
      <c r="G72" s="80">
        <f t="shared" si="7"/>
        <v>1</v>
      </c>
      <c r="H72" s="80" t="str">
        <f t="shared" si="8"/>
        <v>○</v>
      </c>
      <c r="I72" s="80" t="str">
        <f t="shared" si="9"/>
        <v>○</v>
      </c>
      <c r="J72" s="67" t="s">
        <v>280</v>
      </c>
      <c r="K72" s="67" t="s">
        <v>232</v>
      </c>
      <c r="L72" s="68">
        <v>36037</v>
      </c>
    </row>
    <row r="73" spans="2:12">
      <c r="B73" s="61">
        <f t="shared" si="5"/>
        <v>70</v>
      </c>
      <c r="C73" s="66">
        <v>124643</v>
      </c>
      <c r="D73" s="67" t="s">
        <v>281</v>
      </c>
      <c r="E73" s="85">
        <v>5607261049878</v>
      </c>
      <c r="F73" s="64" t="str">
        <f t="shared" si="6"/>
        <v>56</v>
      </c>
      <c r="G73" s="80">
        <f t="shared" si="7"/>
        <v>0</v>
      </c>
      <c r="H73" s="80" t="str">
        <f t="shared" si="8"/>
        <v/>
      </c>
      <c r="I73" s="80" t="str">
        <f t="shared" si="9"/>
        <v/>
      </c>
      <c r="J73" s="67" t="s">
        <v>210</v>
      </c>
      <c r="K73" s="67" t="s">
        <v>232</v>
      </c>
      <c r="L73" s="68">
        <v>35424</v>
      </c>
    </row>
    <row r="74" spans="2:12">
      <c r="B74" s="61">
        <f t="shared" si="5"/>
        <v>71</v>
      </c>
      <c r="C74" s="66">
        <v>125663</v>
      </c>
      <c r="D74" s="67" t="s">
        <v>282</v>
      </c>
      <c r="E74" s="85">
        <v>6408161065416</v>
      </c>
      <c r="F74" s="64" t="str">
        <f t="shared" si="6"/>
        <v>64</v>
      </c>
      <c r="G74" s="80">
        <f t="shared" si="7"/>
        <v>0</v>
      </c>
      <c r="H74" s="80" t="str">
        <f t="shared" si="8"/>
        <v/>
      </c>
      <c r="I74" s="80" t="str">
        <f t="shared" si="9"/>
        <v/>
      </c>
      <c r="J74" s="67" t="s">
        <v>210</v>
      </c>
      <c r="K74" s="67" t="s">
        <v>232</v>
      </c>
      <c r="L74" s="68">
        <v>35796</v>
      </c>
    </row>
    <row r="75" spans="2:12">
      <c r="B75" s="61">
        <f t="shared" si="5"/>
        <v>72</v>
      </c>
      <c r="C75" s="66">
        <v>125825</v>
      </c>
      <c r="D75" s="67" t="s">
        <v>283</v>
      </c>
      <c r="E75" s="85">
        <v>6202031034916</v>
      </c>
      <c r="F75" s="64" t="str">
        <f t="shared" si="6"/>
        <v>62</v>
      </c>
      <c r="G75" s="80">
        <f t="shared" si="7"/>
        <v>0</v>
      </c>
      <c r="H75" s="80" t="str">
        <f t="shared" si="8"/>
        <v/>
      </c>
      <c r="I75" s="80" t="str">
        <f t="shared" si="9"/>
        <v/>
      </c>
      <c r="J75" s="67" t="s">
        <v>210</v>
      </c>
      <c r="K75" s="67" t="s">
        <v>232</v>
      </c>
      <c r="L75" s="68">
        <v>35768</v>
      </c>
    </row>
    <row r="76" spans="2:12">
      <c r="B76" s="61">
        <f t="shared" si="5"/>
        <v>73</v>
      </c>
      <c r="C76" s="66">
        <v>127522</v>
      </c>
      <c r="D76" s="67" t="s">
        <v>284</v>
      </c>
      <c r="E76" s="85">
        <v>5902112049644</v>
      </c>
      <c r="F76" s="64" t="str">
        <f t="shared" si="6"/>
        <v>59</v>
      </c>
      <c r="G76" s="80">
        <f t="shared" si="7"/>
        <v>1</v>
      </c>
      <c r="H76" s="80" t="str">
        <f t="shared" si="8"/>
        <v>○</v>
      </c>
      <c r="I76" s="80" t="str">
        <f t="shared" si="9"/>
        <v>○</v>
      </c>
      <c r="J76" s="67" t="s">
        <v>210</v>
      </c>
      <c r="K76" s="67" t="s">
        <v>232</v>
      </c>
      <c r="L76" s="68">
        <v>39865</v>
      </c>
    </row>
    <row r="77" spans="2:12">
      <c r="B77" s="61">
        <f t="shared" si="5"/>
        <v>74</v>
      </c>
      <c r="C77" s="66">
        <v>128118</v>
      </c>
      <c r="D77" s="67" t="s">
        <v>285</v>
      </c>
      <c r="E77" s="85">
        <v>5807152203829</v>
      </c>
      <c r="F77" s="64" t="str">
        <f t="shared" si="6"/>
        <v>58</v>
      </c>
      <c r="G77" s="80">
        <f t="shared" si="7"/>
        <v>0</v>
      </c>
      <c r="H77" s="80" t="str">
        <f t="shared" si="8"/>
        <v/>
      </c>
      <c r="I77" s="80" t="str">
        <f t="shared" si="9"/>
        <v/>
      </c>
      <c r="J77" s="67" t="s">
        <v>210</v>
      </c>
      <c r="K77" s="67" t="s">
        <v>232</v>
      </c>
      <c r="L77" s="68">
        <v>37033</v>
      </c>
    </row>
    <row r="78" spans="2:12">
      <c r="B78" s="61">
        <f t="shared" si="5"/>
        <v>75</v>
      </c>
      <c r="C78" s="66">
        <v>128602</v>
      </c>
      <c r="D78" s="67" t="s">
        <v>286</v>
      </c>
      <c r="E78" s="85">
        <v>7403081030998</v>
      </c>
      <c r="F78" s="64" t="str">
        <f t="shared" si="6"/>
        <v>74</v>
      </c>
      <c r="G78" s="80">
        <f t="shared" si="7"/>
        <v>0</v>
      </c>
      <c r="H78" s="80" t="str">
        <f t="shared" si="8"/>
        <v/>
      </c>
      <c r="I78" s="80" t="str">
        <f t="shared" si="9"/>
        <v/>
      </c>
      <c r="J78" s="67" t="s">
        <v>219</v>
      </c>
      <c r="K78" s="67" t="s">
        <v>232</v>
      </c>
      <c r="L78" s="68">
        <v>35655</v>
      </c>
    </row>
    <row r="79" spans="2:12">
      <c r="B79" s="61">
        <f t="shared" si="5"/>
        <v>76</v>
      </c>
      <c r="C79" s="66">
        <v>129085</v>
      </c>
      <c r="D79" s="67" t="s">
        <v>287</v>
      </c>
      <c r="E79" s="85">
        <v>5817152158520</v>
      </c>
      <c r="F79" s="64" t="str">
        <f t="shared" si="6"/>
        <v>58</v>
      </c>
      <c r="G79" s="80">
        <f t="shared" si="7"/>
        <v>0</v>
      </c>
      <c r="H79" s="80" t="str">
        <f t="shared" si="8"/>
        <v/>
      </c>
      <c r="I79" s="80" t="str">
        <f t="shared" si="9"/>
        <v/>
      </c>
      <c r="J79" s="67" t="s">
        <v>202</v>
      </c>
      <c r="K79" s="67" t="s">
        <v>232</v>
      </c>
      <c r="L79" s="68">
        <v>35323</v>
      </c>
    </row>
    <row r="80" spans="2:12">
      <c r="B80" s="61">
        <f t="shared" si="5"/>
        <v>77</v>
      </c>
      <c r="C80" s="66">
        <v>129521</v>
      </c>
      <c r="D80" s="67" t="s">
        <v>288</v>
      </c>
      <c r="E80" s="85">
        <v>7403081138534</v>
      </c>
      <c r="F80" s="64" t="str">
        <f t="shared" si="6"/>
        <v>74</v>
      </c>
      <c r="G80" s="80">
        <f t="shared" si="7"/>
        <v>0</v>
      </c>
      <c r="H80" s="80" t="str">
        <f t="shared" si="8"/>
        <v/>
      </c>
      <c r="I80" s="80" t="str">
        <f t="shared" si="9"/>
        <v/>
      </c>
      <c r="J80" s="67" t="s">
        <v>210</v>
      </c>
      <c r="K80" s="67" t="s">
        <v>232</v>
      </c>
      <c r="L80" s="68">
        <v>38040</v>
      </c>
    </row>
    <row r="81" spans="2:12">
      <c r="B81" s="61">
        <f t="shared" si="5"/>
        <v>78</v>
      </c>
      <c r="C81" s="66">
        <v>130320</v>
      </c>
      <c r="D81" s="67" t="s">
        <v>289</v>
      </c>
      <c r="E81" s="85">
        <v>6202031062483</v>
      </c>
      <c r="F81" s="64" t="str">
        <f t="shared" si="6"/>
        <v>62</v>
      </c>
      <c r="G81" s="80">
        <f t="shared" si="7"/>
        <v>0</v>
      </c>
      <c r="H81" s="80" t="str">
        <f t="shared" si="8"/>
        <v/>
      </c>
      <c r="I81" s="80" t="str">
        <f t="shared" si="9"/>
        <v/>
      </c>
      <c r="J81" s="67" t="s">
        <v>213</v>
      </c>
      <c r="K81" s="67" t="s">
        <v>232</v>
      </c>
      <c r="L81" s="68">
        <v>40311</v>
      </c>
    </row>
    <row r="82" spans="2:12">
      <c r="B82" s="61">
        <f t="shared" si="5"/>
        <v>79</v>
      </c>
      <c r="C82" s="66">
        <v>130447</v>
      </c>
      <c r="D82" s="67" t="s">
        <v>290</v>
      </c>
      <c r="E82" s="85">
        <v>5607261076378</v>
      </c>
      <c r="F82" s="64" t="str">
        <f t="shared" si="6"/>
        <v>56</v>
      </c>
      <c r="G82" s="80">
        <f t="shared" si="7"/>
        <v>0</v>
      </c>
      <c r="H82" s="80" t="str">
        <f t="shared" si="8"/>
        <v/>
      </c>
      <c r="I82" s="80" t="str">
        <f t="shared" si="9"/>
        <v/>
      </c>
      <c r="J82" s="67" t="s">
        <v>213</v>
      </c>
      <c r="K82" s="67" t="s">
        <v>232</v>
      </c>
      <c r="L82" s="68">
        <v>37152</v>
      </c>
    </row>
    <row r="83" spans="2:12">
      <c r="B83" s="61">
        <f t="shared" si="5"/>
        <v>80</v>
      </c>
      <c r="C83" s="66">
        <v>130615</v>
      </c>
      <c r="D83" s="67" t="s">
        <v>291</v>
      </c>
      <c r="E83" s="85">
        <v>7311282239044</v>
      </c>
      <c r="F83" s="64" t="str">
        <f t="shared" si="6"/>
        <v>73</v>
      </c>
      <c r="G83" s="80">
        <f t="shared" si="7"/>
        <v>1</v>
      </c>
      <c r="H83" s="80" t="str">
        <f t="shared" si="8"/>
        <v>○</v>
      </c>
      <c r="I83" s="80" t="str">
        <f t="shared" si="9"/>
        <v>○</v>
      </c>
      <c r="J83" s="67" t="s">
        <v>202</v>
      </c>
      <c r="K83" s="67" t="s">
        <v>232</v>
      </c>
      <c r="L83" s="68">
        <v>37838</v>
      </c>
    </row>
    <row r="84" spans="2:12">
      <c r="B84" s="61">
        <f t="shared" si="5"/>
        <v>81</v>
      </c>
      <c r="C84" s="66">
        <v>131437</v>
      </c>
      <c r="D84" s="67" t="s">
        <v>292</v>
      </c>
      <c r="E84" s="85">
        <v>7403081006396</v>
      </c>
      <c r="F84" s="64" t="str">
        <f t="shared" si="6"/>
        <v>74</v>
      </c>
      <c r="G84" s="80">
        <f t="shared" si="7"/>
        <v>0</v>
      </c>
      <c r="H84" s="80" t="str">
        <f t="shared" si="8"/>
        <v/>
      </c>
      <c r="I84" s="80" t="str">
        <f t="shared" si="9"/>
        <v/>
      </c>
      <c r="J84" s="67" t="s">
        <v>210</v>
      </c>
      <c r="K84" s="67" t="s">
        <v>232</v>
      </c>
      <c r="L84" s="68">
        <v>40228</v>
      </c>
    </row>
    <row r="85" spans="2:12">
      <c r="B85" s="61">
        <f t="shared" si="5"/>
        <v>82</v>
      </c>
      <c r="C85" s="66">
        <v>132560</v>
      </c>
      <c r="D85" s="67" t="s">
        <v>293</v>
      </c>
      <c r="E85" s="85">
        <v>6602082190950</v>
      </c>
      <c r="F85" s="64" t="str">
        <f t="shared" si="6"/>
        <v>66</v>
      </c>
      <c r="G85" s="80">
        <f t="shared" si="7"/>
        <v>0</v>
      </c>
      <c r="H85" s="80" t="str">
        <f t="shared" si="8"/>
        <v/>
      </c>
      <c r="I85" s="80" t="str">
        <f t="shared" si="9"/>
        <v/>
      </c>
      <c r="J85" s="67" t="s">
        <v>294</v>
      </c>
      <c r="K85" s="67" t="s">
        <v>232</v>
      </c>
      <c r="L85" s="68">
        <v>31743</v>
      </c>
    </row>
    <row r="86" spans="2:12">
      <c r="B86" s="61">
        <f t="shared" si="5"/>
        <v>83</v>
      </c>
      <c r="C86" s="66">
        <v>132656</v>
      </c>
      <c r="D86" s="67" t="s">
        <v>295</v>
      </c>
      <c r="E86" s="85">
        <v>5607261211973</v>
      </c>
      <c r="F86" s="64" t="str">
        <f t="shared" si="6"/>
        <v>56</v>
      </c>
      <c r="G86" s="80">
        <f t="shared" si="7"/>
        <v>0</v>
      </c>
      <c r="H86" s="80" t="str">
        <f t="shared" si="8"/>
        <v/>
      </c>
      <c r="I86" s="80" t="str">
        <f t="shared" si="9"/>
        <v/>
      </c>
      <c r="J86" s="67" t="s">
        <v>202</v>
      </c>
      <c r="K86" s="67" t="s">
        <v>232</v>
      </c>
      <c r="L86" s="68">
        <v>39655</v>
      </c>
    </row>
    <row r="87" spans="2:12">
      <c r="B87" s="61">
        <f t="shared" si="5"/>
        <v>84</v>
      </c>
      <c r="C87" s="66">
        <v>133041</v>
      </c>
      <c r="D87" s="67" t="s">
        <v>296</v>
      </c>
      <c r="E87" s="85">
        <v>5609032213638</v>
      </c>
      <c r="F87" s="64" t="str">
        <f t="shared" si="6"/>
        <v>56</v>
      </c>
      <c r="G87" s="80">
        <f t="shared" si="7"/>
        <v>0</v>
      </c>
      <c r="H87" s="80" t="str">
        <f t="shared" si="8"/>
        <v/>
      </c>
      <c r="I87" s="80" t="str">
        <f t="shared" si="9"/>
        <v/>
      </c>
      <c r="J87" s="67" t="s">
        <v>210</v>
      </c>
      <c r="K87" s="67" t="s">
        <v>232</v>
      </c>
      <c r="L87" s="68">
        <v>38858</v>
      </c>
    </row>
    <row r="88" spans="2:12">
      <c r="B88" s="61">
        <f t="shared" si="5"/>
        <v>85</v>
      </c>
      <c r="C88" s="66">
        <v>133582</v>
      </c>
      <c r="D88" s="67" t="s">
        <v>297</v>
      </c>
      <c r="E88" s="85">
        <v>5401052193163</v>
      </c>
      <c r="F88" s="64" t="str">
        <f t="shared" si="6"/>
        <v>54</v>
      </c>
      <c r="G88" s="80">
        <f t="shared" si="7"/>
        <v>0</v>
      </c>
      <c r="H88" s="80" t="str">
        <f t="shared" si="8"/>
        <v/>
      </c>
      <c r="I88" s="80" t="str">
        <f t="shared" si="9"/>
        <v/>
      </c>
      <c r="J88" s="67" t="s">
        <v>210</v>
      </c>
      <c r="K88" s="67" t="s">
        <v>232</v>
      </c>
      <c r="L88" s="68">
        <v>39065</v>
      </c>
    </row>
    <row r="89" spans="2:12">
      <c r="B89" s="61">
        <f t="shared" si="5"/>
        <v>86</v>
      </c>
      <c r="C89" s="66">
        <v>133820</v>
      </c>
      <c r="D89" s="67" t="s">
        <v>298</v>
      </c>
      <c r="E89" s="85">
        <v>5607261110606</v>
      </c>
      <c r="F89" s="64" t="str">
        <f t="shared" si="6"/>
        <v>56</v>
      </c>
      <c r="G89" s="80">
        <f t="shared" si="7"/>
        <v>0</v>
      </c>
      <c r="H89" s="80" t="str">
        <f t="shared" si="8"/>
        <v/>
      </c>
      <c r="I89" s="80" t="str">
        <f t="shared" si="9"/>
        <v/>
      </c>
      <c r="J89" s="67" t="s">
        <v>210</v>
      </c>
      <c r="K89" s="67" t="s">
        <v>232</v>
      </c>
      <c r="L89" s="68">
        <v>35045</v>
      </c>
    </row>
    <row r="90" spans="2:12">
      <c r="B90" s="61">
        <f t="shared" si="5"/>
        <v>87</v>
      </c>
      <c r="C90" s="66">
        <v>133903</v>
      </c>
      <c r="D90" s="67" t="s">
        <v>299</v>
      </c>
      <c r="E90" s="85">
        <v>5604111127154</v>
      </c>
      <c r="F90" s="64" t="str">
        <f t="shared" si="6"/>
        <v>56</v>
      </c>
      <c r="G90" s="80">
        <f t="shared" si="7"/>
        <v>0</v>
      </c>
      <c r="H90" s="80" t="str">
        <f t="shared" si="8"/>
        <v/>
      </c>
      <c r="I90" s="80" t="str">
        <f t="shared" si="9"/>
        <v/>
      </c>
      <c r="J90" s="67" t="s">
        <v>213</v>
      </c>
      <c r="K90" s="67" t="s">
        <v>232</v>
      </c>
      <c r="L90" s="68">
        <v>40349</v>
      </c>
    </row>
    <row r="91" spans="2:12">
      <c r="B91" s="61">
        <f t="shared" si="5"/>
        <v>88</v>
      </c>
      <c r="C91" s="66">
        <v>134081</v>
      </c>
      <c r="D91" s="67" t="s">
        <v>300</v>
      </c>
      <c r="E91" s="85">
        <v>6602082032872</v>
      </c>
      <c r="F91" s="64" t="str">
        <f t="shared" si="6"/>
        <v>66</v>
      </c>
      <c r="G91" s="80">
        <f t="shared" si="7"/>
        <v>0</v>
      </c>
      <c r="H91" s="80" t="str">
        <f t="shared" si="8"/>
        <v/>
      </c>
      <c r="I91" s="80" t="str">
        <f t="shared" si="9"/>
        <v/>
      </c>
      <c r="J91" s="67" t="s">
        <v>210</v>
      </c>
      <c r="K91" s="67" t="s">
        <v>232</v>
      </c>
      <c r="L91" s="68">
        <v>31967</v>
      </c>
    </row>
    <row r="92" spans="2:12">
      <c r="B92" s="61">
        <f t="shared" si="5"/>
        <v>89</v>
      </c>
      <c r="C92" s="66">
        <v>134394</v>
      </c>
      <c r="D92" s="67" t="s">
        <v>301</v>
      </c>
      <c r="E92" s="85">
        <v>6408161050711</v>
      </c>
      <c r="F92" s="64" t="str">
        <f t="shared" si="6"/>
        <v>64</v>
      </c>
      <c r="G92" s="80">
        <f t="shared" si="7"/>
        <v>0</v>
      </c>
      <c r="H92" s="80" t="str">
        <f t="shared" si="8"/>
        <v/>
      </c>
      <c r="I92" s="80" t="str">
        <f t="shared" si="9"/>
        <v/>
      </c>
      <c r="J92" s="67" t="s">
        <v>294</v>
      </c>
      <c r="K92" s="67" t="s">
        <v>232</v>
      </c>
      <c r="L92" s="68">
        <v>31524</v>
      </c>
    </row>
    <row r="93" spans="2:12">
      <c r="B93" s="61">
        <f t="shared" si="5"/>
        <v>90</v>
      </c>
      <c r="C93" s="66">
        <v>134624</v>
      </c>
      <c r="D93" s="67" t="s">
        <v>302</v>
      </c>
      <c r="E93" s="85">
        <v>6808062190892</v>
      </c>
      <c r="F93" s="64" t="str">
        <f t="shared" si="6"/>
        <v>68</v>
      </c>
      <c r="G93" s="80">
        <f t="shared" si="7"/>
        <v>0</v>
      </c>
      <c r="H93" s="80" t="str">
        <f t="shared" si="8"/>
        <v/>
      </c>
      <c r="I93" s="80" t="str">
        <f t="shared" si="9"/>
        <v/>
      </c>
      <c r="J93" s="67" t="s">
        <v>210</v>
      </c>
      <c r="K93" s="67" t="s">
        <v>232</v>
      </c>
      <c r="L93" s="68">
        <v>32504</v>
      </c>
    </row>
    <row r="94" spans="2:12">
      <c r="B94" s="61">
        <f t="shared" si="5"/>
        <v>91</v>
      </c>
      <c r="C94" s="66">
        <v>134727</v>
      </c>
      <c r="D94" s="67" t="s">
        <v>303</v>
      </c>
      <c r="E94" s="85">
        <v>7311282138847</v>
      </c>
      <c r="F94" s="64" t="str">
        <f t="shared" si="6"/>
        <v>73</v>
      </c>
      <c r="G94" s="80">
        <f t="shared" si="7"/>
        <v>1</v>
      </c>
      <c r="H94" s="80" t="str">
        <f t="shared" si="8"/>
        <v>○</v>
      </c>
      <c r="I94" s="80" t="str">
        <f t="shared" si="9"/>
        <v>○</v>
      </c>
      <c r="J94" s="67" t="s">
        <v>294</v>
      </c>
      <c r="K94" s="67" t="s">
        <v>232</v>
      </c>
      <c r="L94" s="68">
        <v>31674</v>
      </c>
    </row>
    <row r="95" spans="2:12">
      <c r="B95" s="61">
        <f t="shared" si="5"/>
        <v>92</v>
      </c>
      <c r="C95" s="66">
        <v>135021</v>
      </c>
      <c r="D95" s="67" t="s">
        <v>304</v>
      </c>
      <c r="E95" s="85">
        <v>6207021042711</v>
      </c>
      <c r="F95" s="64" t="str">
        <f t="shared" si="6"/>
        <v>62</v>
      </c>
      <c r="G95" s="80">
        <f t="shared" si="7"/>
        <v>0</v>
      </c>
      <c r="H95" s="80" t="str">
        <f t="shared" si="8"/>
        <v/>
      </c>
      <c r="I95" s="80" t="str">
        <f t="shared" si="9"/>
        <v/>
      </c>
      <c r="J95" s="67" t="s">
        <v>294</v>
      </c>
      <c r="K95" s="67" t="s">
        <v>232</v>
      </c>
      <c r="L95" s="68">
        <v>34972</v>
      </c>
    </row>
    <row r="96" spans="2:12">
      <c r="B96" s="61">
        <f t="shared" si="5"/>
        <v>93</v>
      </c>
      <c r="C96" s="66">
        <v>135155</v>
      </c>
      <c r="D96" s="67" t="s">
        <v>305</v>
      </c>
      <c r="E96" s="85">
        <v>5405102065881</v>
      </c>
      <c r="F96" s="64" t="str">
        <f t="shared" si="6"/>
        <v>54</v>
      </c>
      <c r="G96" s="80">
        <f t="shared" si="7"/>
        <v>0</v>
      </c>
      <c r="H96" s="80" t="str">
        <f t="shared" si="8"/>
        <v/>
      </c>
      <c r="I96" s="80" t="str">
        <f t="shared" si="9"/>
        <v/>
      </c>
      <c r="J96" s="67" t="s">
        <v>210</v>
      </c>
      <c r="K96" s="67" t="s">
        <v>232</v>
      </c>
      <c r="L96" s="68">
        <v>39528</v>
      </c>
    </row>
    <row r="97" spans="2:12">
      <c r="B97" s="61">
        <f t="shared" si="5"/>
        <v>94</v>
      </c>
      <c r="C97" s="66">
        <v>135240</v>
      </c>
      <c r="D97" s="67" t="s">
        <v>306</v>
      </c>
      <c r="E97" s="85">
        <v>5902112109850</v>
      </c>
      <c r="F97" s="64" t="str">
        <f t="shared" si="6"/>
        <v>59</v>
      </c>
      <c r="G97" s="80">
        <f t="shared" si="7"/>
        <v>1</v>
      </c>
      <c r="H97" s="80" t="str">
        <f t="shared" si="8"/>
        <v>○</v>
      </c>
      <c r="I97" s="80" t="str">
        <f t="shared" si="9"/>
        <v>○</v>
      </c>
      <c r="J97" s="67" t="s">
        <v>213</v>
      </c>
      <c r="K97" s="67" t="s">
        <v>232</v>
      </c>
      <c r="L97" s="68">
        <v>31706</v>
      </c>
    </row>
    <row r="98" spans="2:12">
      <c r="B98" s="61">
        <f t="shared" si="5"/>
        <v>95</v>
      </c>
      <c r="C98" s="66">
        <v>135258</v>
      </c>
      <c r="D98" s="67" t="s">
        <v>307</v>
      </c>
      <c r="E98" s="85">
        <v>5401052200653</v>
      </c>
      <c r="F98" s="64" t="str">
        <f t="shared" si="6"/>
        <v>54</v>
      </c>
      <c r="G98" s="80">
        <f t="shared" si="7"/>
        <v>0</v>
      </c>
      <c r="H98" s="80" t="str">
        <f t="shared" si="8"/>
        <v/>
      </c>
      <c r="I98" s="80" t="str">
        <f t="shared" si="9"/>
        <v/>
      </c>
      <c r="J98" s="67" t="s">
        <v>308</v>
      </c>
      <c r="K98" s="67" t="s">
        <v>232</v>
      </c>
      <c r="L98" s="68">
        <v>35911</v>
      </c>
    </row>
    <row r="99" spans="2:12">
      <c r="B99" s="61">
        <f t="shared" si="5"/>
        <v>96</v>
      </c>
      <c r="C99" s="66">
        <v>135264</v>
      </c>
      <c r="D99" s="67" t="s">
        <v>309</v>
      </c>
      <c r="E99" s="85">
        <v>6408161158610</v>
      </c>
      <c r="F99" s="64" t="str">
        <f t="shared" si="6"/>
        <v>64</v>
      </c>
      <c r="G99" s="80">
        <f t="shared" si="7"/>
        <v>0</v>
      </c>
      <c r="H99" s="80" t="str">
        <f t="shared" si="8"/>
        <v/>
      </c>
      <c r="I99" s="80" t="str">
        <f t="shared" si="9"/>
        <v/>
      </c>
      <c r="J99" s="67" t="s">
        <v>210</v>
      </c>
      <c r="K99" s="67" t="s">
        <v>232</v>
      </c>
      <c r="L99" s="68">
        <v>39417</v>
      </c>
    </row>
    <row r="100" spans="2:12">
      <c r="B100" s="61">
        <f t="shared" si="5"/>
        <v>97</v>
      </c>
      <c r="C100" s="66">
        <v>135350</v>
      </c>
      <c r="D100" s="67" t="s">
        <v>310</v>
      </c>
      <c r="E100" s="85">
        <v>7311282089695</v>
      </c>
      <c r="F100" s="64" t="str">
        <f t="shared" si="6"/>
        <v>73</v>
      </c>
      <c r="G100" s="80">
        <f t="shared" si="7"/>
        <v>1</v>
      </c>
      <c r="H100" s="80" t="str">
        <f t="shared" si="8"/>
        <v>○</v>
      </c>
      <c r="I100" s="80" t="str">
        <f t="shared" si="9"/>
        <v>○</v>
      </c>
      <c r="J100" s="67" t="s">
        <v>294</v>
      </c>
      <c r="K100" s="67" t="s">
        <v>232</v>
      </c>
      <c r="L100" s="68">
        <v>35463</v>
      </c>
    </row>
    <row r="101" spans="2:12">
      <c r="B101" s="61">
        <f t="shared" si="5"/>
        <v>98</v>
      </c>
      <c r="C101" s="66">
        <v>135499</v>
      </c>
      <c r="D101" s="67" t="s">
        <v>311</v>
      </c>
      <c r="E101" s="85">
        <v>7207072165409</v>
      </c>
      <c r="F101" s="64" t="str">
        <f t="shared" si="6"/>
        <v>72</v>
      </c>
      <c r="G101" s="80">
        <f t="shared" si="7"/>
        <v>0</v>
      </c>
      <c r="H101" s="80" t="str">
        <f t="shared" si="8"/>
        <v/>
      </c>
      <c r="I101" s="80" t="str">
        <f t="shared" si="9"/>
        <v/>
      </c>
      <c r="J101" s="67" t="s">
        <v>294</v>
      </c>
      <c r="K101" s="67" t="s">
        <v>232</v>
      </c>
      <c r="L101" s="68">
        <v>37911</v>
      </c>
    </row>
    <row r="102" spans="2:12">
      <c r="B102" s="61">
        <f t="shared" si="5"/>
        <v>99</v>
      </c>
      <c r="C102" s="66">
        <v>135595</v>
      </c>
      <c r="D102" s="67" t="s">
        <v>312</v>
      </c>
      <c r="E102" s="85">
        <v>6902091061703</v>
      </c>
      <c r="F102" s="64" t="str">
        <f t="shared" si="6"/>
        <v>69</v>
      </c>
      <c r="G102" s="80">
        <f t="shared" si="7"/>
        <v>1</v>
      </c>
      <c r="H102" s="80" t="str">
        <f t="shared" si="8"/>
        <v>○</v>
      </c>
      <c r="I102" s="80" t="str">
        <f t="shared" si="9"/>
        <v>○</v>
      </c>
      <c r="J102" s="67" t="s">
        <v>207</v>
      </c>
      <c r="K102" s="67" t="s">
        <v>232</v>
      </c>
      <c r="L102" s="68">
        <v>39080</v>
      </c>
    </row>
    <row r="103" spans="2:12">
      <c r="B103" s="61">
        <f t="shared" si="5"/>
        <v>100</v>
      </c>
      <c r="C103" s="66">
        <v>135812</v>
      </c>
      <c r="D103" s="67" t="s">
        <v>313</v>
      </c>
      <c r="E103" s="85">
        <v>6207021257091</v>
      </c>
      <c r="F103" s="64" t="str">
        <f t="shared" si="6"/>
        <v>62</v>
      </c>
      <c r="G103" s="80">
        <f t="shared" si="7"/>
        <v>0</v>
      </c>
      <c r="H103" s="80" t="str">
        <f t="shared" si="8"/>
        <v/>
      </c>
      <c r="I103" s="80" t="str">
        <f t="shared" si="9"/>
        <v/>
      </c>
      <c r="J103" s="67" t="s">
        <v>210</v>
      </c>
      <c r="K103" s="67" t="s">
        <v>232</v>
      </c>
      <c r="L103" s="68">
        <v>38773</v>
      </c>
    </row>
    <row r="104" spans="2:12">
      <c r="B104" s="61">
        <f t="shared" si="5"/>
        <v>101</v>
      </c>
      <c r="C104" s="66">
        <v>136319</v>
      </c>
      <c r="D104" s="67" t="s">
        <v>314</v>
      </c>
      <c r="E104" s="85">
        <v>6810282021005</v>
      </c>
      <c r="F104" s="64" t="str">
        <f t="shared" si="6"/>
        <v>68</v>
      </c>
      <c r="G104" s="80">
        <f t="shared" si="7"/>
        <v>0</v>
      </c>
      <c r="H104" s="80" t="str">
        <f t="shared" si="8"/>
        <v/>
      </c>
      <c r="I104" s="80" t="str">
        <f t="shared" si="9"/>
        <v/>
      </c>
      <c r="J104" s="67" t="s">
        <v>210</v>
      </c>
      <c r="K104" s="67" t="s">
        <v>232</v>
      </c>
      <c r="L104" s="68">
        <v>37386</v>
      </c>
    </row>
    <row r="105" spans="2:12">
      <c r="B105" s="61">
        <f t="shared" si="5"/>
        <v>102</v>
      </c>
      <c r="C105" s="66">
        <v>136381</v>
      </c>
      <c r="D105" s="67" t="s">
        <v>315</v>
      </c>
      <c r="E105" s="85">
        <v>5902112075022</v>
      </c>
      <c r="F105" s="64" t="str">
        <f t="shared" si="6"/>
        <v>59</v>
      </c>
      <c r="G105" s="80">
        <f t="shared" si="7"/>
        <v>1</v>
      </c>
      <c r="H105" s="80" t="str">
        <f t="shared" si="8"/>
        <v>○</v>
      </c>
      <c r="I105" s="80" t="str">
        <f t="shared" si="9"/>
        <v>○</v>
      </c>
      <c r="J105" s="67" t="s">
        <v>294</v>
      </c>
      <c r="K105" s="67" t="s">
        <v>232</v>
      </c>
      <c r="L105" s="68">
        <v>38006</v>
      </c>
    </row>
    <row r="106" spans="2:12">
      <c r="B106" s="61">
        <f t="shared" si="5"/>
        <v>103</v>
      </c>
      <c r="C106" s="66">
        <v>136502</v>
      </c>
      <c r="D106" s="67" t="s">
        <v>316</v>
      </c>
      <c r="E106" s="85">
        <v>5607261008604</v>
      </c>
      <c r="F106" s="64" t="str">
        <f t="shared" si="6"/>
        <v>56</v>
      </c>
      <c r="G106" s="80">
        <f t="shared" si="7"/>
        <v>0</v>
      </c>
      <c r="H106" s="80" t="str">
        <f t="shared" si="8"/>
        <v/>
      </c>
      <c r="I106" s="80" t="str">
        <f t="shared" si="9"/>
        <v/>
      </c>
      <c r="J106" s="67" t="s">
        <v>210</v>
      </c>
      <c r="K106" s="67" t="s">
        <v>232</v>
      </c>
      <c r="L106" s="68">
        <v>38008</v>
      </c>
    </row>
    <row r="107" spans="2:12">
      <c r="B107" s="61">
        <f t="shared" si="5"/>
        <v>104</v>
      </c>
      <c r="C107" s="66">
        <v>136526</v>
      </c>
      <c r="D107" s="67" t="s">
        <v>317</v>
      </c>
      <c r="E107" s="85">
        <v>6110151006281</v>
      </c>
      <c r="F107" s="64" t="str">
        <f t="shared" si="6"/>
        <v>61</v>
      </c>
      <c r="G107" s="80">
        <f t="shared" si="7"/>
        <v>1</v>
      </c>
      <c r="H107" s="80" t="str">
        <f t="shared" si="8"/>
        <v>○</v>
      </c>
      <c r="I107" s="80" t="str">
        <f t="shared" si="9"/>
        <v>○</v>
      </c>
      <c r="J107" s="67" t="s">
        <v>318</v>
      </c>
      <c r="K107" s="67" t="s">
        <v>232</v>
      </c>
      <c r="L107" s="68">
        <v>40332</v>
      </c>
    </row>
    <row r="108" spans="2:12">
      <c r="B108" s="61">
        <f t="shared" si="5"/>
        <v>105</v>
      </c>
      <c r="C108" s="66">
        <v>136542</v>
      </c>
      <c r="D108" s="67" t="s">
        <v>319</v>
      </c>
      <c r="E108" s="85">
        <v>7303251209941</v>
      </c>
      <c r="F108" s="64" t="str">
        <f t="shared" si="6"/>
        <v>73</v>
      </c>
      <c r="G108" s="80">
        <f t="shared" si="7"/>
        <v>1</v>
      </c>
      <c r="H108" s="80" t="str">
        <f t="shared" si="8"/>
        <v>○</v>
      </c>
      <c r="I108" s="80" t="str">
        <f t="shared" si="9"/>
        <v>○</v>
      </c>
      <c r="J108" s="67" t="s">
        <v>210</v>
      </c>
      <c r="K108" s="67" t="s">
        <v>232</v>
      </c>
      <c r="L108" s="68">
        <v>35223</v>
      </c>
    </row>
    <row r="109" spans="2:12">
      <c r="B109" s="61">
        <f t="shared" si="5"/>
        <v>106</v>
      </c>
      <c r="C109" s="66">
        <v>136778</v>
      </c>
      <c r="D109" s="67" t="s">
        <v>320</v>
      </c>
      <c r="E109" s="85">
        <v>6813282053544</v>
      </c>
      <c r="F109" s="64" t="str">
        <f t="shared" si="6"/>
        <v>68</v>
      </c>
      <c r="G109" s="80">
        <f t="shared" si="7"/>
        <v>0</v>
      </c>
      <c r="H109" s="80" t="str">
        <f t="shared" si="8"/>
        <v/>
      </c>
      <c r="I109" s="80" t="str">
        <f t="shared" si="9"/>
        <v/>
      </c>
      <c r="J109" s="67" t="s">
        <v>210</v>
      </c>
      <c r="K109" s="67" t="s">
        <v>232</v>
      </c>
      <c r="L109" s="68">
        <v>33575</v>
      </c>
    </row>
    <row r="110" spans="2:12">
      <c r="B110" s="61">
        <f t="shared" si="5"/>
        <v>107</v>
      </c>
      <c r="C110" s="66">
        <v>136885</v>
      </c>
      <c r="D110" s="67" t="s">
        <v>321</v>
      </c>
      <c r="E110" s="85">
        <v>5604111002318</v>
      </c>
      <c r="F110" s="64" t="str">
        <f t="shared" si="6"/>
        <v>56</v>
      </c>
      <c r="G110" s="80">
        <f t="shared" si="7"/>
        <v>0</v>
      </c>
      <c r="H110" s="80" t="str">
        <f t="shared" si="8"/>
        <v/>
      </c>
      <c r="I110" s="80" t="str">
        <f t="shared" si="9"/>
        <v/>
      </c>
      <c r="J110" s="67" t="s">
        <v>207</v>
      </c>
      <c r="K110" s="67" t="s">
        <v>232</v>
      </c>
      <c r="L110" s="68">
        <v>38199</v>
      </c>
    </row>
    <row r="111" spans="2:12">
      <c r="B111" s="61">
        <f t="shared" si="5"/>
        <v>108</v>
      </c>
      <c r="C111" s="66">
        <v>136914</v>
      </c>
      <c r="D111" s="67" t="s">
        <v>322</v>
      </c>
      <c r="E111" s="85">
        <v>7207072039450</v>
      </c>
      <c r="F111" s="64" t="str">
        <f t="shared" si="6"/>
        <v>72</v>
      </c>
      <c r="G111" s="80">
        <f t="shared" si="7"/>
        <v>0</v>
      </c>
      <c r="H111" s="80" t="str">
        <f t="shared" si="8"/>
        <v/>
      </c>
      <c r="I111" s="80" t="str">
        <f t="shared" si="9"/>
        <v/>
      </c>
      <c r="J111" s="67" t="s">
        <v>210</v>
      </c>
      <c r="K111" s="67" t="s">
        <v>232</v>
      </c>
      <c r="L111" s="68">
        <v>38328</v>
      </c>
    </row>
    <row r="112" spans="2:12">
      <c r="B112" s="61">
        <f t="shared" si="5"/>
        <v>109</v>
      </c>
      <c r="C112" s="66">
        <v>136981</v>
      </c>
      <c r="D112" s="67" t="s">
        <v>323</v>
      </c>
      <c r="E112" s="85">
        <v>6602082006000</v>
      </c>
      <c r="F112" s="64" t="str">
        <f t="shared" si="6"/>
        <v>66</v>
      </c>
      <c r="G112" s="80">
        <f t="shared" si="7"/>
        <v>0</v>
      </c>
      <c r="H112" s="80" t="str">
        <f t="shared" si="8"/>
        <v/>
      </c>
      <c r="I112" s="80" t="str">
        <f t="shared" si="9"/>
        <v/>
      </c>
      <c r="J112" s="67" t="s">
        <v>207</v>
      </c>
      <c r="K112" s="67" t="s">
        <v>232</v>
      </c>
      <c r="L112" s="68">
        <v>39151</v>
      </c>
    </row>
    <row r="113" spans="2:12">
      <c r="B113" s="61">
        <f t="shared" si="5"/>
        <v>110</v>
      </c>
      <c r="C113" s="66">
        <v>137681</v>
      </c>
      <c r="D113" s="67" t="s">
        <v>324</v>
      </c>
      <c r="E113" s="85">
        <v>6110151006025</v>
      </c>
      <c r="F113" s="64" t="str">
        <f t="shared" si="6"/>
        <v>61</v>
      </c>
      <c r="G113" s="80">
        <f t="shared" si="7"/>
        <v>1</v>
      </c>
      <c r="H113" s="80" t="str">
        <f t="shared" si="8"/>
        <v>○</v>
      </c>
      <c r="I113" s="80" t="str">
        <f t="shared" si="9"/>
        <v>○</v>
      </c>
      <c r="J113" s="67" t="s">
        <v>213</v>
      </c>
      <c r="K113" s="67" t="s">
        <v>232</v>
      </c>
      <c r="L113" s="68">
        <v>35977</v>
      </c>
    </row>
    <row r="114" spans="2:12">
      <c r="B114" s="61">
        <f t="shared" si="5"/>
        <v>111</v>
      </c>
      <c r="C114" s="66">
        <v>137913</v>
      </c>
      <c r="D114" s="67" t="s">
        <v>325</v>
      </c>
      <c r="E114" s="85">
        <v>5912261010218</v>
      </c>
      <c r="F114" s="64" t="str">
        <f t="shared" si="6"/>
        <v>59</v>
      </c>
      <c r="G114" s="80">
        <f t="shared" si="7"/>
        <v>1</v>
      </c>
      <c r="H114" s="80" t="str">
        <f t="shared" si="8"/>
        <v>○</v>
      </c>
      <c r="I114" s="80" t="str">
        <f t="shared" si="9"/>
        <v>○</v>
      </c>
      <c r="J114" s="67" t="s">
        <v>207</v>
      </c>
      <c r="K114" s="67" t="s">
        <v>232</v>
      </c>
      <c r="L114" s="68">
        <v>36778</v>
      </c>
    </row>
    <row r="115" spans="2:12">
      <c r="B115" s="61">
        <f t="shared" si="5"/>
        <v>112</v>
      </c>
      <c r="C115" s="66">
        <v>138263</v>
      </c>
      <c r="D115" s="67" t="s">
        <v>326</v>
      </c>
      <c r="E115" s="85">
        <v>5407211186592</v>
      </c>
      <c r="F115" s="64" t="str">
        <f t="shared" si="6"/>
        <v>54</v>
      </c>
      <c r="G115" s="80">
        <f t="shared" si="7"/>
        <v>0</v>
      </c>
      <c r="H115" s="80" t="str">
        <f t="shared" si="8"/>
        <v/>
      </c>
      <c r="I115" s="80" t="str">
        <f t="shared" si="9"/>
        <v/>
      </c>
      <c r="J115" s="67" t="s">
        <v>213</v>
      </c>
      <c r="K115" s="67" t="s">
        <v>232</v>
      </c>
      <c r="L115" s="68">
        <v>33335</v>
      </c>
    </row>
    <row r="116" spans="2:12">
      <c r="B116" s="61">
        <f t="shared" si="5"/>
        <v>113</v>
      </c>
      <c r="C116" s="66">
        <v>138762</v>
      </c>
      <c r="D116" s="67" t="s">
        <v>327</v>
      </c>
      <c r="E116" s="85">
        <v>5902261028359</v>
      </c>
      <c r="F116" s="64" t="str">
        <f t="shared" si="6"/>
        <v>59</v>
      </c>
      <c r="G116" s="80">
        <f t="shared" si="7"/>
        <v>1</v>
      </c>
      <c r="H116" s="80" t="str">
        <f t="shared" si="8"/>
        <v>○</v>
      </c>
      <c r="I116" s="80" t="str">
        <f t="shared" si="9"/>
        <v>○</v>
      </c>
      <c r="J116" s="67" t="s">
        <v>213</v>
      </c>
      <c r="K116" s="67" t="s">
        <v>232</v>
      </c>
      <c r="L116" s="68">
        <v>34171</v>
      </c>
    </row>
    <row r="117" spans="2:12">
      <c r="B117" s="61">
        <f t="shared" si="5"/>
        <v>114</v>
      </c>
      <c r="C117" s="66">
        <v>138833</v>
      </c>
      <c r="D117" s="67" t="s">
        <v>328</v>
      </c>
      <c r="E117" s="85">
        <v>6902091092614</v>
      </c>
      <c r="F117" s="64" t="str">
        <f t="shared" si="6"/>
        <v>69</v>
      </c>
      <c r="G117" s="80">
        <f t="shared" si="7"/>
        <v>1</v>
      </c>
      <c r="H117" s="80" t="str">
        <f t="shared" si="8"/>
        <v>○</v>
      </c>
      <c r="I117" s="80" t="str">
        <f t="shared" si="9"/>
        <v>○</v>
      </c>
      <c r="J117" s="67" t="s">
        <v>280</v>
      </c>
      <c r="K117" s="67" t="s">
        <v>232</v>
      </c>
      <c r="L117" s="68">
        <v>35044</v>
      </c>
    </row>
    <row r="118" spans="2:12">
      <c r="B118" s="61">
        <f t="shared" si="5"/>
        <v>115</v>
      </c>
      <c r="C118" s="66">
        <v>138936</v>
      </c>
      <c r="D118" s="67" t="s">
        <v>329</v>
      </c>
      <c r="E118" s="85">
        <v>6602082114257</v>
      </c>
      <c r="F118" s="64" t="str">
        <f t="shared" si="6"/>
        <v>66</v>
      </c>
      <c r="G118" s="80">
        <f t="shared" si="7"/>
        <v>0</v>
      </c>
      <c r="H118" s="80" t="str">
        <f t="shared" si="8"/>
        <v/>
      </c>
      <c r="I118" s="80" t="str">
        <f t="shared" si="9"/>
        <v/>
      </c>
      <c r="J118" s="67" t="s">
        <v>330</v>
      </c>
      <c r="K118" s="67" t="s">
        <v>232</v>
      </c>
      <c r="L118" s="68">
        <v>34023</v>
      </c>
    </row>
    <row r="119" spans="2:12">
      <c r="B119" s="61">
        <f t="shared" si="5"/>
        <v>116</v>
      </c>
      <c r="C119" s="66">
        <v>139048</v>
      </c>
      <c r="D119" s="67" t="s">
        <v>331</v>
      </c>
      <c r="E119" s="85">
        <v>7311282132861</v>
      </c>
      <c r="F119" s="64" t="str">
        <f t="shared" si="6"/>
        <v>73</v>
      </c>
      <c r="G119" s="80">
        <f t="shared" si="7"/>
        <v>1</v>
      </c>
      <c r="H119" s="80" t="str">
        <f t="shared" si="8"/>
        <v>○</v>
      </c>
      <c r="I119" s="80" t="str">
        <f t="shared" si="9"/>
        <v>○</v>
      </c>
      <c r="J119" s="67" t="s">
        <v>210</v>
      </c>
      <c r="K119" s="67" t="s">
        <v>232</v>
      </c>
      <c r="L119" s="68">
        <v>33629</v>
      </c>
    </row>
    <row r="120" spans="2:12">
      <c r="B120" s="61">
        <f t="shared" si="5"/>
        <v>117</v>
      </c>
      <c r="C120" s="66">
        <v>139234</v>
      </c>
      <c r="D120" s="67" t="s">
        <v>332</v>
      </c>
      <c r="E120" s="85">
        <v>6201112091078</v>
      </c>
      <c r="F120" s="64" t="str">
        <f t="shared" si="6"/>
        <v>62</v>
      </c>
      <c r="G120" s="80">
        <f t="shared" si="7"/>
        <v>0</v>
      </c>
      <c r="H120" s="80" t="str">
        <f t="shared" si="8"/>
        <v/>
      </c>
      <c r="I120" s="80" t="str">
        <f t="shared" si="9"/>
        <v/>
      </c>
      <c r="J120" s="67" t="s">
        <v>280</v>
      </c>
      <c r="K120" s="67" t="s">
        <v>232</v>
      </c>
      <c r="L120" s="68">
        <v>31793</v>
      </c>
    </row>
    <row r="121" spans="2:12">
      <c r="B121" s="61">
        <f t="shared" si="5"/>
        <v>118</v>
      </c>
      <c r="C121" s="66">
        <v>139704</v>
      </c>
      <c r="D121" s="67" t="s">
        <v>333</v>
      </c>
      <c r="E121" s="85">
        <v>7311282164126</v>
      </c>
      <c r="F121" s="64" t="str">
        <f t="shared" si="6"/>
        <v>73</v>
      </c>
      <c r="G121" s="80">
        <f t="shared" si="7"/>
        <v>1</v>
      </c>
      <c r="H121" s="80" t="str">
        <f t="shared" si="8"/>
        <v>○</v>
      </c>
      <c r="I121" s="80" t="str">
        <f t="shared" si="9"/>
        <v>○</v>
      </c>
      <c r="J121" s="67" t="s">
        <v>202</v>
      </c>
      <c r="K121" s="67" t="s">
        <v>232</v>
      </c>
      <c r="L121" s="68">
        <v>38316</v>
      </c>
    </row>
    <row r="122" spans="2:12">
      <c r="B122" s="61">
        <f t="shared" si="5"/>
        <v>119</v>
      </c>
      <c r="C122" s="66">
        <v>140012</v>
      </c>
      <c r="D122" s="67" t="s">
        <v>334</v>
      </c>
      <c r="E122" s="85">
        <v>6110151182938</v>
      </c>
      <c r="F122" s="64" t="str">
        <f t="shared" si="6"/>
        <v>61</v>
      </c>
      <c r="G122" s="80">
        <f t="shared" si="7"/>
        <v>1</v>
      </c>
      <c r="H122" s="80" t="str">
        <f t="shared" si="8"/>
        <v>○</v>
      </c>
      <c r="I122" s="80" t="str">
        <f t="shared" si="9"/>
        <v>○</v>
      </c>
      <c r="J122" s="67" t="s">
        <v>207</v>
      </c>
      <c r="K122" s="67" t="s">
        <v>232</v>
      </c>
      <c r="L122" s="68">
        <v>34701</v>
      </c>
    </row>
    <row r="123" spans="2:12">
      <c r="B123" s="61">
        <f t="shared" si="5"/>
        <v>120</v>
      </c>
      <c r="C123" s="66">
        <v>140258</v>
      </c>
      <c r="D123" s="67" t="s">
        <v>335</v>
      </c>
      <c r="E123" s="85">
        <v>5609032184566</v>
      </c>
      <c r="F123" s="64" t="str">
        <f t="shared" si="6"/>
        <v>56</v>
      </c>
      <c r="G123" s="80">
        <f t="shared" si="7"/>
        <v>0</v>
      </c>
      <c r="H123" s="80" t="str">
        <f t="shared" si="8"/>
        <v/>
      </c>
      <c r="I123" s="80" t="str">
        <f t="shared" si="9"/>
        <v/>
      </c>
      <c r="J123" s="67" t="s">
        <v>226</v>
      </c>
      <c r="K123" s="67" t="s">
        <v>232</v>
      </c>
      <c r="L123" s="68">
        <v>33249</v>
      </c>
    </row>
    <row r="124" spans="2:12">
      <c r="B124" s="61">
        <f t="shared" si="5"/>
        <v>121</v>
      </c>
      <c r="C124" s="66">
        <v>140320</v>
      </c>
      <c r="D124" s="67" t="s">
        <v>336</v>
      </c>
      <c r="E124" s="85">
        <v>7403081230811</v>
      </c>
      <c r="F124" s="64" t="str">
        <f t="shared" si="6"/>
        <v>74</v>
      </c>
      <c r="G124" s="80">
        <f t="shared" si="7"/>
        <v>0</v>
      </c>
      <c r="H124" s="80" t="str">
        <f t="shared" si="8"/>
        <v/>
      </c>
      <c r="I124" s="80" t="str">
        <f t="shared" si="9"/>
        <v/>
      </c>
      <c r="J124" s="67" t="s">
        <v>213</v>
      </c>
      <c r="K124" s="67" t="s">
        <v>232</v>
      </c>
      <c r="L124" s="68">
        <v>38191</v>
      </c>
    </row>
    <row r="125" spans="2:12">
      <c r="B125" s="61">
        <f t="shared" si="5"/>
        <v>122</v>
      </c>
      <c r="C125" s="66">
        <v>140415</v>
      </c>
      <c r="D125" s="67" t="s">
        <v>337</v>
      </c>
      <c r="E125" s="85">
        <v>7403081160985</v>
      </c>
      <c r="F125" s="64" t="str">
        <f t="shared" si="6"/>
        <v>74</v>
      </c>
      <c r="G125" s="80">
        <f t="shared" si="7"/>
        <v>0</v>
      </c>
      <c r="H125" s="80" t="str">
        <f t="shared" si="8"/>
        <v/>
      </c>
      <c r="I125" s="80" t="str">
        <f t="shared" si="9"/>
        <v/>
      </c>
      <c r="J125" s="67" t="s">
        <v>210</v>
      </c>
      <c r="K125" s="67" t="s">
        <v>232</v>
      </c>
      <c r="L125" s="68">
        <v>32836</v>
      </c>
    </row>
    <row r="126" spans="2:12">
      <c r="B126" s="61">
        <f t="shared" si="5"/>
        <v>123</v>
      </c>
      <c r="C126" s="66">
        <v>140622</v>
      </c>
      <c r="D126" s="67" t="s">
        <v>338</v>
      </c>
      <c r="E126" s="85">
        <v>6201112176724</v>
      </c>
      <c r="F126" s="64" t="str">
        <f t="shared" si="6"/>
        <v>62</v>
      </c>
      <c r="G126" s="80">
        <f t="shared" si="7"/>
        <v>0</v>
      </c>
      <c r="H126" s="80" t="str">
        <f t="shared" si="8"/>
        <v/>
      </c>
      <c r="I126" s="80" t="str">
        <f t="shared" si="9"/>
        <v/>
      </c>
      <c r="J126" s="67" t="s">
        <v>210</v>
      </c>
      <c r="K126" s="67" t="s">
        <v>232</v>
      </c>
      <c r="L126" s="68">
        <v>37989</v>
      </c>
    </row>
    <row r="127" spans="2:12">
      <c r="B127" s="61">
        <f t="shared" si="5"/>
        <v>124</v>
      </c>
      <c r="C127" s="66">
        <v>140820</v>
      </c>
      <c r="D127" s="67" t="s">
        <v>339</v>
      </c>
      <c r="E127" s="85">
        <v>5405102175949</v>
      </c>
      <c r="F127" s="64" t="str">
        <f t="shared" si="6"/>
        <v>54</v>
      </c>
      <c r="G127" s="80">
        <f t="shared" si="7"/>
        <v>0</v>
      </c>
      <c r="H127" s="80" t="str">
        <f t="shared" si="8"/>
        <v/>
      </c>
      <c r="I127" s="80" t="str">
        <f t="shared" si="9"/>
        <v/>
      </c>
      <c r="J127" s="67" t="s">
        <v>213</v>
      </c>
      <c r="K127" s="67" t="s">
        <v>232</v>
      </c>
      <c r="L127" s="68">
        <v>32650</v>
      </c>
    </row>
    <row r="128" spans="2:12">
      <c r="B128" s="61">
        <f t="shared" si="5"/>
        <v>125</v>
      </c>
      <c r="C128" s="66">
        <v>140993</v>
      </c>
      <c r="D128" s="67" t="s">
        <v>340</v>
      </c>
      <c r="E128" s="85">
        <v>5609032094084</v>
      </c>
      <c r="F128" s="64" t="str">
        <f t="shared" si="6"/>
        <v>56</v>
      </c>
      <c r="G128" s="80">
        <f t="shared" si="7"/>
        <v>0</v>
      </c>
      <c r="H128" s="80" t="str">
        <f t="shared" si="8"/>
        <v/>
      </c>
      <c r="I128" s="80" t="str">
        <f t="shared" si="9"/>
        <v/>
      </c>
      <c r="J128" s="67" t="s">
        <v>213</v>
      </c>
      <c r="K128" s="67" t="s">
        <v>232</v>
      </c>
      <c r="L128" s="68">
        <v>31311</v>
      </c>
    </row>
    <row r="129" spans="2:12">
      <c r="B129" s="61">
        <f t="shared" si="5"/>
        <v>126</v>
      </c>
      <c r="C129" s="66">
        <v>141011</v>
      </c>
      <c r="D129" s="67" t="s">
        <v>341</v>
      </c>
      <c r="E129" s="85">
        <v>6408161007304</v>
      </c>
      <c r="F129" s="64" t="str">
        <f t="shared" si="6"/>
        <v>64</v>
      </c>
      <c r="G129" s="80">
        <f t="shared" si="7"/>
        <v>0</v>
      </c>
      <c r="H129" s="80" t="str">
        <f t="shared" si="8"/>
        <v/>
      </c>
      <c r="I129" s="80" t="str">
        <f t="shared" si="9"/>
        <v/>
      </c>
      <c r="J129" s="67" t="s">
        <v>207</v>
      </c>
      <c r="K129" s="67" t="s">
        <v>232</v>
      </c>
      <c r="L129" s="68">
        <v>34830</v>
      </c>
    </row>
    <row r="130" spans="2:12">
      <c r="B130" s="61">
        <f t="shared" si="5"/>
        <v>127</v>
      </c>
      <c r="C130" s="66">
        <v>141058</v>
      </c>
      <c r="D130" s="67" t="s">
        <v>342</v>
      </c>
      <c r="E130" s="85">
        <v>7303251094514</v>
      </c>
      <c r="F130" s="64" t="str">
        <f t="shared" si="6"/>
        <v>73</v>
      </c>
      <c r="G130" s="80">
        <f t="shared" si="7"/>
        <v>1</v>
      </c>
      <c r="H130" s="80" t="str">
        <f t="shared" si="8"/>
        <v>○</v>
      </c>
      <c r="I130" s="80" t="str">
        <f t="shared" si="9"/>
        <v>○</v>
      </c>
      <c r="J130" s="67" t="s">
        <v>280</v>
      </c>
      <c r="K130" s="67" t="s">
        <v>232</v>
      </c>
      <c r="L130" s="68">
        <v>33374</v>
      </c>
    </row>
    <row r="131" spans="2:12">
      <c r="B131" s="61">
        <f t="shared" si="5"/>
        <v>128</v>
      </c>
      <c r="C131" s="66">
        <v>141224</v>
      </c>
      <c r="D131" s="67" t="s">
        <v>343</v>
      </c>
      <c r="E131" s="85">
        <v>7311282261706</v>
      </c>
      <c r="F131" s="64" t="str">
        <f t="shared" si="6"/>
        <v>73</v>
      </c>
      <c r="G131" s="80">
        <f t="shared" si="7"/>
        <v>1</v>
      </c>
      <c r="H131" s="80" t="str">
        <f t="shared" si="8"/>
        <v>○</v>
      </c>
      <c r="I131" s="80" t="str">
        <f t="shared" si="9"/>
        <v>○</v>
      </c>
      <c r="J131" s="67" t="s">
        <v>210</v>
      </c>
      <c r="K131" s="67" t="s">
        <v>232</v>
      </c>
      <c r="L131" s="68">
        <v>40036</v>
      </c>
    </row>
    <row r="132" spans="2:12">
      <c r="B132" s="61">
        <f t="shared" ref="B132:B195" si="10">ROW()-3</f>
        <v>129</v>
      </c>
      <c r="C132" s="66">
        <v>141258</v>
      </c>
      <c r="D132" s="67" t="s">
        <v>344</v>
      </c>
      <c r="E132" s="85">
        <v>6810282100557</v>
      </c>
      <c r="F132" s="64" t="str">
        <f t="shared" si="6"/>
        <v>68</v>
      </c>
      <c r="G132" s="80">
        <f t="shared" si="7"/>
        <v>0</v>
      </c>
      <c r="H132" s="80" t="str">
        <f t="shared" si="8"/>
        <v/>
      </c>
      <c r="I132" s="80" t="str">
        <f t="shared" si="9"/>
        <v/>
      </c>
      <c r="J132" s="67" t="s">
        <v>213</v>
      </c>
      <c r="K132" s="67" t="s">
        <v>232</v>
      </c>
      <c r="L132" s="68">
        <v>39531</v>
      </c>
    </row>
    <row r="133" spans="2:12">
      <c r="B133" s="61">
        <f t="shared" si="10"/>
        <v>130</v>
      </c>
      <c r="C133" s="66">
        <v>141312</v>
      </c>
      <c r="D133" s="67" t="s">
        <v>345</v>
      </c>
      <c r="E133" s="85">
        <v>5609032182716</v>
      </c>
      <c r="F133" s="64" t="str">
        <f t="shared" ref="F133:F196" si="11">LEFT(E133,2)</f>
        <v>56</v>
      </c>
      <c r="G133" s="80">
        <f t="shared" ref="G133:G196" si="12">MOD(F133,2)</f>
        <v>0</v>
      </c>
      <c r="H133" s="80" t="str">
        <f t="shared" ref="H133:H196" si="13">IF(MOD(LEFT(E133,2),2) = 1,"○","")</f>
        <v/>
      </c>
      <c r="I133" s="80" t="str">
        <f t="shared" ref="I133:I196" si="14">IF(G133= 1,"○","")</f>
        <v/>
      </c>
      <c r="J133" s="67" t="s">
        <v>210</v>
      </c>
      <c r="K133" s="67" t="s">
        <v>232</v>
      </c>
      <c r="L133" s="68">
        <v>38658</v>
      </c>
    </row>
    <row r="134" spans="2:12">
      <c r="B134" s="61">
        <f t="shared" si="10"/>
        <v>131</v>
      </c>
      <c r="C134" s="66">
        <v>141565</v>
      </c>
      <c r="D134" s="67" t="s">
        <v>346</v>
      </c>
      <c r="E134" s="85">
        <v>6408161111599</v>
      </c>
      <c r="F134" s="64" t="str">
        <f t="shared" si="11"/>
        <v>64</v>
      </c>
      <c r="G134" s="80">
        <f t="shared" si="12"/>
        <v>0</v>
      </c>
      <c r="H134" s="80" t="str">
        <f t="shared" si="13"/>
        <v/>
      </c>
      <c r="I134" s="80" t="str">
        <f t="shared" si="14"/>
        <v/>
      </c>
      <c r="J134" s="67" t="s">
        <v>210</v>
      </c>
      <c r="K134" s="67" t="s">
        <v>232</v>
      </c>
      <c r="L134" s="68">
        <v>33701</v>
      </c>
    </row>
    <row r="135" spans="2:12">
      <c r="B135" s="61">
        <f t="shared" si="10"/>
        <v>132</v>
      </c>
      <c r="C135" s="66">
        <v>210634</v>
      </c>
      <c r="D135" s="67" t="s">
        <v>347</v>
      </c>
      <c r="E135" s="85">
        <v>5604111192776</v>
      </c>
      <c r="F135" s="64" t="str">
        <f t="shared" si="11"/>
        <v>56</v>
      </c>
      <c r="G135" s="80">
        <f t="shared" si="12"/>
        <v>0</v>
      </c>
      <c r="H135" s="80" t="str">
        <f t="shared" si="13"/>
        <v/>
      </c>
      <c r="I135" s="80" t="str">
        <f t="shared" si="14"/>
        <v/>
      </c>
      <c r="J135" s="67" t="s">
        <v>207</v>
      </c>
      <c r="K135" s="67" t="s">
        <v>348</v>
      </c>
      <c r="L135" s="68">
        <v>34653</v>
      </c>
    </row>
    <row r="136" spans="2:12">
      <c r="B136" s="61">
        <f t="shared" si="10"/>
        <v>133</v>
      </c>
      <c r="C136" s="66">
        <v>210735</v>
      </c>
      <c r="D136" s="67" t="s">
        <v>349</v>
      </c>
      <c r="E136" s="85">
        <v>5807152166405</v>
      </c>
      <c r="F136" s="64" t="str">
        <f t="shared" si="11"/>
        <v>58</v>
      </c>
      <c r="G136" s="80">
        <f t="shared" si="12"/>
        <v>0</v>
      </c>
      <c r="H136" s="80" t="str">
        <f t="shared" si="13"/>
        <v/>
      </c>
      <c r="I136" s="80" t="str">
        <f t="shared" si="14"/>
        <v/>
      </c>
      <c r="J136" s="67" t="s">
        <v>207</v>
      </c>
      <c r="K136" s="67" t="s">
        <v>348</v>
      </c>
      <c r="L136" s="68">
        <v>32439</v>
      </c>
    </row>
    <row r="137" spans="2:12">
      <c r="B137" s="61">
        <f t="shared" si="10"/>
        <v>134</v>
      </c>
      <c r="C137" s="66">
        <v>211185</v>
      </c>
      <c r="D137" s="67" t="s">
        <v>243</v>
      </c>
      <c r="E137" s="85">
        <v>5807152090135</v>
      </c>
      <c r="F137" s="64" t="str">
        <f t="shared" si="11"/>
        <v>58</v>
      </c>
      <c r="G137" s="80">
        <f t="shared" si="12"/>
        <v>0</v>
      </c>
      <c r="H137" s="80" t="str">
        <f t="shared" si="13"/>
        <v/>
      </c>
      <c r="I137" s="80" t="str">
        <f t="shared" si="14"/>
        <v/>
      </c>
      <c r="J137" s="67" t="s">
        <v>210</v>
      </c>
      <c r="K137" s="67" t="s">
        <v>348</v>
      </c>
      <c r="L137" s="68">
        <v>37559</v>
      </c>
    </row>
    <row r="138" spans="2:12">
      <c r="B138" s="61">
        <f t="shared" si="10"/>
        <v>135</v>
      </c>
      <c r="C138" s="66">
        <v>211354</v>
      </c>
      <c r="D138" s="67" t="s">
        <v>350</v>
      </c>
      <c r="E138" s="85">
        <v>7403081091471</v>
      </c>
      <c r="F138" s="64" t="str">
        <f t="shared" si="11"/>
        <v>74</v>
      </c>
      <c r="G138" s="80">
        <f t="shared" si="12"/>
        <v>0</v>
      </c>
      <c r="H138" s="80" t="str">
        <f t="shared" si="13"/>
        <v/>
      </c>
      <c r="I138" s="80" t="str">
        <f t="shared" si="14"/>
        <v/>
      </c>
      <c r="J138" s="67" t="s">
        <v>280</v>
      </c>
      <c r="K138" s="67" t="s">
        <v>348</v>
      </c>
      <c r="L138" s="68">
        <v>39208</v>
      </c>
    </row>
    <row r="139" spans="2:12">
      <c r="B139" s="61">
        <f t="shared" si="10"/>
        <v>136</v>
      </c>
      <c r="C139" s="66">
        <v>211478</v>
      </c>
      <c r="D139" s="67" t="s">
        <v>351</v>
      </c>
      <c r="E139" s="85">
        <v>6201112125336</v>
      </c>
      <c r="F139" s="64" t="str">
        <f t="shared" si="11"/>
        <v>62</v>
      </c>
      <c r="G139" s="80">
        <f t="shared" si="12"/>
        <v>0</v>
      </c>
      <c r="H139" s="80" t="str">
        <f t="shared" si="13"/>
        <v/>
      </c>
      <c r="I139" s="80" t="str">
        <f t="shared" si="14"/>
        <v/>
      </c>
      <c r="J139" s="67" t="s">
        <v>207</v>
      </c>
      <c r="K139" s="67" t="s">
        <v>348</v>
      </c>
      <c r="L139" s="68">
        <v>32361</v>
      </c>
    </row>
    <row r="140" spans="2:12">
      <c r="B140" s="61">
        <f t="shared" si="10"/>
        <v>137</v>
      </c>
      <c r="C140" s="66">
        <v>211503</v>
      </c>
      <c r="D140" s="67" t="s">
        <v>352</v>
      </c>
      <c r="E140" s="85">
        <v>6810282244381</v>
      </c>
      <c r="F140" s="64" t="str">
        <f t="shared" si="11"/>
        <v>68</v>
      </c>
      <c r="G140" s="80">
        <f t="shared" si="12"/>
        <v>0</v>
      </c>
      <c r="H140" s="80" t="str">
        <f t="shared" si="13"/>
        <v/>
      </c>
      <c r="I140" s="80" t="str">
        <f t="shared" si="14"/>
        <v/>
      </c>
      <c r="J140" s="67" t="s">
        <v>207</v>
      </c>
      <c r="K140" s="67" t="s">
        <v>348</v>
      </c>
      <c r="L140" s="68">
        <v>36001</v>
      </c>
    </row>
    <row r="141" spans="2:12">
      <c r="B141" s="61">
        <f t="shared" si="10"/>
        <v>138</v>
      </c>
      <c r="C141" s="66">
        <v>211797</v>
      </c>
      <c r="D141" s="67" t="s">
        <v>353</v>
      </c>
      <c r="E141" s="85">
        <v>5604111126631</v>
      </c>
      <c r="F141" s="64" t="str">
        <f t="shared" si="11"/>
        <v>56</v>
      </c>
      <c r="G141" s="80">
        <f t="shared" si="12"/>
        <v>0</v>
      </c>
      <c r="H141" s="80" t="str">
        <f t="shared" si="13"/>
        <v/>
      </c>
      <c r="I141" s="80" t="str">
        <f t="shared" si="14"/>
        <v/>
      </c>
      <c r="J141" s="67" t="s">
        <v>207</v>
      </c>
      <c r="K141" s="67" t="s">
        <v>348</v>
      </c>
      <c r="L141" s="68">
        <v>38656</v>
      </c>
    </row>
    <row r="142" spans="2:12">
      <c r="B142" s="61">
        <f t="shared" si="10"/>
        <v>139</v>
      </c>
      <c r="C142" s="66">
        <v>211991</v>
      </c>
      <c r="D142" s="67" t="s">
        <v>354</v>
      </c>
      <c r="E142" s="85">
        <v>621332148942</v>
      </c>
      <c r="F142" s="64" t="str">
        <f t="shared" si="11"/>
        <v>62</v>
      </c>
      <c r="G142" s="80">
        <f t="shared" si="12"/>
        <v>0</v>
      </c>
      <c r="H142" s="80" t="str">
        <f t="shared" si="13"/>
        <v/>
      </c>
      <c r="I142" s="80" t="str">
        <f t="shared" si="14"/>
        <v/>
      </c>
      <c r="J142" s="67" t="s">
        <v>210</v>
      </c>
      <c r="K142" s="67" t="s">
        <v>348</v>
      </c>
      <c r="L142" s="68">
        <v>36099</v>
      </c>
    </row>
    <row r="143" spans="2:12">
      <c r="B143" s="61">
        <f t="shared" si="10"/>
        <v>140</v>
      </c>
      <c r="C143" s="66">
        <v>212320</v>
      </c>
      <c r="D143" s="67" t="s">
        <v>355</v>
      </c>
      <c r="E143" s="85">
        <v>5605311150643</v>
      </c>
      <c r="F143" s="64" t="str">
        <f t="shared" si="11"/>
        <v>56</v>
      </c>
      <c r="G143" s="80">
        <f t="shared" si="12"/>
        <v>0</v>
      </c>
      <c r="H143" s="80" t="str">
        <f t="shared" si="13"/>
        <v/>
      </c>
      <c r="I143" s="80" t="str">
        <f t="shared" si="14"/>
        <v/>
      </c>
      <c r="J143" s="67" t="s">
        <v>207</v>
      </c>
      <c r="K143" s="67" t="s">
        <v>348</v>
      </c>
      <c r="L143" s="68">
        <v>39457</v>
      </c>
    </row>
    <row r="144" spans="2:12">
      <c r="B144" s="61">
        <f t="shared" si="10"/>
        <v>141</v>
      </c>
      <c r="C144" s="66">
        <v>212502</v>
      </c>
      <c r="D144" s="67" t="s">
        <v>356</v>
      </c>
      <c r="E144" s="85">
        <v>6207021023605</v>
      </c>
      <c r="F144" s="64" t="str">
        <f t="shared" si="11"/>
        <v>62</v>
      </c>
      <c r="G144" s="80">
        <f t="shared" si="12"/>
        <v>0</v>
      </c>
      <c r="H144" s="80" t="str">
        <f t="shared" si="13"/>
        <v/>
      </c>
      <c r="I144" s="80" t="str">
        <f t="shared" si="14"/>
        <v/>
      </c>
      <c r="J144" s="67" t="s">
        <v>226</v>
      </c>
      <c r="K144" s="67" t="s">
        <v>348</v>
      </c>
      <c r="L144" s="68">
        <v>35724</v>
      </c>
    </row>
    <row r="145" spans="2:12">
      <c r="B145" s="61">
        <f t="shared" si="10"/>
        <v>142</v>
      </c>
      <c r="C145" s="66">
        <v>212535</v>
      </c>
      <c r="D145" s="67" t="s">
        <v>357</v>
      </c>
      <c r="E145" s="85">
        <v>5902261116144</v>
      </c>
      <c r="F145" s="64" t="str">
        <f t="shared" si="11"/>
        <v>59</v>
      </c>
      <c r="G145" s="80">
        <f t="shared" si="12"/>
        <v>1</v>
      </c>
      <c r="H145" s="80" t="str">
        <f t="shared" si="13"/>
        <v>○</v>
      </c>
      <c r="I145" s="80" t="str">
        <f t="shared" si="14"/>
        <v>○</v>
      </c>
      <c r="J145" s="67" t="s">
        <v>207</v>
      </c>
      <c r="K145" s="67" t="s">
        <v>348</v>
      </c>
      <c r="L145" s="68">
        <v>39758</v>
      </c>
    </row>
    <row r="146" spans="2:12">
      <c r="B146" s="61">
        <f t="shared" si="10"/>
        <v>143</v>
      </c>
      <c r="C146" s="66">
        <v>212644</v>
      </c>
      <c r="D146" s="67" t="s">
        <v>358</v>
      </c>
      <c r="E146" s="85">
        <v>6214112159293</v>
      </c>
      <c r="F146" s="64" t="str">
        <f t="shared" si="11"/>
        <v>62</v>
      </c>
      <c r="G146" s="80">
        <f t="shared" si="12"/>
        <v>0</v>
      </c>
      <c r="H146" s="80" t="str">
        <f t="shared" si="13"/>
        <v/>
      </c>
      <c r="I146" s="80" t="str">
        <f t="shared" si="14"/>
        <v/>
      </c>
      <c r="J146" s="67" t="s">
        <v>207</v>
      </c>
      <c r="K146" s="67" t="s">
        <v>348</v>
      </c>
      <c r="L146" s="68">
        <v>36787</v>
      </c>
    </row>
    <row r="147" spans="2:12">
      <c r="B147" s="61">
        <f t="shared" si="10"/>
        <v>144</v>
      </c>
      <c r="C147" s="66">
        <v>212665</v>
      </c>
      <c r="D147" s="67" t="s">
        <v>359</v>
      </c>
      <c r="E147" s="85">
        <v>7303251108469</v>
      </c>
      <c r="F147" s="64" t="str">
        <f t="shared" si="11"/>
        <v>73</v>
      </c>
      <c r="G147" s="80">
        <f t="shared" si="12"/>
        <v>1</v>
      </c>
      <c r="H147" s="80" t="str">
        <f t="shared" si="13"/>
        <v>○</v>
      </c>
      <c r="I147" s="80" t="str">
        <f t="shared" si="14"/>
        <v>○</v>
      </c>
      <c r="J147" s="67" t="s">
        <v>210</v>
      </c>
      <c r="K147" s="67" t="s">
        <v>348</v>
      </c>
      <c r="L147" s="68">
        <v>35165</v>
      </c>
    </row>
    <row r="148" spans="2:12">
      <c r="B148" s="61">
        <f t="shared" si="10"/>
        <v>145</v>
      </c>
      <c r="C148" s="66">
        <v>212719</v>
      </c>
      <c r="D148" s="67" t="s">
        <v>360</v>
      </c>
      <c r="E148" s="85">
        <v>7207072008872</v>
      </c>
      <c r="F148" s="64" t="str">
        <f t="shared" si="11"/>
        <v>72</v>
      </c>
      <c r="G148" s="80">
        <f t="shared" si="12"/>
        <v>0</v>
      </c>
      <c r="H148" s="80" t="str">
        <f t="shared" si="13"/>
        <v/>
      </c>
      <c r="I148" s="80" t="str">
        <f t="shared" si="14"/>
        <v/>
      </c>
      <c r="J148" s="67" t="s">
        <v>361</v>
      </c>
      <c r="K148" s="67" t="s">
        <v>348</v>
      </c>
      <c r="L148" s="68">
        <v>34851</v>
      </c>
    </row>
    <row r="149" spans="2:12">
      <c r="B149" s="61">
        <f t="shared" si="10"/>
        <v>146</v>
      </c>
      <c r="C149" s="66">
        <v>212730</v>
      </c>
      <c r="D149" s="67" t="s">
        <v>362</v>
      </c>
      <c r="E149" s="85">
        <v>5902112165407</v>
      </c>
      <c r="F149" s="64" t="str">
        <f t="shared" si="11"/>
        <v>59</v>
      </c>
      <c r="G149" s="80">
        <f t="shared" si="12"/>
        <v>1</v>
      </c>
      <c r="H149" s="80" t="str">
        <f t="shared" si="13"/>
        <v>○</v>
      </c>
      <c r="I149" s="80" t="str">
        <f t="shared" si="14"/>
        <v>○</v>
      </c>
      <c r="J149" s="67" t="s">
        <v>207</v>
      </c>
      <c r="K149" s="67" t="s">
        <v>348</v>
      </c>
      <c r="L149" s="68">
        <v>34973</v>
      </c>
    </row>
    <row r="150" spans="2:12">
      <c r="B150" s="61">
        <f t="shared" si="10"/>
        <v>147</v>
      </c>
      <c r="C150" s="66">
        <v>212818</v>
      </c>
      <c r="D150" s="67" t="s">
        <v>363</v>
      </c>
      <c r="E150" s="85">
        <v>6110151188372</v>
      </c>
      <c r="F150" s="64" t="str">
        <f t="shared" si="11"/>
        <v>61</v>
      </c>
      <c r="G150" s="80">
        <f t="shared" si="12"/>
        <v>1</v>
      </c>
      <c r="H150" s="80" t="str">
        <f t="shared" si="13"/>
        <v>○</v>
      </c>
      <c r="I150" s="80" t="str">
        <f t="shared" si="14"/>
        <v>○</v>
      </c>
      <c r="J150" s="67" t="s">
        <v>210</v>
      </c>
      <c r="K150" s="67" t="s">
        <v>348</v>
      </c>
      <c r="L150" s="68">
        <v>36159</v>
      </c>
    </row>
    <row r="151" spans="2:12">
      <c r="B151" s="61">
        <f t="shared" si="10"/>
        <v>148</v>
      </c>
      <c r="C151" s="66">
        <v>212836</v>
      </c>
      <c r="D151" s="67" t="s">
        <v>364</v>
      </c>
      <c r="E151" s="85">
        <v>5407211261952</v>
      </c>
      <c r="F151" s="64" t="str">
        <f t="shared" si="11"/>
        <v>54</v>
      </c>
      <c r="G151" s="80">
        <f t="shared" si="12"/>
        <v>0</v>
      </c>
      <c r="H151" s="80" t="str">
        <f t="shared" si="13"/>
        <v/>
      </c>
      <c r="I151" s="80" t="str">
        <f t="shared" si="14"/>
        <v/>
      </c>
      <c r="J151" s="67" t="s">
        <v>210</v>
      </c>
      <c r="K151" s="67" t="s">
        <v>348</v>
      </c>
      <c r="L151" s="68">
        <v>36185</v>
      </c>
    </row>
    <row r="152" spans="2:12">
      <c r="B152" s="61">
        <f t="shared" si="10"/>
        <v>149</v>
      </c>
      <c r="C152" s="66">
        <v>212975</v>
      </c>
      <c r="D152" s="67" t="s">
        <v>365</v>
      </c>
      <c r="E152" s="85">
        <v>5407211250196</v>
      </c>
      <c r="F152" s="64" t="str">
        <f t="shared" si="11"/>
        <v>54</v>
      </c>
      <c r="G152" s="80">
        <f t="shared" si="12"/>
        <v>0</v>
      </c>
      <c r="H152" s="80" t="str">
        <f t="shared" si="13"/>
        <v/>
      </c>
      <c r="I152" s="80" t="str">
        <f t="shared" si="14"/>
        <v/>
      </c>
      <c r="J152" s="67" t="s">
        <v>207</v>
      </c>
      <c r="K152" s="67" t="s">
        <v>348</v>
      </c>
      <c r="L152" s="68">
        <v>39827</v>
      </c>
    </row>
    <row r="153" spans="2:12">
      <c r="B153" s="61">
        <f t="shared" si="10"/>
        <v>150</v>
      </c>
      <c r="C153" s="66">
        <v>213073</v>
      </c>
      <c r="D153" s="67" t="s">
        <v>366</v>
      </c>
      <c r="E153" s="85">
        <v>7207072079501</v>
      </c>
      <c r="F153" s="64" t="str">
        <f t="shared" si="11"/>
        <v>72</v>
      </c>
      <c r="G153" s="80">
        <f t="shared" si="12"/>
        <v>0</v>
      </c>
      <c r="H153" s="80" t="str">
        <f t="shared" si="13"/>
        <v/>
      </c>
      <c r="I153" s="80" t="str">
        <f t="shared" si="14"/>
        <v/>
      </c>
      <c r="J153" s="67" t="s">
        <v>210</v>
      </c>
      <c r="K153" s="67" t="s">
        <v>348</v>
      </c>
      <c r="L153" s="68">
        <v>31659</v>
      </c>
    </row>
    <row r="154" spans="2:12">
      <c r="B154" s="61">
        <f t="shared" si="10"/>
        <v>151</v>
      </c>
      <c r="C154" s="66">
        <v>213216</v>
      </c>
      <c r="D154" s="67" t="s">
        <v>367</v>
      </c>
      <c r="E154" s="85">
        <v>5414052007385</v>
      </c>
      <c r="F154" s="64" t="str">
        <f t="shared" si="11"/>
        <v>54</v>
      </c>
      <c r="G154" s="80">
        <f t="shared" si="12"/>
        <v>0</v>
      </c>
      <c r="H154" s="80" t="str">
        <f t="shared" si="13"/>
        <v/>
      </c>
      <c r="I154" s="80" t="str">
        <f t="shared" si="14"/>
        <v/>
      </c>
      <c r="J154" s="67" t="s">
        <v>210</v>
      </c>
      <c r="K154" s="67" t="s">
        <v>348</v>
      </c>
      <c r="L154" s="68">
        <v>38271</v>
      </c>
    </row>
    <row r="155" spans="2:12">
      <c r="B155" s="61">
        <f t="shared" si="10"/>
        <v>152</v>
      </c>
      <c r="C155" s="66">
        <v>213262</v>
      </c>
      <c r="D155" s="67" t="s">
        <v>368</v>
      </c>
      <c r="E155" s="85">
        <v>7413081080336</v>
      </c>
      <c r="F155" s="64" t="str">
        <f t="shared" si="11"/>
        <v>74</v>
      </c>
      <c r="G155" s="80">
        <f t="shared" si="12"/>
        <v>0</v>
      </c>
      <c r="H155" s="80" t="str">
        <f t="shared" si="13"/>
        <v/>
      </c>
      <c r="I155" s="80" t="str">
        <f t="shared" si="14"/>
        <v/>
      </c>
      <c r="J155" s="67" t="s">
        <v>210</v>
      </c>
      <c r="K155" s="67" t="s">
        <v>348</v>
      </c>
      <c r="L155" s="68">
        <v>32657</v>
      </c>
    </row>
    <row r="156" spans="2:12">
      <c r="B156" s="61">
        <f t="shared" si="10"/>
        <v>153</v>
      </c>
      <c r="C156" s="66">
        <v>213354</v>
      </c>
      <c r="D156" s="67" t="s">
        <v>349</v>
      </c>
      <c r="E156" s="85">
        <v>6810282171018</v>
      </c>
      <c r="F156" s="64" t="str">
        <f t="shared" si="11"/>
        <v>68</v>
      </c>
      <c r="G156" s="80">
        <f t="shared" si="12"/>
        <v>0</v>
      </c>
      <c r="H156" s="80" t="str">
        <f t="shared" si="13"/>
        <v/>
      </c>
      <c r="I156" s="80" t="str">
        <f t="shared" si="14"/>
        <v/>
      </c>
      <c r="J156" s="67" t="s">
        <v>210</v>
      </c>
      <c r="K156" s="67" t="s">
        <v>348</v>
      </c>
      <c r="L156" s="68">
        <v>40208</v>
      </c>
    </row>
    <row r="157" spans="2:12">
      <c r="B157" s="61">
        <f t="shared" si="10"/>
        <v>154</v>
      </c>
      <c r="C157" s="66">
        <v>213357</v>
      </c>
      <c r="D157" s="67" t="s">
        <v>369</v>
      </c>
      <c r="E157" s="85">
        <v>5607261250777</v>
      </c>
      <c r="F157" s="64" t="str">
        <f t="shared" si="11"/>
        <v>56</v>
      </c>
      <c r="G157" s="80">
        <f t="shared" si="12"/>
        <v>0</v>
      </c>
      <c r="H157" s="80" t="str">
        <f t="shared" si="13"/>
        <v/>
      </c>
      <c r="I157" s="80" t="str">
        <f t="shared" si="14"/>
        <v/>
      </c>
      <c r="J157" s="67" t="s">
        <v>280</v>
      </c>
      <c r="K157" s="67" t="s">
        <v>348</v>
      </c>
      <c r="L157" s="68">
        <v>31902</v>
      </c>
    </row>
    <row r="158" spans="2:12">
      <c r="B158" s="61">
        <f t="shared" si="10"/>
        <v>155</v>
      </c>
      <c r="C158" s="66">
        <v>213448</v>
      </c>
      <c r="D158" s="67" t="s">
        <v>370</v>
      </c>
      <c r="E158" s="85">
        <v>6408161019861</v>
      </c>
      <c r="F158" s="64" t="str">
        <f t="shared" si="11"/>
        <v>64</v>
      </c>
      <c r="G158" s="80">
        <f t="shared" si="12"/>
        <v>0</v>
      </c>
      <c r="H158" s="80" t="str">
        <f t="shared" si="13"/>
        <v/>
      </c>
      <c r="I158" s="80" t="str">
        <f t="shared" si="14"/>
        <v/>
      </c>
      <c r="J158" s="67" t="s">
        <v>207</v>
      </c>
      <c r="K158" s="67" t="s">
        <v>348</v>
      </c>
      <c r="L158" s="68">
        <v>40291</v>
      </c>
    </row>
    <row r="159" spans="2:12">
      <c r="B159" s="61">
        <f t="shared" si="10"/>
        <v>156</v>
      </c>
      <c r="C159" s="66">
        <v>213567</v>
      </c>
      <c r="D159" s="67" t="s">
        <v>371</v>
      </c>
      <c r="E159" s="85">
        <v>5609032062115</v>
      </c>
      <c r="F159" s="64" t="str">
        <f t="shared" si="11"/>
        <v>56</v>
      </c>
      <c r="G159" s="80">
        <f t="shared" si="12"/>
        <v>0</v>
      </c>
      <c r="H159" s="80" t="str">
        <f t="shared" si="13"/>
        <v/>
      </c>
      <c r="I159" s="80" t="str">
        <f t="shared" si="14"/>
        <v/>
      </c>
      <c r="J159" s="67" t="s">
        <v>294</v>
      </c>
      <c r="K159" s="67" t="s">
        <v>348</v>
      </c>
      <c r="L159" s="68">
        <v>39996</v>
      </c>
    </row>
    <row r="160" spans="2:12">
      <c r="B160" s="61">
        <f t="shared" si="10"/>
        <v>157</v>
      </c>
      <c r="C160" s="66">
        <v>213599</v>
      </c>
      <c r="D160" s="67" t="s">
        <v>372</v>
      </c>
      <c r="E160" s="85">
        <v>6808062250015</v>
      </c>
      <c r="F160" s="64" t="str">
        <f t="shared" si="11"/>
        <v>68</v>
      </c>
      <c r="G160" s="80">
        <f t="shared" si="12"/>
        <v>0</v>
      </c>
      <c r="H160" s="80" t="str">
        <f t="shared" si="13"/>
        <v/>
      </c>
      <c r="I160" s="80" t="str">
        <f t="shared" si="14"/>
        <v/>
      </c>
      <c r="J160" s="67" t="s">
        <v>226</v>
      </c>
      <c r="K160" s="67" t="s">
        <v>348</v>
      </c>
      <c r="L160" s="68">
        <v>31349</v>
      </c>
    </row>
    <row r="161" spans="2:12">
      <c r="B161" s="61">
        <f t="shared" si="10"/>
        <v>158</v>
      </c>
      <c r="C161" s="66">
        <v>213762</v>
      </c>
      <c r="D161" s="67" t="s">
        <v>373</v>
      </c>
      <c r="E161" s="85">
        <v>6202031098578</v>
      </c>
      <c r="F161" s="64" t="str">
        <f t="shared" si="11"/>
        <v>62</v>
      </c>
      <c r="G161" s="80">
        <f t="shared" si="12"/>
        <v>0</v>
      </c>
      <c r="H161" s="80" t="str">
        <f t="shared" si="13"/>
        <v/>
      </c>
      <c r="I161" s="80" t="str">
        <f t="shared" si="14"/>
        <v/>
      </c>
      <c r="J161" s="67" t="s">
        <v>294</v>
      </c>
      <c r="K161" s="67" t="s">
        <v>348</v>
      </c>
      <c r="L161" s="68">
        <v>34193</v>
      </c>
    </row>
    <row r="162" spans="2:12">
      <c r="B162" s="61">
        <f t="shared" si="10"/>
        <v>159</v>
      </c>
      <c r="C162" s="66">
        <v>213815</v>
      </c>
      <c r="D162" s="67" t="s">
        <v>295</v>
      </c>
      <c r="E162" s="85">
        <v>6408161179454</v>
      </c>
      <c r="F162" s="64" t="str">
        <f t="shared" si="11"/>
        <v>64</v>
      </c>
      <c r="G162" s="80">
        <f t="shared" si="12"/>
        <v>0</v>
      </c>
      <c r="H162" s="80" t="str">
        <f t="shared" si="13"/>
        <v/>
      </c>
      <c r="I162" s="80" t="str">
        <f t="shared" si="14"/>
        <v/>
      </c>
      <c r="J162" s="67" t="s">
        <v>210</v>
      </c>
      <c r="K162" s="67" t="s">
        <v>348</v>
      </c>
      <c r="L162" s="68">
        <v>37212</v>
      </c>
    </row>
    <row r="163" spans="2:12">
      <c r="B163" s="61">
        <f t="shared" si="10"/>
        <v>160</v>
      </c>
      <c r="C163" s="66">
        <v>213823</v>
      </c>
      <c r="D163" s="67" t="s">
        <v>341</v>
      </c>
      <c r="E163" s="85">
        <v>5902112002611</v>
      </c>
      <c r="F163" s="64" t="str">
        <f t="shared" si="11"/>
        <v>59</v>
      </c>
      <c r="G163" s="80">
        <f t="shared" si="12"/>
        <v>1</v>
      </c>
      <c r="H163" s="80" t="str">
        <f t="shared" si="13"/>
        <v>○</v>
      </c>
      <c r="I163" s="80" t="str">
        <f t="shared" si="14"/>
        <v>○</v>
      </c>
      <c r="J163" s="67" t="s">
        <v>207</v>
      </c>
      <c r="K163" s="67" t="s">
        <v>348</v>
      </c>
      <c r="L163" s="68">
        <v>35557</v>
      </c>
    </row>
    <row r="164" spans="2:12">
      <c r="B164" s="61">
        <f t="shared" si="10"/>
        <v>161</v>
      </c>
      <c r="C164" s="66">
        <v>213843</v>
      </c>
      <c r="D164" s="67" t="s">
        <v>374</v>
      </c>
      <c r="E164" s="85">
        <v>5605311291002</v>
      </c>
      <c r="F164" s="64" t="str">
        <f t="shared" si="11"/>
        <v>56</v>
      </c>
      <c r="G164" s="80">
        <f t="shared" si="12"/>
        <v>0</v>
      </c>
      <c r="H164" s="80" t="str">
        <f t="shared" si="13"/>
        <v/>
      </c>
      <c r="I164" s="80" t="str">
        <f t="shared" si="14"/>
        <v/>
      </c>
      <c r="J164" s="67" t="s">
        <v>213</v>
      </c>
      <c r="K164" s="67" t="s">
        <v>348</v>
      </c>
      <c r="L164" s="68">
        <v>34609</v>
      </c>
    </row>
    <row r="165" spans="2:12">
      <c r="B165" s="61">
        <f t="shared" si="10"/>
        <v>162</v>
      </c>
      <c r="C165" s="66">
        <v>213853</v>
      </c>
      <c r="D165" s="67" t="s">
        <v>375</v>
      </c>
      <c r="E165" s="85">
        <v>5902112215260</v>
      </c>
      <c r="F165" s="64" t="str">
        <f t="shared" si="11"/>
        <v>59</v>
      </c>
      <c r="G165" s="80">
        <f t="shared" si="12"/>
        <v>1</v>
      </c>
      <c r="H165" s="80" t="str">
        <f t="shared" si="13"/>
        <v>○</v>
      </c>
      <c r="I165" s="80" t="str">
        <f t="shared" si="14"/>
        <v>○</v>
      </c>
      <c r="J165" s="67" t="s">
        <v>361</v>
      </c>
      <c r="K165" s="67" t="s">
        <v>348</v>
      </c>
      <c r="L165" s="68">
        <v>33381</v>
      </c>
    </row>
    <row r="166" spans="2:12">
      <c r="B166" s="61">
        <f t="shared" si="10"/>
        <v>163</v>
      </c>
      <c r="C166" s="66">
        <v>213876</v>
      </c>
      <c r="D166" s="67" t="s">
        <v>376</v>
      </c>
      <c r="E166" s="85">
        <v>6202031256041</v>
      </c>
      <c r="F166" s="64" t="str">
        <f t="shared" si="11"/>
        <v>62</v>
      </c>
      <c r="G166" s="80">
        <f t="shared" si="12"/>
        <v>0</v>
      </c>
      <c r="H166" s="80" t="str">
        <f t="shared" si="13"/>
        <v/>
      </c>
      <c r="I166" s="80" t="str">
        <f t="shared" si="14"/>
        <v/>
      </c>
      <c r="J166" s="67" t="s">
        <v>207</v>
      </c>
      <c r="K166" s="67" t="s">
        <v>348</v>
      </c>
      <c r="L166" s="68">
        <v>40033</v>
      </c>
    </row>
    <row r="167" spans="2:12">
      <c r="B167" s="61">
        <f t="shared" si="10"/>
        <v>164</v>
      </c>
      <c r="C167" s="66">
        <v>214135</v>
      </c>
      <c r="D167" s="67" t="s">
        <v>377</v>
      </c>
      <c r="E167" s="85">
        <v>5902112165353</v>
      </c>
      <c r="F167" s="64" t="str">
        <f t="shared" si="11"/>
        <v>59</v>
      </c>
      <c r="G167" s="80">
        <f t="shared" si="12"/>
        <v>1</v>
      </c>
      <c r="H167" s="80" t="str">
        <f t="shared" si="13"/>
        <v>○</v>
      </c>
      <c r="I167" s="80" t="str">
        <f t="shared" si="14"/>
        <v>○</v>
      </c>
      <c r="J167" s="67" t="s">
        <v>294</v>
      </c>
      <c r="K167" s="67" t="s">
        <v>348</v>
      </c>
      <c r="L167" s="68">
        <v>38723</v>
      </c>
    </row>
    <row r="168" spans="2:12">
      <c r="B168" s="61">
        <f t="shared" si="10"/>
        <v>165</v>
      </c>
      <c r="C168" s="66">
        <v>214164</v>
      </c>
      <c r="D168" s="67" t="s">
        <v>313</v>
      </c>
      <c r="E168" s="85">
        <v>5902261187782</v>
      </c>
      <c r="F168" s="64" t="str">
        <f t="shared" si="11"/>
        <v>59</v>
      </c>
      <c r="G168" s="80">
        <f t="shared" si="12"/>
        <v>1</v>
      </c>
      <c r="H168" s="80" t="str">
        <f t="shared" si="13"/>
        <v>○</v>
      </c>
      <c r="I168" s="80" t="str">
        <f t="shared" si="14"/>
        <v>○</v>
      </c>
      <c r="J168" s="67" t="s">
        <v>210</v>
      </c>
      <c r="K168" s="67" t="s">
        <v>348</v>
      </c>
      <c r="L168" s="68">
        <v>34330</v>
      </c>
    </row>
    <row r="169" spans="2:12">
      <c r="B169" s="61">
        <f t="shared" si="10"/>
        <v>166</v>
      </c>
      <c r="C169" s="66">
        <v>214200</v>
      </c>
      <c r="D169" s="67" t="s">
        <v>338</v>
      </c>
      <c r="E169" s="85">
        <v>6409041268715</v>
      </c>
      <c r="F169" s="64" t="str">
        <f t="shared" si="11"/>
        <v>64</v>
      </c>
      <c r="G169" s="80">
        <f t="shared" si="12"/>
        <v>0</v>
      </c>
      <c r="H169" s="80" t="str">
        <f t="shared" si="13"/>
        <v/>
      </c>
      <c r="I169" s="80" t="str">
        <f t="shared" si="14"/>
        <v/>
      </c>
      <c r="J169" s="67" t="s">
        <v>207</v>
      </c>
      <c r="K169" s="67" t="s">
        <v>348</v>
      </c>
      <c r="L169" s="68">
        <v>33200</v>
      </c>
    </row>
    <row r="170" spans="2:12">
      <c r="B170" s="61">
        <f t="shared" si="10"/>
        <v>167</v>
      </c>
      <c r="C170" s="66">
        <v>214232</v>
      </c>
      <c r="D170" s="67" t="s">
        <v>378</v>
      </c>
      <c r="E170" s="85">
        <v>6202232088930</v>
      </c>
      <c r="F170" s="64" t="str">
        <f t="shared" si="11"/>
        <v>62</v>
      </c>
      <c r="G170" s="80">
        <f t="shared" si="12"/>
        <v>0</v>
      </c>
      <c r="H170" s="80" t="str">
        <f t="shared" si="13"/>
        <v/>
      </c>
      <c r="I170" s="80" t="str">
        <f t="shared" si="14"/>
        <v/>
      </c>
      <c r="J170" s="67" t="s">
        <v>213</v>
      </c>
      <c r="K170" s="67" t="s">
        <v>348</v>
      </c>
      <c r="L170" s="68">
        <v>34646</v>
      </c>
    </row>
    <row r="171" spans="2:12">
      <c r="B171" s="61">
        <f t="shared" si="10"/>
        <v>168</v>
      </c>
      <c r="C171" s="66">
        <v>214324</v>
      </c>
      <c r="D171" s="67" t="s">
        <v>379</v>
      </c>
      <c r="E171" s="85">
        <v>6202232090360</v>
      </c>
      <c r="F171" s="64" t="str">
        <f t="shared" si="11"/>
        <v>62</v>
      </c>
      <c r="G171" s="80">
        <f t="shared" si="12"/>
        <v>0</v>
      </c>
      <c r="H171" s="80" t="str">
        <f t="shared" si="13"/>
        <v/>
      </c>
      <c r="I171" s="80" t="str">
        <f t="shared" si="14"/>
        <v/>
      </c>
      <c r="J171" s="67" t="s">
        <v>210</v>
      </c>
      <c r="K171" s="67" t="s">
        <v>348</v>
      </c>
      <c r="L171" s="68">
        <v>31290</v>
      </c>
    </row>
    <row r="172" spans="2:12">
      <c r="B172" s="61">
        <f t="shared" si="10"/>
        <v>169</v>
      </c>
      <c r="C172" s="66">
        <v>214431</v>
      </c>
      <c r="D172" s="67" t="s">
        <v>380</v>
      </c>
      <c r="E172" s="85">
        <v>5407211247631</v>
      </c>
      <c r="F172" s="64" t="str">
        <f t="shared" si="11"/>
        <v>54</v>
      </c>
      <c r="G172" s="80">
        <f t="shared" si="12"/>
        <v>0</v>
      </c>
      <c r="H172" s="80" t="str">
        <f t="shared" si="13"/>
        <v/>
      </c>
      <c r="I172" s="80" t="str">
        <f t="shared" si="14"/>
        <v/>
      </c>
      <c r="J172" s="67" t="s">
        <v>210</v>
      </c>
      <c r="K172" s="67" t="s">
        <v>348</v>
      </c>
      <c r="L172" s="68">
        <v>36040</v>
      </c>
    </row>
    <row r="173" spans="2:12">
      <c r="B173" s="61">
        <f t="shared" si="10"/>
        <v>170</v>
      </c>
      <c r="C173" s="66">
        <v>214623</v>
      </c>
      <c r="D173" s="67" t="s">
        <v>381</v>
      </c>
      <c r="E173" s="85">
        <v>5401052149348</v>
      </c>
      <c r="F173" s="64" t="str">
        <f t="shared" si="11"/>
        <v>54</v>
      </c>
      <c r="G173" s="80">
        <f t="shared" si="12"/>
        <v>0</v>
      </c>
      <c r="H173" s="80" t="str">
        <f t="shared" si="13"/>
        <v/>
      </c>
      <c r="I173" s="80" t="str">
        <f t="shared" si="14"/>
        <v/>
      </c>
      <c r="J173" s="67" t="s">
        <v>210</v>
      </c>
      <c r="K173" s="67" t="s">
        <v>348</v>
      </c>
      <c r="L173" s="68">
        <v>39048</v>
      </c>
    </row>
    <row r="174" spans="2:12">
      <c r="B174" s="61">
        <f t="shared" si="10"/>
        <v>171</v>
      </c>
      <c r="C174" s="66">
        <v>214945</v>
      </c>
      <c r="D174" s="67" t="s">
        <v>382</v>
      </c>
      <c r="E174" s="85">
        <v>5401052053383</v>
      </c>
      <c r="F174" s="64" t="str">
        <f t="shared" si="11"/>
        <v>54</v>
      </c>
      <c r="G174" s="80">
        <f t="shared" si="12"/>
        <v>0</v>
      </c>
      <c r="H174" s="80" t="str">
        <f t="shared" si="13"/>
        <v/>
      </c>
      <c r="I174" s="80" t="str">
        <f t="shared" si="14"/>
        <v/>
      </c>
      <c r="J174" s="67" t="s">
        <v>210</v>
      </c>
      <c r="K174" s="67" t="s">
        <v>348</v>
      </c>
      <c r="L174" s="68">
        <v>37422</v>
      </c>
    </row>
    <row r="175" spans="2:12">
      <c r="B175" s="61">
        <f t="shared" si="10"/>
        <v>172</v>
      </c>
      <c r="C175" s="66">
        <v>214987</v>
      </c>
      <c r="D175" s="67" t="s">
        <v>383</v>
      </c>
      <c r="E175" s="85">
        <v>7303251165957</v>
      </c>
      <c r="F175" s="64" t="str">
        <f t="shared" si="11"/>
        <v>73</v>
      </c>
      <c r="G175" s="80">
        <f t="shared" si="12"/>
        <v>1</v>
      </c>
      <c r="H175" s="80" t="str">
        <f t="shared" si="13"/>
        <v>○</v>
      </c>
      <c r="I175" s="80" t="str">
        <f t="shared" si="14"/>
        <v>○</v>
      </c>
      <c r="J175" s="67" t="s">
        <v>210</v>
      </c>
      <c r="K175" s="67" t="s">
        <v>348</v>
      </c>
      <c r="L175" s="68">
        <v>35539</v>
      </c>
    </row>
    <row r="176" spans="2:12">
      <c r="B176" s="61">
        <f t="shared" si="10"/>
        <v>173</v>
      </c>
      <c r="C176" s="66">
        <v>215003</v>
      </c>
      <c r="D176" s="67" t="s">
        <v>384</v>
      </c>
      <c r="E176" s="85">
        <v>6915091039022</v>
      </c>
      <c r="F176" s="64" t="str">
        <f t="shared" si="11"/>
        <v>69</v>
      </c>
      <c r="G176" s="80">
        <f t="shared" si="12"/>
        <v>1</v>
      </c>
      <c r="H176" s="80" t="str">
        <f t="shared" si="13"/>
        <v>○</v>
      </c>
      <c r="I176" s="80" t="str">
        <f t="shared" si="14"/>
        <v>○</v>
      </c>
      <c r="J176" s="67" t="s">
        <v>210</v>
      </c>
      <c r="K176" s="67" t="s">
        <v>348</v>
      </c>
      <c r="L176" s="68">
        <v>39007</v>
      </c>
    </row>
    <row r="177" spans="2:12">
      <c r="B177" s="61">
        <f t="shared" si="10"/>
        <v>174</v>
      </c>
      <c r="C177" s="66">
        <v>215233</v>
      </c>
      <c r="D177" s="67" t="s">
        <v>385</v>
      </c>
      <c r="E177" s="85">
        <v>5902261145886</v>
      </c>
      <c r="F177" s="64" t="str">
        <f t="shared" si="11"/>
        <v>59</v>
      </c>
      <c r="G177" s="80">
        <f t="shared" si="12"/>
        <v>1</v>
      </c>
      <c r="H177" s="80" t="str">
        <f t="shared" si="13"/>
        <v>○</v>
      </c>
      <c r="I177" s="80" t="str">
        <f t="shared" si="14"/>
        <v>○</v>
      </c>
      <c r="J177" s="67" t="s">
        <v>210</v>
      </c>
      <c r="K177" s="67" t="s">
        <v>348</v>
      </c>
      <c r="L177" s="68">
        <v>39634</v>
      </c>
    </row>
    <row r="178" spans="2:12">
      <c r="B178" s="61">
        <f t="shared" si="10"/>
        <v>175</v>
      </c>
      <c r="C178" s="66">
        <v>215341</v>
      </c>
      <c r="D178" s="67" t="s">
        <v>386</v>
      </c>
      <c r="E178" s="85">
        <v>7303251209752</v>
      </c>
      <c r="F178" s="64" t="str">
        <f t="shared" si="11"/>
        <v>73</v>
      </c>
      <c r="G178" s="80">
        <f t="shared" si="12"/>
        <v>1</v>
      </c>
      <c r="H178" s="80" t="str">
        <f t="shared" si="13"/>
        <v>○</v>
      </c>
      <c r="I178" s="80" t="str">
        <f t="shared" si="14"/>
        <v>○</v>
      </c>
      <c r="J178" s="67" t="s">
        <v>210</v>
      </c>
      <c r="K178" s="67" t="s">
        <v>348</v>
      </c>
      <c r="L178" s="68">
        <v>36804</v>
      </c>
    </row>
    <row r="179" spans="2:12">
      <c r="B179" s="61">
        <f t="shared" si="10"/>
        <v>176</v>
      </c>
      <c r="C179" s="66">
        <v>215532</v>
      </c>
      <c r="D179" s="67" t="s">
        <v>387</v>
      </c>
      <c r="E179" s="85">
        <v>6419041232947</v>
      </c>
      <c r="F179" s="64" t="str">
        <f t="shared" si="11"/>
        <v>64</v>
      </c>
      <c r="G179" s="80">
        <f t="shared" si="12"/>
        <v>0</v>
      </c>
      <c r="H179" s="80" t="str">
        <f t="shared" si="13"/>
        <v/>
      </c>
      <c r="I179" s="80" t="str">
        <f t="shared" si="14"/>
        <v/>
      </c>
      <c r="J179" s="67" t="s">
        <v>210</v>
      </c>
      <c r="K179" s="67" t="s">
        <v>348</v>
      </c>
      <c r="L179" s="68">
        <v>39846</v>
      </c>
    </row>
    <row r="180" spans="2:12">
      <c r="B180" s="61">
        <f t="shared" si="10"/>
        <v>177</v>
      </c>
      <c r="C180" s="66">
        <v>215581</v>
      </c>
      <c r="D180" s="67" t="s">
        <v>388</v>
      </c>
      <c r="E180" s="85">
        <v>5605311206832</v>
      </c>
      <c r="F180" s="64" t="str">
        <f t="shared" si="11"/>
        <v>56</v>
      </c>
      <c r="G180" s="80">
        <f t="shared" si="12"/>
        <v>0</v>
      </c>
      <c r="H180" s="80" t="str">
        <f t="shared" si="13"/>
        <v/>
      </c>
      <c r="I180" s="80" t="str">
        <f t="shared" si="14"/>
        <v/>
      </c>
      <c r="J180" s="67" t="s">
        <v>210</v>
      </c>
      <c r="K180" s="67" t="s">
        <v>348</v>
      </c>
      <c r="L180" s="68">
        <v>37599</v>
      </c>
    </row>
    <row r="181" spans="2:12">
      <c r="B181" s="61">
        <f t="shared" si="10"/>
        <v>178</v>
      </c>
      <c r="C181" s="66">
        <v>215725</v>
      </c>
      <c r="D181" s="67" t="s">
        <v>389</v>
      </c>
      <c r="E181" s="85">
        <v>6202232268143</v>
      </c>
      <c r="F181" s="64" t="str">
        <f t="shared" si="11"/>
        <v>62</v>
      </c>
      <c r="G181" s="80">
        <f t="shared" si="12"/>
        <v>0</v>
      </c>
      <c r="H181" s="80" t="str">
        <f t="shared" si="13"/>
        <v/>
      </c>
      <c r="I181" s="80" t="str">
        <f t="shared" si="14"/>
        <v/>
      </c>
      <c r="J181" s="67" t="s">
        <v>210</v>
      </c>
      <c r="K181" s="67" t="s">
        <v>348</v>
      </c>
      <c r="L181" s="68">
        <v>32019</v>
      </c>
    </row>
    <row r="182" spans="2:12">
      <c r="B182" s="61">
        <f t="shared" si="10"/>
        <v>179</v>
      </c>
      <c r="C182" s="66">
        <v>215763</v>
      </c>
      <c r="D182" s="67" t="s">
        <v>390</v>
      </c>
      <c r="E182" s="85">
        <v>6202232191084</v>
      </c>
      <c r="F182" s="64" t="str">
        <f t="shared" si="11"/>
        <v>62</v>
      </c>
      <c r="G182" s="80">
        <f t="shared" si="12"/>
        <v>0</v>
      </c>
      <c r="H182" s="80" t="str">
        <f t="shared" si="13"/>
        <v/>
      </c>
      <c r="I182" s="80" t="str">
        <f t="shared" si="14"/>
        <v/>
      </c>
      <c r="J182" s="67" t="s">
        <v>210</v>
      </c>
      <c r="K182" s="67" t="s">
        <v>348</v>
      </c>
      <c r="L182" s="68">
        <v>34329</v>
      </c>
    </row>
    <row r="183" spans="2:12">
      <c r="B183" s="61">
        <f t="shared" si="10"/>
        <v>180</v>
      </c>
      <c r="C183" s="66">
        <v>215860</v>
      </c>
      <c r="D183" s="67" t="s">
        <v>391</v>
      </c>
      <c r="E183" s="85">
        <v>7403081182127</v>
      </c>
      <c r="F183" s="64" t="str">
        <f t="shared" si="11"/>
        <v>74</v>
      </c>
      <c r="G183" s="80">
        <f t="shared" si="12"/>
        <v>0</v>
      </c>
      <c r="H183" s="80" t="str">
        <f t="shared" si="13"/>
        <v/>
      </c>
      <c r="I183" s="80" t="str">
        <f t="shared" si="14"/>
        <v/>
      </c>
      <c r="J183" s="67" t="s">
        <v>210</v>
      </c>
      <c r="K183" s="67" t="s">
        <v>348</v>
      </c>
      <c r="L183" s="68">
        <v>32758</v>
      </c>
    </row>
    <row r="184" spans="2:12">
      <c r="B184" s="61">
        <f t="shared" si="10"/>
        <v>181</v>
      </c>
      <c r="C184" s="66">
        <v>215868</v>
      </c>
      <c r="D184" s="67" t="s">
        <v>392</v>
      </c>
      <c r="E184" s="85">
        <v>5902112170642</v>
      </c>
      <c r="F184" s="64" t="str">
        <f t="shared" si="11"/>
        <v>59</v>
      </c>
      <c r="G184" s="80">
        <f t="shared" si="12"/>
        <v>1</v>
      </c>
      <c r="H184" s="80" t="str">
        <f t="shared" si="13"/>
        <v>○</v>
      </c>
      <c r="I184" s="80" t="str">
        <f t="shared" si="14"/>
        <v>○</v>
      </c>
      <c r="J184" s="67" t="s">
        <v>210</v>
      </c>
      <c r="K184" s="67" t="s">
        <v>348</v>
      </c>
      <c r="L184" s="68">
        <v>34483</v>
      </c>
    </row>
    <row r="185" spans="2:12">
      <c r="B185" s="61">
        <f t="shared" si="10"/>
        <v>182</v>
      </c>
      <c r="C185" s="66">
        <v>215881</v>
      </c>
      <c r="D185" s="67" t="s">
        <v>393</v>
      </c>
      <c r="E185" s="85">
        <v>5605311094017</v>
      </c>
      <c r="F185" s="64" t="str">
        <f t="shared" si="11"/>
        <v>56</v>
      </c>
      <c r="G185" s="80">
        <f t="shared" si="12"/>
        <v>0</v>
      </c>
      <c r="H185" s="80" t="str">
        <f t="shared" si="13"/>
        <v/>
      </c>
      <c r="I185" s="80" t="str">
        <f t="shared" si="14"/>
        <v/>
      </c>
      <c r="J185" s="67" t="s">
        <v>210</v>
      </c>
      <c r="K185" s="67" t="s">
        <v>348</v>
      </c>
      <c r="L185" s="68">
        <v>39420</v>
      </c>
    </row>
    <row r="186" spans="2:12">
      <c r="B186" s="61">
        <f t="shared" si="10"/>
        <v>183</v>
      </c>
      <c r="C186" s="66">
        <v>216122</v>
      </c>
      <c r="D186" s="67" t="s">
        <v>394</v>
      </c>
      <c r="E186" s="85">
        <v>6202031114442</v>
      </c>
      <c r="F186" s="64" t="str">
        <f t="shared" si="11"/>
        <v>62</v>
      </c>
      <c r="G186" s="80">
        <f t="shared" si="12"/>
        <v>0</v>
      </c>
      <c r="H186" s="80" t="str">
        <f t="shared" si="13"/>
        <v/>
      </c>
      <c r="I186" s="80" t="str">
        <f t="shared" si="14"/>
        <v/>
      </c>
      <c r="J186" s="67" t="s">
        <v>210</v>
      </c>
      <c r="K186" s="67" t="s">
        <v>348</v>
      </c>
      <c r="L186" s="68">
        <v>35551</v>
      </c>
    </row>
    <row r="187" spans="2:12">
      <c r="B187" s="61">
        <f t="shared" si="10"/>
        <v>184</v>
      </c>
      <c r="C187" s="66">
        <v>216163</v>
      </c>
      <c r="D187" s="67" t="s">
        <v>395</v>
      </c>
      <c r="E187" s="85">
        <v>5605311172406</v>
      </c>
      <c r="F187" s="64" t="str">
        <f t="shared" si="11"/>
        <v>56</v>
      </c>
      <c r="G187" s="80">
        <f t="shared" si="12"/>
        <v>0</v>
      </c>
      <c r="H187" s="80" t="str">
        <f t="shared" si="13"/>
        <v/>
      </c>
      <c r="I187" s="80" t="str">
        <f t="shared" si="14"/>
        <v/>
      </c>
      <c r="J187" s="67" t="s">
        <v>210</v>
      </c>
      <c r="K187" s="67" t="s">
        <v>348</v>
      </c>
      <c r="L187" s="68">
        <v>36690</v>
      </c>
    </row>
    <row r="188" spans="2:12">
      <c r="B188" s="61">
        <f t="shared" si="10"/>
        <v>185</v>
      </c>
      <c r="C188" s="66">
        <v>216179</v>
      </c>
      <c r="D188" s="67" t="s">
        <v>396</v>
      </c>
      <c r="E188" s="85">
        <v>5407211143073</v>
      </c>
      <c r="F188" s="64" t="str">
        <f t="shared" si="11"/>
        <v>54</v>
      </c>
      <c r="G188" s="80">
        <f t="shared" si="12"/>
        <v>0</v>
      </c>
      <c r="H188" s="80" t="str">
        <f t="shared" si="13"/>
        <v/>
      </c>
      <c r="I188" s="80" t="str">
        <f t="shared" si="14"/>
        <v/>
      </c>
      <c r="J188" s="67" t="s">
        <v>207</v>
      </c>
      <c r="K188" s="67" t="s">
        <v>348</v>
      </c>
      <c r="L188" s="68">
        <v>35249</v>
      </c>
    </row>
    <row r="189" spans="2:12">
      <c r="B189" s="61">
        <f t="shared" si="10"/>
        <v>186</v>
      </c>
      <c r="C189" s="66">
        <v>216186</v>
      </c>
      <c r="D189" s="67" t="s">
        <v>369</v>
      </c>
      <c r="E189" s="85">
        <v>6408161226941</v>
      </c>
      <c r="F189" s="64" t="str">
        <f t="shared" si="11"/>
        <v>64</v>
      </c>
      <c r="G189" s="80">
        <f t="shared" si="12"/>
        <v>0</v>
      </c>
      <c r="H189" s="80" t="str">
        <f t="shared" si="13"/>
        <v/>
      </c>
      <c r="I189" s="80" t="str">
        <f t="shared" si="14"/>
        <v/>
      </c>
      <c r="J189" s="67" t="s">
        <v>207</v>
      </c>
      <c r="K189" s="67" t="s">
        <v>348</v>
      </c>
      <c r="L189" s="68">
        <v>36383</v>
      </c>
    </row>
    <row r="190" spans="2:12">
      <c r="B190" s="61">
        <f t="shared" si="10"/>
        <v>187</v>
      </c>
      <c r="C190" s="66">
        <v>216223</v>
      </c>
      <c r="D190" s="67" t="s">
        <v>397</v>
      </c>
      <c r="E190" s="85">
        <v>6409041244189</v>
      </c>
      <c r="F190" s="64" t="str">
        <f t="shared" si="11"/>
        <v>64</v>
      </c>
      <c r="G190" s="80">
        <f t="shared" si="12"/>
        <v>0</v>
      </c>
      <c r="H190" s="80" t="str">
        <f t="shared" si="13"/>
        <v/>
      </c>
      <c r="I190" s="80" t="str">
        <f t="shared" si="14"/>
        <v/>
      </c>
      <c r="J190" s="67" t="s">
        <v>210</v>
      </c>
      <c r="K190" s="67" t="s">
        <v>348</v>
      </c>
      <c r="L190" s="68">
        <v>39883</v>
      </c>
    </row>
    <row r="191" spans="2:12">
      <c r="B191" s="61">
        <f t="shared" si="10"/>
        <v>188</v>
      </c>
      <c r="C191" s="66">
        <v>216339</v>
      </c>
      <c r="D191" s="67" t="s">
        <v>398</v>
      </c>
      <c r="E191" s="85">
        <v>7311282190320</v>
      </c>
      <c r="F191" s="64" t="str">
        <f t="shared" si="11"/>
        <v>73</v>
      </c>
      <c r="G191" s="80">
        <f t="shared" si="12"/>
        <v>1</v>
      </c>
      <c r="H191" s="80" t="str">
        <f t="shared" si="13"/>
        <v>○</v>
      </c>
      <c r="I191" s="80" t="str">
        <f t="shared" si="14"/>
        <v>○</v>
      </c>
      <c r="J191" s="67" t="s">
        <v>210</v>
      </c>
      <c r="K191" s="67" t="s">
        <v>348</v>
      </c>
      <c r="L191" s="68">
        <v>33247</v>
      </c>
    </row>
    <row r="192" spans="2:12">
      <c r="B192" s="61">
        <f t="shared" si="10"/>
        <v>189</v>
      </c>
      <c r="C192" s="66">
        <v>216360</v>
      </c>
      <c r="D192" s="67" t="s">
        <v>399</v>
      </c>
      <c r="E192" s="85">
        <v>6217021225061</v>
      </c>
      <c r="F192" s="64" t="str">
        <f t="shared" si="11"/>
        <v>62</v>
      </c>
      <c r="G192" s="80">
        <f t="shared" si="12"/>
        <v>0</v>
      </c>
      <c r="H192" s="80" t="str">
        <f t="shared" si="13"/>
        <v/>
      </c>
      <c r="I192" s="80" t="str">
        <f t="shared" si="14"/>
        <v/>
      </c>
      <c r="J192" s="67" t="s">
        <v>213</v>
      </c>
      <c r="K192" s="67" t="s">
        <v>348</v>
      </c>
      <c r="L192" s="68">
        <v>31255</v>
      </c>
    </row>
    <row r="193" spans="2:12">
      <c r="B193" s="61">
        <f t="shared" si="10"/>
        <v>190</v>
      </c>
      <c r="C193" s="66">
        <v>216397</v>
      </c>
      <c r="D193" s="67" t="s">
        <v>359</v>
      </c>
      <c r="E193" s="85">
        <v>6217021121767</v>
      </c>
      <c r="F193" s="64" t="str">
        <f t="shared" si="11"/>
        <v>62</v>
      </c>
      <c r="G193" s="80">
        <f t="shared" si="12"/>
        <v>0</v>
      </c>
      <c r="H193" s="80" t="str">
        <f t="shared" si="13"/>
        <v/>
      </c>
      <c r="I193" s="80" t="str">
        <f t="shared" si="14"/>
        <v/>
      </c>
      <c r="J193" s="67" t="s">
        <v>213</v>
      </c>
      <c r="K193" s="67" t="s">
        <v>348</v>
      </c>
      <c r="L193" s="68">
        <v>39726</v>
      </c>
    </row>
    <row r="194" spans="2:12">
      <c r="B194" s="61">
        <f t="shared" si="10"/>
        <v>191</v>
      </c>
      <c r="C194" s="66">
        <v>216398</v>
      </c>
      <c r="D194" s="67" t="s">
        <v>400</v>
      </c>
      <c r="E194" s="85">
        <v>6902091116246</v>
      </c>
      <c r="F194" s="64" t="str">
        <f t="shared" si="11"/>
        <v>69</v>
      </c>
      <c r="G194" s="80">
        <f t="shared" si="12"/>
        <v>1</v>
      </c>
      <c r="H194" s="80" t="str">
        <f t="shared" si="13"/>
        <v>○</v>
      </c>
      <c r="I194" s="80" t="str">
        <f t="shared" si="14"/>
        <v>○</v>
      </c>
      <c r="J194" s="67" t="s">
        <v>207</v>
      </c>
      <c r="K194" s="67" t="s">
        <v>348</v>
      </c>
      <c r="L194" s="68">
        <v>37213</v>
      </c>
    </row>
    <row r="195" spans="2:12">
      <c r="B195" s="61">
        <f t="shared" si="10"/>
        <v>192</v>
      </c>
      <c r="C195" s="66">
        <v>216471</v>
      </c>
      <c r="D195" s="67" t="s">
        <v>401</v>
      </c>
      <c r="E195" s="85">
        <v>5913261129011</v>
      </c>
      <c r="F195" s="64" t="str">
        <f t="shared" si="11"/>
        <v>59</v>
      </c>
      <c r="G195" s="80">
        <f t="shared" si="12"/>
        <v>1</v>
      </c>
      <c r="H195" s="80" t="str">
        <f t="shared" si="13"/>
        <v>○</v>
      </c>
      <c r="I195" s="80" t="str">
        <f t="shared" si="14"/>
        <v>○</v>
      </c>
      <c r="J195" s="67" t="s">
        <v>210</v>
      </c>
      <c r="K195" s="67" t="s">
        <v>348</v>
      </c>
      <c r="L195" s="68">
        <v>36899</v>
      </c>
    </row>
    <row r="196" spans="2:12">
      <c r="B196" s="61">
        <f t="shared" ref="B196:B235" si="15">ROW()-3</f>
        <v>193</v>
      </c>
      <c r="C196" s="66">
        <v>216488</v>
      </c>
      <c r="D196" s="67" t="s">
        <v>402</v>
      </c>
      <c r="E196" s="85">
        <v>6202232054274</v>
      </c>
      <c r="F196" s="64" t="str">
        <f t="shared" si="11"/>
        <v>62</v>
      </c>
      <c r="G196" s="80">
        <f t="shared" si="12"/>
        <v>0</v>
      </c>
      <c r="H196" s="80" t="str">
        <f t="shared" si="13"/>
        <v/>
      </c>
      <c r="I196" s="80" t="str">
        <f t="shared" si="14"/>
        <v/>
      </c>
      <c r="J196" s="67" t="s">
        <v>210</v>
      </c>
      <c r="K196" s="67" t="s">
        <v>348</v>
      </c>
      <c r="L196" s="68">
        <v>37525</v>
      </c>
    </row>
    <row r="197" spans="2:12">
      <c r="B197" s="61">
        <f t="shared" si="15"/>
        <v>194</v>
      </c>
      <c r="C197" s="66">
        <v>216545</v>
      </c>
      <c r="D197" s="67" t="s">
        <v>403</v>
      </c>
      <c r="E197" s="85">
        <v>5604111143155</v>
      </c>
      <c r="F197" s="64" t="str">
        <f t="shared" ref="F197:F235" si="16">LEFT(E197,2)</f>
        <v>56</v>
      </c>
      <c r="G197" s="80">
        <f t="shared" ref="G197:G235" si="17">MOD(F197,2)</f>
        <v>0</v>
      </c>
      <c r="H197" s="80" t="str">
        <f t="shared" ref="H197:H235" si="18">IF(MOD(LEFT(E197,2),2) = 1,"○","")</f>
        <v/>
      </c>
      <c r="I197" s="80" t="str">
        <f t="shared" ref="I197:I235" si="19">IF(G197= 1,"○","")</f>
        <v/>
      </c>
      <c r="J197" s="67" t="s">
        <v>207</v>
      </c>
      <c r="K197" s="67" t="s">
        <v>348</v>
      </c>
      <c r="L197" s="68">
        <v>39860</v>
      </c>
    </row>
    <row r="198" spans="2:12">
      <c r="B198" s="61">
        <f t="shared" si="15"/>
        <v>195</v>
      </c>
      <c r="C198" s="66">
        <v>216576</v>
      </c>
      <c r="D198" s="67" t="s">
        <v>404</v>
      </c>
      <c r="E198" s="85">
        <v>5807152116696</v>
      </c>
      <c r="F198" s="64" t="str">
        <f t="shared" si="16"/>
        <v>58</v>
      </c>
      <c r="G198" s="80">
        <f t="shared" si="17"/>
        <v>0</v>
      </c>
      <c r="H198" s="80" t="str">
        <f t="shared" si="18"/>
        <v/>
      </c>
      <c r="I198" s="80" t="str">
        <f t="shared" si="19"/>
        <v/>
      </c>
      <c r="J198" s="67" t="s">
        <v>280</v>
      </c>
      <c r="K198" s="67" t="s">
        <v>348</v>
      </c>
      <c r="L198" s="68">
        <v>39925</v>
      </c>
    </row>
    <row r="199" spans="2:12">
      <c r="B199" s="61">
        <f t="shared" si="15"/>
        <v>196</v>
      </c>
      <c r="C199" s="66">
        <v>216604</v>
      </c>
      <c r="D199" s="67" t="s">
        <v>405</v>
      </c>
      <c r="E199" s="85">
        <v>6201112005622</v>
      </c>
      <c r="F199" s="64" t="str">
        <f t="shared" si="16"/>
        <v>62</v>
      </c>
      <c r="G199" s="80">
        <f t="shared" si="17"/>
        <v>0</v>
      </c>
      <c r="H199" s="80" t="str">
        <f t="shared" si="18"/>
        <v/>
      </c>
      <c r="I199" s="80" t="str">
        <f t="shared" si="19"/>
        <v/>
      </c>
      <c r="J199" s="67" t="s">
        <v>202</v>
      </c>
      <c r="K199" s="67" t="s">
        <v>348</v>
      </c>
      <c r="L199" s="68">
        <v>33284</v>
      </c>
    </row>
    <row r="200" spans="2:12">
      <c r="B200" s="61">
        <f t="shared" si="15"/>
        <v>197</v>
      </c>
      <c r="C200" s="66">
        <v>216615</v>
      </c>
      <c r="D200" s="67" t="s">
        <v>406</v>
      </c>
      <c r="E200" s="85">
        <v>5807152064012</v>
      </c>
      <c r="F200" s="64" t="str">
        <f t="shared" si="16"/>
        <v>58</v>
      </c>
      <c r="G200" s="80">
        <f t="shared" si="17"/>
        <v>0</v>
      </c>
      <c r="H200" s="80" t="str">
        <f t="shared" si="18"/>
        <v/>
      </c>
      <c r="I200" s="80" t="str">
        <f t="shared" si="19"/>
        <v/>
      </c>
      <c r="J200" s="67" t="s">
        <v>210</v>
      </c>
      <c r="K200" s="67" t="s">
        <v>348</v>
      </c>
      <c r="L200" s="68">
        <v>39882</v>
      </c>
    </row>
    <row r="201" spans="2:12">
      <c r="B201" s="61">
        <f t="shared" si="15"/>
        <v>198</v>
      </c>
      <c r="C201" s="66">
        <v>216749</v>
      </c>
      <c r="D201" s="67" t="s">
        <v>407</v>
      </c>
      <c r="E201" s="85">
        <v>5605311249967</v>
      </c>
      <c r="F201" s="64" t="str">
        <f t="shared" si="16"/>
        <v>56</v>
      </c>
      <c r="G201" s="80">
        <f t="shared" si="17"/>
        <v>0</v>
      </c>
      <c r="H201" s="80" t="str">
        <f t="shared" si="18"/>
        <v/>
      </c>
      <c r="I201" s="80" t="str">
        <f t="shared" si="19"/>
        <v/>
      </c>
      <c r="J201" s="67" t="s">
        <v>226</v>
      </c>
      <c r="K201" s="67" t="s">
        <v>348</v>
      </c>
      <c r="L201" s="68">
        <v>39859</v>
      </c>
    </row>
    <row r="202" spans="2:12">
      <c r="B202" s="61">
        <f t="shared" si="15"/>
        <v>199</v>
      </c>
      <c r="C202" s="66">
        <v>216817</v>
      </c>
      <c r="D202" s="67" t="s">
        <v>408</v>
      </c>
      <c r="E202" s="85">
        <v>6409041003139</v>
      </c>
      <c r="F202" s="64" t="str">
        <f t="shared" si="16"/>
        <v>64</v>
      </c>
      <c r="G202" s="80">
        <f t="shared" si="17"/>
        <v>0</v>
      </c>
      <c r="H202" s="80" t="str">
        <f t="shared" si="18"/>
        <v/>
      </c>
      <c r="I202" s="80" t="str">
        <f t="shared" si="19"/>
        <v/>
      </c>
      <c r="J202" s="67" t="s">
        <v>207</v>
      </c>
      <c r="K202" s="67" t="s">
        <v>348</v>
      </c>
      <c r="L202" s="68">
        <v>37448</v>
      </c>
    </row>
    <row r="203" spans="2:12">
      <c r="B203" s="61">
        <f t="shared" si="15"/>
        <v>200</v>
      </c>
      <c r="C203" s="66">
        <v>216827</v>
      </c>
      <c r="D203" s="67" t="s">
        <v>409</v>
      </c>
      <c r="E203" s="85">
        <v>5604111068513</v>
      </c>
      <c r="F203" s="64" t="str">
        <f t="shared" si="16"/>
        <v>56</v>
      </c>
      <c r="G203" s="80">
        <f t="shared" si="17"/>
        <v>0</v>
      </c>
      <c r="H203" s="80" t="str">
        <f t="shared" si="18"/>
        <v/>
      </c>
      <c r="I203" s="80" t="str">
        <f t="shared" si="19"/>
        <v/>
      </c>
      <c r="J203" s="67" t="s">
        <v>207</v>
      </c>
      <c r="K203" s="67" t="s">
        <v>348</v>
      </c>
      <c r="L203" s="68">
        <v>31573</v>
      </c>
    </row>
    <row r="204" spans="2:12">
      <c r="B204" s="61">
        <f t="shared" si="15"/>
        <v>201</v>
      </c>
      <c r="C204" s="66">
        <v>216965</v>
      </c>
      <c r="D204" s="67" t="s">
        <v>410</v>
      </c>
      <c r="E204" s="85">
        <v>5407211267164</v>
      </c>
      <c r="F204" s="64" t="str">
        <f t="shared" si="16"/>
        <v>54</v>
      </c>
      <c r="G204" s="80">
        <f t="shared" si="17"/>
        <v>0</v>
      </c>
      <c r="H204" s="80" t="str">
        <f t="shared" si="18"/>
        <v/>
      </c>
      <c r="I204" s="80" t="str">
        <f t="shared" si="19"/>
        <v/>
      </c>
      <c r="J204" s="67" t="s">
        <v>226</v>
      </c>
      <c r="K204" s="67" t="s">
        <v>348</v>
      </c>
      <c r="L204" s="68">
        <v>37581</v>
      </c>
    </row>
    <row r="205" spans="2:12">
      <c r="B205" s="61">
        <f t="shared" si="15"/>
        <v>202</v>
      </c>
      <c r="C205" s="66">
        <v>217223</v>
      </c>
      <c r="D205" s="67" t="s">
        <v>339</v>
      </c>
      <c r="E205" s="85">
        <v>7314282187435</v>
      </c>
      <c r="F205" s="64" t="str">
        <f t="shared" si="16"/>
        <v>73</v>
      </c>
      <c r="G205" s="80">
        <f t="shared" si="17"/>
        <v>1</v>
      </c>
      <c r="H205" s="80" t="str">
        <f t="shared" si="18"/>
        <v>○</v>
      </c>
      <c r="I205" s="80" t="str">
        <f t="shared" si="19"/>
        <v>○</v>
      </c>
      <c r="J205" s="67" t="s">
        <v>210</v>
      </c>
      <c r="K205" s="67" t="s">
        <v>348</v>
      </c>
      <c r="L205" s="68">
        <v>36693</v>
      </c>
    </row>
    <row r="206" spans="2:12">
      <c r="B206" s="61">
        <f t="shared" si="15"/>
        <v>203</v>
      </c>
      <c r="C206" s="66">
        <v>217568</v>
      </c>
      <c r="D206" s="67" t="s">
        <v>191</v>
      </c>
      <c r="E206" s="85">
        <v>6202031303164</v>
      </c>
      <c r="F206" s="64" t="str">
        <f t="shared" si="16"/>
        <v>62</v>
      </c>
      <c r="G206" s="80">
        <f t="shared" si="17"/>
        <v>0</v>
      </c>
      <c r="H206" s="80" t="str">
        <f t="shared" si="18"/>
        <v/>
      </c>
      <c r="I206" s="80" t="str">
        <f t="shared" si="19"/>
        <v/>
      </c>
      <c r="J206" s="67" t="s">
        <v>210</v>
      </c>
      <c r="K206" s="67" t="s">
        <v>348</v>
      </c>
      <c r="L206" s="68">
        <v>39964</v>
      </c>
    </row>
    <row r="207" spans="2:12">
      <c r="B207" s="61">
        <f t="shared" si="15"/>
        <v>204</v>
      </c>
      <c r="C207" s="66">
        <v>217650</v>
      </c>
      <c r="D207" s="67" t="s">
        <v>411</v>
      </c>
      <c r="E207" s="85">
        <v>5807152196673</v>
      </c>
      <c r="F207" s="64" t="str">
        <f t="shared" si="16"/>
        <v>58</v>
      </c>
      <c r="G207" s="80">
        <f t="shared" si="17"/>
        <v>0</v>
      </c>
      <c r="H207" s="80" t="str">
        <f t="shared" si="18"/>
        <v/>
      </c>
      <c r="I207" s="80" t="str">
        <f t="shared" si="19"/>
        <v/>
      </c>
      <c r="J207" s="67" t="s">
        <v>210</v>
      </c>
      <c r="K207" s="67" t="s">
        <v>348</v>
      </c>
      <c r="L207" s="68">
        <v>32146</v>
      </c>
    </row>
    <row r="208" spans="2:12">
      <c r="B208" s="61">
        <f t="shared" si="15"/>
        <v>205</v>
      </c>
      <c r="C208" s="66">
        <v>217657</v>
      </c>
      <c r="D208" s="67" t="s">
        <v>412</v>
      </c>
      <c r="E208" s="85">
        <v>6613082187694</v>
      </c>
      <c r="F208" s="64" t="str">
        <f t="shared" si="16"/>
        <v>66</v>
      </c>
      <c r="G208" s="80">
        <f t="shared" si="17"/>
        <v>0</v>
      </c>
      <c r="H208" s="80" t="str">
        <f t="shared" si="18"/>
        <v/>
      </c>
      <c r="I208" s="80" t="str">
        <f t="shared" si="19"/>
        <v/>
      </c>
      <c r="J208" s="67" t="s">
        <v>210</v>
      </c>
      <c r="K208" s="67" t="s">
        <v>348</v>
      </c>
      <c r="L208" s="68">
        <v>34227</v>
      </c>
    </row>
    <row r="209" spans="2:12">
      <c r="B209" s="61">
        <f t="shared" si="15"/>
        <v>206</v>
      </c>
      <c r="C209" s="66">
        <v>217810</v>
      </c>
      <c r="D209" s="67" t="s">
        <v>413</v>
      </c>
      <c r="E209" s="85">
        <v>6409041148914</v>
      </c>
      <c r="F209" s="64" t="str">
        <f t="shared" si="16"/>
        <v>64</v>
      </c>
      <c r="G209" s="80">
        <f t="shared" si="17"/>
        <v>0</v>
      </c>
      <c r="H209" s="80" t="str">
        <f t="shared" si="18"/>
        <v/>
      </c>
      <c r="I209" s="80" t="str">
        <f t="shared" si="19"/>
        <v/>
      </c>
      <c r="J209" s="67" t="s">
        <v>210</v>
      </c>
      <c r="K209" s="67" t="s">
        <v>348</v>
      </c>
      <c r="L209" s="68">
        <v>35878</v>
      </c>
    </row>
    <row r="210" spans="2:12">
      <c r="B210" s="61">
        <f t="shared" si="15"/>
        <v>207</v>
      </c>
      <c r="C210" s="66">
        <v>217818</v>
      </c>
      <c r="D210" s="67" t="s">
        <v>414</v>
      </c>
      <c r="E210" s="85">
        <v>6810282191632</v>
      </c>
      <c r="F210" s="64" t="str">
        <f t="shared" si="16"/>
        <v>68</v>
      </c>
      <c r="G210" s="80">
        <f t="shared" si="17"/>
        <v>0</v>
      </c>
      <c r="H210" s="80" t="str">
        <f t="shared" si="18"/>
        <v/>
      </c>
      <c r="I210" s="80" t="str">
        <f t="shared" si="19"/>
        <v/>
      </c>
      <c r="J210" s="67" t="s">
        <v>226</v>
      </c>
      <c r="K210" s="67" t="s">
        <v>348</v>
      </c>
      <c r="L210" s="68">
        <v>36280</v>
      </c>
    </row>
    <row r="211" spans="2:12">
      <c r="B211" s="61">
        <f t="shared" si="15"/>
        <v>208</v>
      </c>
      <c r="C211" s="66">
        <v>217944</v>
      </c>
      <c r="D211" s="67" t="s">
        <v>415</v>
      </c>
      <c r="E211" s="85">
        <v>6902091051898</v>
      </c>
      <c r="F211" s="64" t="str">
        <f t="shared" si="16"/>
        <v>69</v>
      </c>
      <c r="G211" s="80">
        <f t="shared" si="17"/>
        <v>1</v>
      </c>
      <c r="H211" s="80" t="str">
        <f t="shared" si="18"/>
        <v>○</v>
      </c>
      <c r="I211" s="80" t="str">
        <f t="shared" si="19"/>
        <v>○</v>
      </c>
      <c r="J211" s="67" t="s">
        <v>207</v>
      </c>
      <c r="K211" s="67" t="s">
        <v>348</v>
      </c>
      <c r="L211" s="68">
        <v>38288</v>
      </c>
    </row>
    <row r="212" spans="2:12">
      <c r="B212" s="61">
        <f t="shared" si="15"/>
        <v>209</v>
      </c>
      <c r="C212" s="66">
        <v>217977</v>
      </c>
      <c r="D212" s="67" t="s">
        <v>416</v>
      </c>
      <c r="E212" s="85">
        <v>6818062237541</v>
      </c>
      <c r="F212" s="64" t="str">
        <f t="shared" si="16"/>
        <v>68</v>
      </c>
      <c r="G212" s="80">
        <f t="shared" si="17"/>
        <v>0</v>
      </c>
      <c r="H212" s="80" t="str">
        <f t="shared" si="18"/>
        <v/>
      </c>
      <c r="I212" s="80" t="str">
        <f t="shared" si="19"/>
        <v/>
      </c>
      <c r="J212" s="67" t="s">
        <v>210</v>
      </c>
      <c r="K212" s="67" t="s">
        <v>348</v>
      </c>
      <c r="L212" s="68">
        <v>34986</v>
      </c>
    </row>
    <row r="213" spans="2:12">
      <c r="B213" s="61">
        <f t="shared" si="15"/>
        <v>210</v>
      </c>
      <c r="C213" s="66">
        <v>218019</v>
      </c>
      <c r="D213" s="67" t="s">
        <v>417</v>
      </c>
      <c r="E213" s="85">
        <v>5609032167643</v>
      </c>
      <c r="F213" s="64" t="str">
        <f t="shared" si="16"/>
        <v>56</v>
      </c>
      <c r="G213" s="80">
        <f t="shared" si="17"/>
        <v>0</v>
      </c>
      <c r="H213" s="80" t="str">
        <f t="shared" si="18"/>
        <v/>
      </c>
      <c r="I213" s="80" t="str">
        <f t="shared" si="19"/>
        <v/>
      </c>
      <c r="J213" s="67" t="s">
        <v>226</v>
      </c>
      <c r="K213" s="67" t="s">
        <v>348</v>
      </c>
      <c r="L213" s="68">
        <v>40152</v>
      </c>
    </row>
    <row r="214" spans="2:12">
      <c r="B214" s="61">
        <f t="shared" si="15"/>
        <v>211</v>
      </c>
      <c r="C214" s="66">
        <v>218024</v>
      </c>
      <c r="D214" s="67" t="s">
        <v>418</v>
      </c>
      <c r="E214" s="85">
        <v>5405102110468</v>
      </c>
      <c r="F214" s="64" t="str">
        <f t="shared" si="16"/>
        <v>54</v>
      </c>
      <c r="G214" s="80">
        <f t="shared" si="17"/>
        <v>0</v>
      </c>
      <c r="H214" s="80" t="str">
        <f t="shared" si="18"/>
        <v/>
      </c>
      <c r="I214" s="80" t="str">
        <f t="shared" si="19"/>
        <v/>
      </c>
      <c r="J214" s="67" t="s">
        <v>226</v>
      </c>
      <c r="K214" s="67" t="s">
        <v>348</v>
      </c>
      <c r="L214" s="68">
        <v>36038</v>
      </c>
    </row>
    <row r="215" spans="2:12">
      <c r="B215" s="61">
        <f t="shared" si="15"/>
        <v>212</v>
      </c>
      <c r="C215" s="66">
        <v>218298</v>
      </c>
      <c r="D215" s="67" t="s">
        <v>419</v>
      </c>
      <c r="E215" s="85">
        <v>5609032137364</v>
      </c>
      <c r="F215" s="64" t="str">
        <f t="shared" si="16"/>
        <v>56</v>
      </c>
      <c r="G215" s="80">
        <f t="shared" si="17"/>
        <v>0</v>
      </c>
      <c r="H215" s="80" t="str">
        <f t="shared" si="18"/>
        <v/>
      </c>
      <c r="I215" s="80" t="str">
        <f t="shared" si="19"/>
        <v/>
      </c>
      <c r="J215" s="67" t="s">
        <v>210</v>
      </c>
      <c r="K215" s="67" t="s">
        <v>348</v>
      </c>
      <c r="L215" s="68">
        <v>39641</v>
      </c>
    </row>
    <row r="216" spans="2:12">
      <c r="B216" s="61">
        <f t="shared" si="15"/>
        <v>213</v>
      </c>
      <c r="C216" s="66">
        <v>218357</v>
      </c>
      <c r="D216" s="67" t="s">
        <v>420</v>
      </c>
      <c r="E216" s="85">
        <v>6202031200564</v>
      </c>
      <c r="F216" s="64" t="str">
        <f t="shared" si="16"/>
        <v>62</v>
      </c>
      <c r="G216" s="80">
        <f t="shared" si="17"/>
        <v>0</v>
      </c>
      <c r="H216" s="80" t="str">
        <f t="shared" si="18"/>
        <v/>
      </c>
      <c r="I216" s="80" t="str">
        <f t="shared" si="19"/>
        <v/>
      </c>
      <c r="J216" s="67" t="s">
        <v>210</v>
      </c>
      <c r="K216" s="67" t="s">
        <v>348</v>
      </c>
      <c r="L216" s="68">
        <v>37155</v>
      </c>
    </row>
    <row r="217" spans="2:12">
      <c r="B217" s="61">
        <f t="shared" si="15"/>
        <v>214</v>
      </c>
      <c r="C217" s="66">
        <v>218366</v>
      </c>
      <c r="D217" s="67" t="s">
        <v>421</v>
      </c>
      <c r="E217" s="85">
        <v>6808062146018</v>
      </c>
      <c r="F217" s="64" t="str">
        <f t="shared" si="16"/>
        <v>68</v>
      </c>
      <c r="G217" s="80">
        <f t="shared" si="17"/>
        <v>0</v>
      </c>
      <c r="H217" s="80" t="str">
        <f t="shared" si="18"/>
        <v/>
      </c>
      <c r="I217" s="80" t="str">
        <f t="shared" si="19"/>
        <v/>
      </c>
      <c r="J217" s="67" t="s">
        <v>210</v>
      </c>
      <c r="K217" s="67" t="s">
        <v>348</v>
      </c>
      <c r="L217" s="68">
        <v>37782</v>
      </c>
    </row>
    <row r="218" spans="2:12">
      <c r="B218" s="61">
        <f t="shared" si="15"/>
        <v>215</v>
      </c>
      <c r="C218" s="66">
        <v>218375</v>
      </c>
      <c r="D218" s="67" t="s">
        <v>422</v>
      </c>
      <c r="E218" s="85">
        <v>6110151156146</v>
      </c>
      <c r="F218" s="64" t="str">
        <f t="shared" si="16"/>
        <v>61</v>
      </c>
      <c r="G218" s="80">
        <f t="shared" si="17"/>
        <v>1</v>
      </c>
      <c r="H218" s="80" t="str">
        <f t="shared" si="18"/>
        <v>○</v>
      </c>
      <c r="I218" s="80" t="str">
        <f t="shared" si="19"/>
        <v>○</v>
      </c>
      <c r="J218" s="67" t="s">
        <v>210</v>
      </c>
      <c r="K218" s="67" t="s">
        <v>348</v>
      </c>
      <c r="L218" s="68">
        <v>37013</v>
      </c>
    </row>
    <row r="219" spans="2:12">
      <c r="B219" s="61">
        <f t="shared" si="15"/>
        <v>216</v>
      </c>
      <c r="C219" s="66">
        <v>218413</v>
      </c>
      <c r="D219" s="67" t="s">
        <v>423</v>
      </c>
      <c r="E219" s="85">
        <v>6409041094007</v>
      </c>
      <c r="F219" s="64" t="str">
        <f t="shared" si="16"/>
        <v>64</v>
      </c>
      <c r="G219" s="80">
        <f t="shared" si="17"/>
        <v>0</v>
      </c>
      <c r="H219" s="80" t="str">
        <f t="shared" si="18"/>
        <v/>
      </c>
      <c r="I219" s="80" t="str">
        <f t="shared" si="19"/>
        <v/>
      </c>
      <c r="J219" s="67" t="s">
        <v>210</v>
      </c>
      <c r="K219" s="67" t="s">
        <v>348</v>
      </c>
      <c r="L219" s="68">
        <v>34953</v>
      </c>
    </row>
    <row r="220" spans="2:12">
      <c r="B220" s="61">
        <f t="shared" si="15"/>
        <v>217</v>
      </c>
      <c r="C220" s="66">
        <v>218422</v>
      </c>
      <c r="D220" s="67" t="s">
        <v>345</v>
      </c>
      <c r="E220" s="85">
        <v>6217021214901</v>
      </c>
      <c r="F220" s="64" t="str">
        <f t="shared" si="16"/>
        <v>62</v>
      </c>
      <c r="G220" s="80">
        <f t="shared" si="17"/>
        <v>0</v>
      </c>
      <c r="H220" s="80" t="str">
        <f t="shared" si="18"/>
        <v/>
      </c>
      <c r="I220" s="80" t="str">
        <f t="shared" si="19"/>
        <v/>
      </c>
      <c r="J220" s="67" t="s">
        <v>210</v>
      </c>
      <c r="K220" s="67" t="s">
        <v>348</v>
      </c>
      <c r="L220" s="68">
        <v>39526</v>
      </c>
    </row>
    <row r="221" spans="2:12">
      <c r="B221" s="61">
        <f t="shared" si="15"/>
        <v>218</v>
      </c>
      <c r="C221" s="66">
        <v>218442</v>
      </c>
      <c r="D221" s="67" t="s">
        <v>190</v>
      </c>
      <c r="E221" s="85">
        <v>7311282006358</v>
      </c>
      <c r="F221" s="64" t="str">
        <f t="shared" si="16"/>
        <v>73</v>
      </c>
      <c r="G221" s="80">
        <f t="shared" si="17"/>
        <v>1</v>
      </c>
      <c r="H221" s="80" t="str">
        <f t="shared" si="18"/>
        <v>○</v>
      </c>
      <c r="I221" s="80" t="str">
        <f t="shared" si="19"/>
        <v>○</v>
      </c>
      <c r="J221" s="67" t="s">
        <v>210</v>
      </c>
      <c r="K221" s="67" t="s">
        <v>348</v>
      </c>
      <c r="L221" s="68">
        <v>35637</v>
      </c>
    </row>
    <row r="222" spans="2:12">
      <c r="B222" s="61">
        <f t="shared" si="15"/>
        <v>219</v>
      </c>
      <c r="C222" s="66">
        <v>218625</v>
      </c>
      <c r="D222" s="67" t="s">
        <v>424</v>
      </c>
      <c r="E222" s="85">
        <v>6110151142391</v>
      </c>
      <c r="F222" s="64" t="str">
        <f t="shared" si="16"/>
        <v>61</v>
      </c>
      <c r="G222" s="80">
        <f t="shared" si="17"/>
        <v>1</v>
      </c>
      <c r="H222" s="80" t="str">
        <f t="shared" si="18"/>
        <v>○</v>
      </c>
      <c r="I222" s="80" t="str">
        <f t="shared" si="19"/>
        <v>○</v>
      </c>
      <c r="J222" s="67" t="s">
        <v>207</v>
      </c>
      <c r="K222" s="67" t="s">
        <v>348</v>
      </c>
      <c r="L222" s="68">
        <v>39198</v>
      </c>
    </row>
    <row r="223" spans="2:12">
      <c r="B223" s="61">
        <f t="shared" si="15"/>
        <v>220</v>
      </c>
      <c r="C223" s="66">
        <v>218725</v>
      </c>
      <c r="D223" s="67" t="s">
        <v>425</v>
      </c>
      <c r="E223" s="85">
        <v>6408161061411</v>
      </c>
      <c r="F223" s="64" t="str">
        <f t="shared" si="16"/>
        <v>64</v>
      </c>
      <c r="G223" s="80">
        <f t="shared" si="17"/>
        <v>0</v>
      </c>
      <c r="H223" s="80" t="str">
        <f t="shared" si="18"/>
        <v/>
      </c>
      <c r="I223" s="80" t="str">
        <f t="shared" si="19"/>
        <v/>
      </c>
      <c r="J223" s="67" t="s">
        <v>210</v>
      </c>
      <c r="K223" s="67" t="s">
        <v>348</v>
      </c>
      <c r="L223" s="68">
        <v>31618</v>
      </c>
    </row>
    <row r="224" spans="2:12">
      <c r="B224" s="61">
        <f t="shared" si="15"/>
        <v>221</v>
      </c>
      <c r="C224" s="66">
        <v>218782</v>
      </c>
      <c r="D224" s="67" t="s">
        <v>426</v>
      </c>
      <c r="E224" s="85">
        <v>5405102191096</v>
      </c>
      <c r="F224" s="64" t="str">
        <f t="shared" si="16"/>
        <v>54</v>
      </c>
      <c r="G224" s="80">
        <f t="shared" si="17"/>
        <v>0</v>
      </c>
      <c r="H224" s="80" t="str">
        <f t="shared" si="18"/>
        <v/>
      </c>
      <c r="I224" s="80" t="str">
        <f t="shared" si="19"/>
        <v/>
      </c>
      <c r="J224" s="67" t="s">
        <v>210</v>
      </c>
      <c r="K224" s="67" t="s">
        <v>348</v>
      </c>
      <c r="L224" s="68">
        <v>38888</v>
      </c>
    </row>
    <row r="225" spans="2:12">
      <c r="B225" s="61">
        <f t="shared" si="15"/>
        <v>222</v>
      </c>
      <c r="C225" s="66">
        <v>218841</v>
      </c>
      <c r="D225" s="67" t="s">
        <v>427</v>
      </c>
      <c r="E225" s="85">
        <v>5405102005007</v>
      </c>
      <c r="F225" s="64" t="str">
        <f t="shared" si="16"/>
        <v>54</v>
      </c>
      <c r="G225" s="80">
        <f t="shared" si="17"/>
        <v>0</v>
      </c>
      <c r="H225" s="80" t="str">
        <f t="shared" si="18"/>
        <v/>
      </c>
      <c r="I225" s="80" t="str">
        <f t="shared" si="19"/>
        <v/>
      </c>
      <c r="J225" s="67" t="s">
        <v>210</v>
      </c>
      <c r="K225" s="67" t="s">
        <v>348</v>
      </c>
      <c r="L225" s="68">
        <v>32222</v>
      </c>
    </row>
    <row r="226" spans="2:12">
      <c r="B226" s="61">
        <f t="shared" si="15"/>
        <v>223</v>
      </c>
      <c r="C226" s="66">
        <v>218908</v>
      </c>
      <c r="D226" s="67" t="s">
        <v>428</v>
      </c>
      <c r="E226" s="85">
        <v>6207021200502</v>
      </c>
      <c r="F226" s="64" t="str">
        <f t="shared" si="16"/>
        <v>62</v>
      </c>
      <c r="G226" s="80">
        <f t="shared" si="17"/>
        <v>0</v>
      </c>
      <c r="H226" s="80" t="str">
        <f t="shared" si="18"/>
        <v/>
      </c>
      <c r="I226" s="80" t="str">
        <f t="shared" si="19"/>
        <v/>
      </c>
      <c r="J226" s="67" t="s">
        <v>226</v>
      </c>
      <c r="K226" s="67" t="s">
        <v>348</v>
      </c>
      <c r="L226" s="68">
        <v>34195</v>
      </c>
    </row>
    <row r="227" spans="2:12">
      <c r="B227" s="61">
        <f t="shared" si="15"/>
        <v>224</v>
      </c>
      <c r="C227" s="66">
        <v>218917</v>
      </c>
      <c r="D227" s="67" t="s">
        <v>429</v>
      </c>
      <c r="E227" s="85">
        <v>6110151110357</v>
      </c>
      <c r="F227" s="64" t="str">
        <f t="shared" si="16"/>
        <v>61</v>
      </c>
      <c r="G227" s="80">
        <f t="shared" si="17"/>
        <v>1</v>
      </c>
      <c r="H227" s="80" t="str">
        <f t="shared" si="18"/>
        <v>○</v>
      </c>
      <c r="I227" s="80" t="str">
        <f t="shared" si="19"/>
        <v>○</v>
      </c>
      <c r="J227" s="67" t="s">
        <v>210</v>
      </c>
      <c r="K227" s="67" t="s">
        <v>348</v>
      </c>
      <c r="L227" s="68">
        <v>36541</v>
      </c>
    </row>
    <row r="228" spans="2:12">
      <c r="B228" s="61">
        <f t="shared" si="15"/>
        <v>225</v>
      </c>
      <c r="C228" s="66">
        <v>218962</v>
      </c>
      <c r="D228" s="67" t="s">
        <v>430</v>
      </c>
      <c r="E228" s="85">
        <v>6207021003034</v>
      </c>
      <c r="F228" s="64" t="str">
        <f t="shared" si="16"/>
        <v>62</v>
      </c>
      <c r="G228" s="80">
        <f t="shared" si="17"/>
        <v>0</v>
      </c>
      <c r="H228" s="80" t="str">
        <f t="shared" si="18"/>
        <v/>
      </c>
      <c r="I228" s="80" t="str">
        <f t="shared" si="19"/>
        <v/>
      </c>
      <c r="J228" s="67" t="s">
        <v>280</v>
      </c>
      <c r="K228" s="67" t="s">
        <v>348</v>
      </c>
      <c r="L228" s="68">
        <v>32295</v>
      </c>
    </row>
    <row r="229" spans="2:12">
      <c r="B229" s="61">
        <f t="shared" si="15"/>
        <v>226</v>
      </c>
      <c r="C229" s="66">
        <v>219010</v>
      </c>
      <c r="D229" s="67" t="s">
        <v>431</v>
      </c>
      <c r="E229" s="85">
        <v>5415102085223</v>
      </c>
      <c r="F229" s="64" t="str">
        <f t="shared" si="16"/>
        <v>54</v>
      </c>
      <c r="G229" s="80">
        <f t="shared" si="17"/>
        <v>0</v>
      </c>
      <c r="H229" s="80" t="str">
        <f t="shared" si="18"/>
        <v/>
      </c>
      <c r="I229" s="80" t="str">
        <f t="shared" si="19"/>
        <v/>
      </c>
      <c r="J229" s="67" t="s">
        <v>210</v>
      </c>
      <c r="K229" s="67" t="s">
        <v>348</v>
      </c>
      <c r="L229" s="68">
        <v>40067</v>
      </c>
    </row>
    <row r="230" spans="2:12">
      <c r="B230" s="61">
        <f t="shared" si="15"/>
        <v>227</v>
      </c>
      <c r="C230" s="66">
        <v>219064</v>
      </c>
      <c r="D230" s="67" t="s">
        <v>337</v>
      </c>
      <c r="E230" s="85">
        <v>7217072123683</v>
      </c>
      <c r="F230" s="64" t="str">
        <f t="shared" si="16"/>
        <v>72</v>
      </c>
      <c r="G230" s="80">
        <f t="shared" si="17"/>
        <v>0</v>
      </c>
      <c r="H230" s="80" t="str">
        <f t="shared" si="18"/>
        <v/>
      </c>
      <c r="I230" s="80" t="str">
        <f t="shared" si="19"/>
        <v/>
      </c>
      <c r="J230" s="67" t="s">
        <v>210</v>
      </c>
      <c r="K230" s="67" t="s">
        <v>348</v>
      </c>
      <c r="L230" s="68">
        <v>40038</v>
      </c>
    </row>
    <row r="231" spans="2:12">
      <c r="B231" s="61">
        <f t="shared" si="15"/>
        <v>228</v>
      </c>
      <c r="C231" s="66">
        <v>219317</v>
      </c>
      <c r="D231" s="67" t="s">
        <v>432</v>
      </c>
      <c r="E231" s="85">
        <v>5609032039582</v>
      </c>
      <c r="F231" s="64" t="str">
        <f t="shared" si="16"/>
        <v>56</v>
      </c>
      <c r="G231" s="80">
        <f t="shared" si="17"/>
        <v>0</v>
      </c>
      <c r="H231" s="80" t="str">
        <f t="shared" si="18"/>
        <v/>
      </c>
      <c r="I231" s="80" t="str">
        <f t="shared" si="19"/>
        <v/>
      </c>
      <c r="J231" s="67" t="s">
        <v>210</v>
      </c>
      <c r="K231" s="67" t="s">
        <v>348</v>
      </c>
      <c r="L231" s="68">
        <v>34612</v>
      </c>
    </row>
    <row r="232" spans="2:12">
      <c r="B232" s="61">
        <f t="shared" si="15"/>
        <v>229</v>
      </c>
      <c r="C232" s="66">
        <v>219395</v>
      </c>
      <c r="D232" s="67" t="s">
        <v>433</v>
      </c>
      <c r="E232" s="85">
        <v>5902112139619</v>
      </c>
      <c r="F232" s="64" t="str">
        <f t="shared" si="16"/>
        <v>59</v>
      </c>
      <c r="G232" s="80">
        <f t="shared" si="17"/>
        <v>1</v>
      </c>
      <c r="H232" s="80" t="str">
        <f t="shared" si="18"/>
        <v>○</v>
      </c>
      <c r="I232" s="80" t="str">
        <f t="shared" si="19"/>
        <v>○</v>
      </c>
      <c r="J232" s="67" t="s">
        <v>210</v>
      </c>
      <c r="K232" s="67" t="s">
        <v>348</v>
      </c>
      <c r="L232" s="68">
        <v>36090</v>
      </c>
    </row>
    <row r="233" spans="2:12">
      <c r="B233" s="61">
        <f t="shared" si="15"/>
        <v>230</v>
      </c>
      <c r="C233" s="66">
        <v>219428</v>
      </c>
      <c r="D233" s="67" t="s">
        <v>434</v>
      </c>
      <c r="E233" s="85">
        <v>6902091004056</v>
      </c>
      <c r="F233" s="64" t="str">
        <f t="shared" si="16"/>
        <v>69</v>
      </c>
      <c r="G233" s="80">
        <f t="shared" si="17"/>
        <v>1</v>
      </c>
      <c r="H233" s="80" t="str">
        <f t="shared" si="18"/>
        <v>○</v>
      </c>
      <c r="I233" s="80" t="str">
        <f t="shared" si="19"/>
        <v>○</v>
      </c>
      <c r="J233" s="67" t="s">
        <v>210</v>
      </c>
      <c r="K233" s="67" t="s">
        <v>348</v>
      </c>
      <c r="L233" s="68">
        <v>31617</v>
      </c>
    </row>
    <row r="234" spans="2:12">
      <c r="B234" s="61">
        <f t="shared" si="15"/>
        <v>231</v>
      </c>
      <c r="C234" s="66">
        <v>219559</v>
      </c>
      <c r="D234" s="67" t="s">
        <v>435</v>
      </c>
      <c r="E234" s="85">
        <v>6602082158737</v>
      </c>
      <c r="F234" s="64" t="str">
        <f t="shared" si="16"/>
        <v>66</v>
      </c>
      <c r="G234" s="80">
        <f t="shared" si="17"/>
        <v>0</v>
      </c>
      <c r="H234" s="80" t="str">
        <f t="shared" si="18"/>
        <v/>
      </c>
      <c r="I234" s="80" t="str">
        <f t="shared" si="19"/>
        <v/>
      </c>
      <c r="J234" s="67" t="s">
        <v>210</v>
      </c>
      <c r="K234" s="67" t="s">
        <v>348</v>
      </c>
      <c r="L234" s="68">
        <v>40227</v>
      </c>
    </row>
    <row r="235" spans="2:12">
      <c r="B235" s="61">
        <f t="shared" si="15"/>
        <v>232</v>
      </c>
      <c r="C235" s="69">
        <v>219998</v>
      </c>
      <c r="D235" s="70" t="s">
        <v>436</v>
      </c>
      <c r="E235" s="86">
        <v>6810282125041</v>
      </c>
      <c r="F235" s="64" t="str">
        <f t="shared" si="16"/>
        <v>68</v>
      </c>
      <c r="G235" s="80">
        <f t="shared" si="17"/>
        <v>0</v>
      </c>
      <c r="H235" s="80" t="str">
        <f t="shared" si="18"/>
        <v/>
      </c>
      <c r="I235" s="80" t="str">
        <f t="shared" si="19"/>
        <v/>
      </c>
      <c r="J235" s="70" t="s">
        <v>207</v>
      </c>
      <c r="K235" s="70" t="s">
        <v>348</v>
      </c>
      <c r="L235" s="71">
        <v>34871</v>
      </c>
    </row>
  </sheetData>
  <mergeCells count="1">
    <mergeCell ref="B1:L1"/>
  </mergeCells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showGridLines="0" tabSelected="1" workbookViewId="0">
      <selection activeCell="J7" sqref="J7"/>
    </sheetView>
  </sheetViews>
  <sheetFormatPr defaultColWidth="9" defaultRowHeight="13.5"/>
  <cols>
    <col min="1" max="1" width="9" style="33"/>
    <col min="2" max="2" width="16.125" style="33" customWidth="1"/>
    <col min="3" max="7" width="13.25" style="33" customWidth="1"/>
    <col min="8" max="8" width="4.5" style="33" customWidth="1"/>
    <col min="9" max="9" width="9" style="33"/>
    <col min="10" max="10" width="9.25" style="33" customWidth="1"/>
    <col min="11" max="11" width="6.25" style="33" bestFit="1" customWidth="1"/>
    <col min="12" max="16384" width="9" style="33"/>
  </cols>
  <sheetData>
    <row r="2" spans="2:11" ht="32.25" customHeight="1">
      <c r="B2" s="77" t="s">
        <v>126</v>
      </c>
      <c r="C2" s="77"/>
      <c r="D2" s="77"/>
      <c r="E2" s="77"/>
      <c r="F2" s="77"/>
      <c r="G2" s="77"/>
    </row>
    <row r="3" spans="2:11" ht="16.5">
      <c r="B3" s="18"/>
      <c r="C3" s="18"/>
      <c r="D3" s="18"/>
      <c r="E3" s="18"/>
      <c r="F3" s="18"/>
      <c r="G3" s="34" t="s">
        <v>127</v>
      </c>
      <c r="H3" s="18"/>
      <c r="I3" s="18"/>
      <c r="J3" s="18"/>
      <c r="K3" s="18"/>
    </row>
    <row r="4" spans="2:11" ht="33">
      <c r="B4" s="35" t="s">
        <v>128</v>
      </c>
      <c r="C4" s="36" t="s">
        <v>129</v>
      </c>
      <c r="D4" s="36" t="s">
        <v>130</v>
      </c>
      <c r="E4" s="36" t="s">
        <v>131</v>
      </c>
      <c r="F4" s="36" t="s">
        <v>132</v>
      </c>
      <c r="G4" s="36" t="s">
        <v>133</v>
      </c>
      <c r="H4" s="18"/>
      <c r="I4" s="18"/>
      <c r="J4" s="18"/>
      <c r="K4" s="18"/>
    </row>
    <row r="5" spans="2:11" ht="18.75" customHeight="1">
      <c r="B5" s="37" t="s">
        <v>134</v>
      </c>
      <c r="C5" s="38">
        <v>1086</v>
      </c>
      <c r="D5" s="38">
        <v>1086</v>
      </c>
      <c r="E5" s="38">
        <v>1044</v>
      </c>
      <c r="F5" s="38">
        <v>444</v>
      </c>
      <c r="G5" s="38">
        <v>528</v>
      </c>
      <c r="H5" s="18"/>
      <c r="I5" s="36" t="s">
        <v>135</v>
      </c>
      <c r="J5" s="78" t="s">
        <v>440</v>
      </c>
      <c r="K5" s="79"/>
    </row>
    <row r="6" spans="2:11" ht="18.75" customHeight="1">
      <c r="B6" s="37" t="s">
        <v>136</v>
      </c>
      <c r="C6" s="38">
        <v>282</v>
      </c>
      <c r="D6" s="38">
        <v>288</v>
      </c>
      <c r="E6" s="38">
        <v>276</v>
      </c>
      <c r="F6" s="38">
        <v>120</v>
      </c>
      <c r="G6" s="38">
        <v>156</v>
      </c>
      <c r="H6" s="18"/>
      <c r="I6" s="39" t="s">
        <v>137</v>
      </c>
      <c r="J6" s="78" t="s">
        <v>446</v>
      </c>
      <c r="K6" s="79"/>
    </row>
    <row r="7" spans="2:11" ht="18.75" customHeight="1">
      <c r="B7" s="37" t="s">
        <v>138</v>
      </c>
      <c r="C7" s="38">
        <v>1290</v>
      </c>
      <c r="D7" s="38">
        <v>1296</v>
      </c>
      <c r="E7" s="38">
        <v>1248</v>
      </c>
      <c r="F7" s="38">
        <v>120</v>
      </c>
      <c r="G7" s="38">
        <v>594</v>
      </c>
      <c r="H7" s="18"/>
      <c r="I7" s="40" t="s">
        <v>139</v>
      </c>
      <c r="J7" s="41">
        <f>INDEX(C5:G22,MATCH(J6,B5:B22,0),MATCH(J5,C4:G4,0))</f>
        <v>1146</v>
      </c>
      <c r="K7" s="42" t="s">
        <v>140</v>
      </c>
    </row>
    <row r="8" spans="2:11" ht="18.75" customHeight="1">
      <c r="B8" s="37" t="s">
        <v>141</v>
      </c>
      <c r="C8" s="38">
        <v>990</v>
      </c>
      <c r="D8" s="38">
        <v>996</v>
      </c>
      <c r="E8" s="38">
        <v>984</v>
      </c>
      <c r="F8" s="38">
        <v>240</v>
      </c>
      <c r="G8" s="38">
        <v>780</v>
      </c>
      <c r="H8" s="18"/>
      <c r="I8" s="18"/>
      <c r="J8" s="18"/>
      <c r="K8" s="18"/>
    </row>
    <row r="9" spans="2:11" ht="18.75" customHeight="1">
      <c r="B9" s="37" t="s">
        <v>142</v>
      </c>
      <c r="C9" s="38">
        <v>948</v>
      </c>
      <c r="D9" s="38">
        <v>942</v>
      </c>
      <c r="E9" s="38">
        <v>912</v>
      </c>
      <c r="F9" s="38">
        <v>396</v>
      </c>
      <c r="G9" s="38">
        <v>402</v>
      </c>
      <c r="H9" s="18"/>
      <c r="I9" s="18"/>
      <c r="J9" s="18"/>
      <c r="K9" s="18"/>
    </row>
    <row r="10" spans="2:11" ht="18.75" customHeight="1">
      <c r="B10" s="37" t="s">
        <v>143</v>
      </c>
      <c r="C10" s="38">
        <v>948</v>
      </c>
      <c r="D10" s="38">
        <v>942</v>
      </c>
      <c r="E10" s="38">
        <v>912</v>
      </c>
      <c r="F10" s="38">
        <v>396</v>
      </c>
      <c r="G10" s="38">
        <v>402</v>
      </c>
      <c r="H10" s="18"/>
      <c r="I10" s="18"/>
      <c r="J10" s="18"/>
      <c r="K10" s="18"/>
    </row>
    <row r="11" spans="2:11" ht="18.75" customHeight="1">
      <c r="B11" s="37" t="s">
        <v>144</v>
      </c>
      <c r="C11" s="38">
        <v>978</v>
      </c>
      <c r="D11" s="38">
        <v>978</v>
      </c>
      <c r="E11" s="38">
        <v>948</v>
      </c>
      <c r="F11" s="38">
        <v>240</v>
      </c>
      <c r="G11" s="38">
        <v>498</v>
      </c>
      <c r="H11" s="18"/>
      <c r="I11" s="18"/>
      <c r="J11" s="18"/>
      <c r="K11" s="18"/>
    </row>
    <row r="12" spans="2:11" ht="18.75" customHeight="1">
      <c r="B12" s="37" t="s">
        <v>145</v>
      </c>
      <c r="C12" s="38">
        <v>948</v>
      </c>
      <c r="D12" s="38">
        <v>942</v>
      </c>
      <c r="E12" s="38">
        <v>912</v>
      </c>
      <c r="F12" s="38">
        <v>396</v>
      </c>
      <c r="G12" s="38">
        <v>402</v>
      </c>
      <c r="H12" s="18"/>
      <c r="I12" s="18"/>
      <c r="J12" s="18"/>
      <c r="K12" s="18"/>
    </row>
    <row r="13" spans="2:11" ht="18.75" customHeight="1">
      <c r="B13" s="37" t="s">
        <v>146</v>
      </c>
      <c r="C13" s="38">
        <v>1032</v>
      </c>
      <c r="D13" s="38">
        <v>1032</v>
      </c>
      <c r="E13" s="38">
        <v>1002</v>
      </c>
      <c r="F13" s="38">
        <v>630</v>
      </c>
      <c r="G13" s="38">
        <v>690</v>
      </c>
      <c r="H13" s="18"/>
      <c r="I13" s="18"/>
      <c r="J13" s="18"/>
      <c r="K13" s="18"/>
    </row>
    <row r="14" spans="2:11" ht="18.75" customHeight="1">
      <c r="B14" s="37" t="s">
        <v>147</v>
      </c>
      <c r="C14" s="38">
        <v>978</v>
      </c>
      <c r="D14" s="38">
        <v>978</v>
      </c>
      <c r="E14" s="38">
        <v>948</v>
      </c>
      <c r="F14" s="38">
        <v>426</v>
      </c>
      <c r="G14" s="38">
        <v>498</v>
      </c>
      <c r="H14" s="18"/>
      <c r="I14" s="18"/>
      <c r="J14" s="18"/>
      <c r="K14" s="18"/>
    </row>
    <row r="15" spans="2:11" ht="18.75" customHeight="1">
      <c r="B15" s="37" t="s">
        <v>148</v>
      </c>
      <c r="C15" s="38">
        <v>960</v>
      </c>
      <c r="D15" s="38">
        <v>948</v>
      </c>
      <c r="E15" s="38">
        <v>918</v>
      </c>
      <c r="F15" s="38">
        <v>486</v>
      </c>
      <c r="G15" s="38">
        <v>630</v>
      </c>
      <c r="H15" s="18"/>
      <c r="I15" s="18"/>
      <c r="J15" s="18"/>
      <c r="K15" s="18"/>
    </row>
    <row r="16" spans="2:11" ht="18.75" customHeight="1">
      <c r="B16" s="37" t="s">
        <v>149</v>
      </c>
      <c r="C16" s="38">
        <v>1146</v>
      </c>
      <c r="D16" s="38">
        <v>1146</v>
      </c>
      <c r="E16" s="38">
        <v>1110</v>
      </c>
      <c r="F16" s="38">
        <v>720</v>
      </c>
      <c r="G16" s="38">
        <v>690</v>
      </c>
      <c r="H16" s="18"/>
      <c r="I16" s="18"/>
      <c r="J16" s="18"/>
      <c r="K16" s="18"/>
    </row>
    <row r="17" spans="2:11" ht="18.75" customHeight="1">
      <c r="B17" s="37" t="s">
        <v>150</v>
      </c>
      <c r="C17" s="38">
        <v>1008</v>
      </c>
      <c r="D17" s="38">
        <v>996</v>
      </c>
      <c r="E17" s="38">
        <v>966</v>
      </c>
      <c r="F17" s="38">
        <v>450</v>
      </c>
      <c r="G17" s="38">
        <v>498</v>
      </c>
      <c r="H17" s="18"/>
      <c r="I17" s="18"/>
      <c r="J17" s="18"/>
      <c r="K17" s="18"/>
    </row>
    <row r="18" spans="2:11" ht="18.75" customHeight="1">
      <c r="B18" s="37" t="s">
        <v>151</v>
      </c>
      <c r="C18" s="38">
        <v>1086</v>
      </c>
      <c r="D18" s="38">
        <v>1080</v>
      </c>
      <c r="E18" s="38">
        <v>1050</v>
      </c>
      <c r="F18" s="38">
        <v>486</v>
      </c>
      <c r="G18" s="38">
        <v>630</v>
      </c>
      <c r="H18" s="18"/>
      <c r="I18" s="18"/>
      <c r="J18" s="18"/>
      <c r="K18" s="18"/>
    </row>
    <row r="19" spans="2:11" ht="18.75" customHeight="1">
      <c r="B19" s="37" t="s">
        <v>152</v>
      </c>
      <c r="C19" s="38">
        <v>696</v>
      </c>
      <c r="D19" s="38">
        <v>978</v>
      </c>
      <c r="E19" s="38">
        <v>972</v>
      </c>
      <c r="F19" s="38">
        <v>240</v>
      </c>
      <c r="G19" s="38">
        <v>384</v>
      </c>
      <c r="H19" s="18"/>
      <c r="I19" s="18"/>
      <c r="J19" s="18"/>
      <c r="K19" s="18"/>
    </row>
    <row r="20" spans="2:11" ht="18.75" customHeight="1">
      <c r="B20" s="37" t="s">
        <v>153</v>
      </c>
      <c r="C20" s="38">
        <v>1062</v>
      </c>
      <c r="D20" s="38">
        <v>1056</v>
      </c>
      <c r="E20" s="38">
        <v>1020</v>
      </c>
      <c r="F20" s="38">
        <v>540</v>
      </c>
      <c r="G20" s="38">
        <v>528</v>
      </c>
      <c r="H20" s="18"/>
      <c r="I20" s="18"/>
      <c r="J20" s="18"/>
      <c r="K20" s="18"/>
    </row>
    <row r="21" spans="2:11" ht="18.75" customHeight="1">
      <c r="B21" s="37" t="s">
        <v>154</v>
      </c>
      <c r="C21" s="38">
        <v>876</v>
      </c>
      <c r="D21" s="38">
        <v>876</v>
      </c>
      <c r="E21" s="38">
        <v>840</v>
      </c>
      <c r="F21" s="38">
        <v>1050</v>
      </c>
      <c r="G21" s="38">
        <v>798</v>
      </c>
      <c r="H21" s="18"/>
      <c r="I21" s="18"/>
      <c r="J21" s="18"/>
      <c r="K21" s="18"/>
    </row>
    <row r="22" spans="2:11" ht="18.75" customHeight="1">
      <c r="B22" s="37" t="s">
        <v>155</v>
      </c>
      <c r="C22" s="38">
        <v>1830</v>
      </c>
      <c r="D22" s="38">
        <v>1806</v>
      </c>
      <c r="E22" s="38">
        <v>1752</v>
      </c>
      <c r="F22" s="38">
        <v>990</v>
      </c>
      <c r="G22" s="38">
        <v>996</v>
      </c>
      <c r="H22" s="18"/>
      <c r="I22" s="18"/>
      <c r="J22" s="18"/>
      <c r="K22" s="18"/>
    </row>
  </sheetData>
  <mergeCells count="3">
    <mergeCell ref="B2:G2"/>
    <mergeCell ref="J5:K5"/>
    <mergeCell ref="J6:K6"/>
  </mergeCells>
  <phoneticPr fontId="3" type="noConversion"/>
  <dataValidations count="2">
    <dataValidation type="list" allowBlank="1" showInputMessage="1" showErrorMessage="1" sqref="J5:K5">
      <formula1>$C$4:$G$4</formula1>
    </dataValidation>
    <dataValidation type="list" allowBlank="1" showInputMessage="1" showErrorMessage="1" sqref="J6:K6">
      <formula1>$B$5:$B$22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실습</vt:lpstr>
      <vt:lpstr>p280</vt:lpstr>
      <vt:lpstr>P243</vt:lpstr>
      <vt:lpstr>p317</vt:lpstr>
      <vt:lpstr>실습2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dcterms:created xsi:type="dcterms:W3CDTF">2018-11-24T00:13:04Z</dcterms:created>
  <dcterms:modified xsi:type="dcterms:W3CDTF">2018-11-26T07:42:27Z</dcterms:modified>
</cp:coreProperties>
</file>