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nicol\Desktop\Sistemi informativi\Processi di business\Progetti\"/>
    </mc:Choice>
  </mc:AlternateContent>
  <xr:revisionPtr revIDLastSave="0" documentId="13_ncr:1_{D42631B9-638D-4A63-A12D-DCCB91747870}" xr6:coauthVersionLast="47" xr6:coauthVersionMax="47" xr10:uidLastSave="{00000000-0000-0000-0000-000000000000}"/>
  <bookViews>
    <workbookView xWindow="-90" yWindow="0" windowWidth="9780" windowHeight="1017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C6" i="1" l="1"/>
  <c r="CX6" i="1"/>
  <c r="CB14" i="1"/>
  <c r="CI4" i="1"/>
  <c r="CI5" i="1"/>
  <c r="CI6" i="1"/>
  <c r="CI7" i="1"/>
  <c r="CI8" i="1"/>
  <c r="CI9" i="1"/>
  <c r="CI10" i="1"/>
  <c r="CI11" i="1"/>
  <c r="CI12" i="1"/>
  <c r="CI13" i="1"/>
  <c r="CI14" i="1"/>
  <c r="DC5" i="1"/>
  <c r="DC7" i="1"/>
  <c r="DC8" i="1"/>
  <c r="DC9" i="1"/>
  <c r="DC10" i="1"/>
  <c r="DC11" i="1"/>
  <c r="DC12" i="1"/>
  <c r="DC13" i="1"/>
  <c r="DC14" i="1"/>
  <c r="DC4" i="1"/>
  <c r="N5" i="1"/>
  <c r="N6" i="1"/>
  <c r="N7" i="1"/>
  <c r="N8" i="1"/>
  <c r="N9" i="1"/>
  <c r="N10" i="1"/>
  <c r="N11" i="1"/>
  <c r="N12" i="1"/>
  <c r="N13" i="1"/>
  <c r="N14" i="1"/>
  <c r="N4" i="1"/>
  <c r="M5" i="1"/>
  <c r="M6" i="1"/>
  <c r="M7" i="1"/>
  <c r="M8" i="1"/>
  <c r="M9" i="1"/>
  <c r="M10" i="1"/>
  <c r="M11" i="1"/>
  <c r="M12" i="1"/>
  <c r="M13" i="1"/>
  <c r="M14" i="1"/>
  <c r="M4" i="1"/>
  <c r="L5" i="1"/>
  <c r="L6" i="1"/>
  <c r="L7" i="1"/>
  <c r="L8" i="1"/>
  <c r="L9" i="1"/>
  <c r="L10" i="1"/>
  <c r="L11" i="1"/>
  <c r="L12" i="1"/>
  <c r="L13" i="1"/>
  <c r="L14" i="1"/>
  <c r="L4" i="1"/>
  <c r="K5" i="1"/>
  <c r="K6" i="1"/>
  <c r="K7" i="1"/>
  <c r="K8" i="1"/>
  <c r="K9" i="1"/>
  <c r="K10" i="1"/>
  <c r="K11" i="1"/>
  <c r="K12" i="1"/>
  <c r="K13" i="1"/>
  <c r="K14" i="1"/>
  <c r="K4" i="1"/>
  <c r="J5" i="1"/>
  <c r="J6" i="1"/>
  <c r="J7" i="1"/>
  <c r="J8" i="1"/>
  <c r="J9" i="1"/>
  <c r="J10" i="1"/>
  <c r="J11" i="1"/>
  <c r="J12" i="1"/>
  <c r="J13" i="1"/>
  <c r="J14" i="1"/>
  <c r="J4" i="1"/>
  <c r="I5" i="1"/>
  <c r="I6" i="1"/>
  <c r="I7" i="1"/>
  <c r="I8" i="1"/>
  <c r="I9" i="1"/>
  <c r="I10" i="1"/>
  <c r="I11" i="1"/>
  <c r="I12" i="1"/>
  <c r="I13" i="1"/>
  <c r="I14" i="1"/>
  <c r="I4" i="1"/>
  <c r="G5" i="1"/>
  <c r="G6" i="1"/>
  <c r="G7" i="1"/>
  <c r="G8" i="1"/>
  <c r="G9" i="1"/>
  <c r="G10" i="1"/>
  <c r="G11" i="1"/>
  <c r="G12" i="1"/>
  <c r="G13" i="1"/>
  <c r="G14" i="1"/>
  <c r="G4" i="1"/>
  <c r="B3" i="1"/>
  <c r="B6" i="1"/>
  <c r="CZ5" i="1"/>
  <c r="CZ6" i="1"/>
  <c r="CZ7" i="1"/>
  <c r="CZ8" i="1"/>
  <c r="CZ9" i="1"/>
  <c r="CZ10" i="1"/>
  <c r="CZ11" i="1"/>
  <c r="CZ12" i="1"/>
  <c r="CZ13" i="1"/>
  <c r="CZ14" i="1"/>
  <c r="CZ4" i="1"/>
  <c r="BQ5" i="1"/>
  <c r="BQ6" i="1"/>
  <c r="BQ7" i="1"/>
  <c r="BQ8" i="1"/>
  <c r="BQ9" i="1"/>
  <c r="BQ10" i="1"/>
  <c r="BQ11" i="1"/>
  <c r="BQ12" i="1"/>
  <c r="BQ13" i="1"/>
  <c r="BQ14" i="1"/>
  <c r="BQ4" i="1"/>
  <c r="AM5" i="1"/>
  <c r="AM6" i="1"/>
  <c r="AM7" i="1"/>
  <c r="AM8" i="1"/>
  <c r="AM9" i="1"/>
  <c r="AM10" i="1"/>
  <c r="AM11" i="1"/>
  <c r="AM12" i="1"/>
  <c r="AM13" i="1"/>
  <c r="AM14" i="1"/>
  <c r="AM4" i="1"/>
  <c r="CT4" i="1"/>
  <c r="DB4" i="1" s="1"/>
  <c r="CT5" i="1"/>
  <c r="DB5" i="1" s="1"/>
  <c r="CT6" i="1"/>
  <c r="DB6" i="1" s="1"/>
  <c r="CT7" i="1"/>
  <c r="DB7" i="1" s="1"/>
  <c r="CT8" i="1"/>
  <c r="DB8" i="1" s="1"/>
  <c r="CT9" i="1"/>
  <c r="DB9" i="1" s="1"/>
  <c r="CT10" i="1"/>
  <c r="DB10" i="1" s="1"/>
  <c r="CT11" i="1"/>
  <c r="DB11" i="1" s="1"/>
  <c r="CT12" i="1"/>
  <c r="DB12" i="1" s="1"/>
  <c r="CT13" i="1"/>
  <c r="DB13" i="1" s="1"/>
  <c r="CT14" i="1"/>
  <c r="DB14" i="1" s="1"/>
  <c r="CS4" i="1"/>
  <c r="CS5" i="1"/>
  <c r="CS6" i="1"/>
  <c r="CS7" i="1"/>
  <c r="CS8" i="1"/>
  <c r="CS9" i="1"/>
  <c r="CS10" i="1"/>
  <c r="CS11" i="1"/>
  <c r="CS12" i="1"/>
  <c r="CS13" i="1"/>
  <c r="CS14" i="1"/>
  <c r="CK5" i="1" l="1"/>
  <c r="CK6" i="1"/>
  <c r="CK7" i="1"/>
  <c r="CK8" i="1"/>
  <c r="CK9" i="1"/>
  <c r="CK10" i="1"/>
  <c r="CK11" i="1"/>
  <c r="CK12" i="1"/>
  <c r="CK13" i="1"/>
  <c r="CK14" i="1"/>
  <c r="CK4" i="1"/>
  <c r="CA5" i="1"/>
  <c r="CA6" i="1"/>
  <c r="CA7" i="1"/>
  <c r="CA8" i="1"/>
  <c r="CA9" i="1"/>
  <c r="CA10" i="1"/>
  <c r="CA11" i="1"/>
  <c r="CA12" i="1"/>
  <c r="CA13" i="1"/>
  <c r="CA14" i="1"/>
  <c r="CA4" i="1"/>
  <c r="E8" i="1"/>
  <c r="S8" i="1"/>
  <c r="AC8" i="1"/>
  <c r="AW8" i="1"/>
  <c r="BG8" i="1"/>
  <c r="BG5" i="1"/>
  <c r="BG6" i="1"/>
  <c r="BG7" i="1"/>
  <c r="BG9" i="1"/>
  <c r="BG10" i="1"/>
  <c r="BG11" i="1"/>
  <c r="BG12" i="1"/>
  <c r="BG13" i="1"/>
  <c r="BG14" i="1"/>
  <c r="BG4" i="1"/>
  <c r="AW5" i="1"/>
  <c r="AW6" i="1"/>
  <c r="AW7" i="1"/>
  <c r="AW9" i="1"/>
  <c r="AW10" i="1"/>
  <c r="AW11" i="1"/>
  <c r="AW12" i="1"/>
  <c r="AW13" i="1"/>
  <c r="AW14" i="1"/>
  <c r="AW4" i="1"/>
  <c r="AC5" i="1"/>
  <c r="AC6" i="1"/>
  <c r="AC7" i="1"/>
  <c r="AC9" i="1"/>
  <c r="AC10" i="1"/>
  <c r="AC11" i="1"/>
  <c r="AC12" i="1"/>
  <c r="AC13" i="1"/>
  <c r="AC14" i="1"/>
  <c r="AC4" i="1"/>
  <c r="S5" i="1"/>
  <c r="S6" i="1"/>
  <c r="S7" i="1"/>
  <c r="S9" i="1"/>
  <c r="S10" i="1"/>
  <c r="S11" i="1"/>
  <c r="S12" i="1"/>
  <c r="S13" i="1"/>
  <c r="S14" i="1"/>
  <c r="S4" i="1"/>
  <c r="Q8" i="1" l="1"/>
  <c r="T8" i="1" s="1"/>
  <c r="W8" i="1" s="1"/>
  <c r="X8" i="1" s="1"/>
  <c r="BO8" i="1"/>
  <c r="BR8" i="1" s="1"/>
  <c r="E4" i="1"/>
  <c r="E5" i="1"/>
  <c r="E6" i="1"/>
  <c r="E7" i="1"/>
  <c r="E9" i="1"/>
  <c r="E10" i="1"/>
  <c r="E11" i="1"/>
  <c r="E12" i="1"/>
  <c r="E13" i="1"/>
  <c r="E14" i="1"/>
  <c r="AA8" i="1" l="1"/>
  <c r="AD8" i="1" s="1"/>
  <c r="AG8" i="1" s="1"/>
  <c r="AH8" i="1" s="1"/>
  <c r="DA11" i="1"/>
  <c r="DA4" i="1"/>
  <c r="DA12" i="1"/>
  <c r="DA5" i="1"/>
  <c r="DA13" i="1"/>
  <c r="DA6" i="1"/>
  <c r="DA14" i="1"/>
  <c r="DA7" i="1"/>
  <c r="DA8" i="1"/>
  <c r="DA9" i="1"/>
  <c r="DA10" i="1"/>
  <c r="AK8" i="1"/>
  <c r="AN8" i="1" s="1"/>
  <c r="AO8" i="1" s="1"/>
  <c r="AP8" i="1" s="1"/>
  <c r="BY8" i="1"/>
  <c r="CB8" i="1" s="1"/>
  <c r="CE8" i="1" s="1"/>
  <c r="CF8" i="1" s="1"/>
  <c r="CL8" i="1"/>
  <c r="CO8" i="1" s="1"/>
  <c r="CP8" i="1" s="1"/>
  <c r="BE8" i="1"/>
  <c r="BH8" i="1" s="1"/>
  <c r="BI8" i="1" s="1"/>
  <c r="BJ8" i="1" s="1"/>
  <c r="AU8" i="1"/>
  <c r="AX8" i="1" s="1"/>
  <c r="AY8" i="1" s="1"/>
  <c r="AZ8" i="1" s="1"/>
  <c r="CU8" i="1" s="1"/>
  <c r="BO10" i="1"/>
  <c r="BR10" i="1" s="1"/>
  <c r="CL10" i="1"/>
  <c r="AK10" i="1"/>
  <c r="AN10" i="1" s="1"/>
  <c r="BO11" i="1"/>
  <c r="BR11" i="1" s="1"/>
  <c r="CL11" i="1"/>
  <c r="AK11" i="1"/>
  <c r="AN11" i="1" s="1"/>
  <c r="BO9" i="1"/>
  <c r="BR9" i="1" s="1"/>
  <c r="CL9" i="1"/>
  <c r="AK9" i="1"/>
  <c r="AN9" i="1" s="1"/>
  <c r="U8" i="1"/>
  <c r="V8" i="1" s="1"/>
  <c r="CL7" i="1"/>
  <c r="AK7" i="1"/>
  <c r="AN7" i="1" s="1"/>
  <c r="BO7" i="1"/>
  <c r="BR7" i="1" s="1"/>
  <c r="CL14" i="1"/>
  <c r="AK14" i="1"/>
  <c r="AN14" i="1" s="1"/>
  <c r="BO14" i="1"/>
  <c r="BR14" i="1" s="1"/>
  <c r="CL5" i="1"/>
  <c r="BO5" i="1"/>
  <c r="BR5" i="1" s="1"/>
  <c r="AK5" i="1"/>
  <c r="AN5" i="1" s="1"/>
  <c r="CL6" i="1"/>
  <c r="AK6" i="1"/>
  <c r="AN6" i="1" s="1"/>
  <c r="BO6" i="1"/>
  <c r="BR6" i="1" s="1"/>
  <c r="CL4" i="1"/>
  <c r="AU4" i="1"/>
  <c r="AX4" i="1" s="1"/>
  <c r="AK4" i="1"/>
  <c r="AN4" i="1" s="1"/>
  <c r="BO4" i="1"/>
  <c r="BR4" i="1" s="1"/>
  <c r="BS8" i="1"/>
  <c r="BT8" i="1" s="1"/>
  <c r="BU8" i="1"/>
  <c r="BV8" i="1" s="1"/>
  <c r="AK13" i="1"/>
  <c r="AN13" i="1" s="1"/>
  <c r="BO13" i="1"/>
  <c r="BR13" i="1" s="1"/>
  <c r="CL13" i="1"/>
  <c r="CL12" i="1"/>
  <c r="BO12" i="1"/>
  <c r="BR12" i="1" s="1"/>
  <c r="AK12" i="1"/>
  <c r="AN12" i="1" s="1"/>
  <c r="AU14" i="1"/>
  <c r="AX14" i="1" s="1"/>
  <c r="AA14" i="1"/>
  <c r="AD14" i="1" s="1"/>
  <c r="Q14" i="1"/>
  <c r="T14" i="1" s="1"/>
  <c r="BY14" i="1"/>
  <c r="BE14" i="1"/>
  <c r="BH14" i="1" s="1"/>
  <c r="AU13" i="1"/>
  <c r="AX13" i="1" s="1"/>
  <c r="BE13" i="1"/>
  <c r="BH13" i="1" s="1"/>
  <c r="Q13" i="1"/>
  <c r="T13" i="1" s="1"/>
  <c r="BY13" i="1"/>
  <c r="CB13" i="1" s="1"/>
  <c r="AA13" i="1"/>
  <c r="AD13" i="1" s="1"/>
  <c r="BY12" i="1"/>
  <c r="CB12" i="1" s="1"/>
  <c r="AU12" i="1"/>
  <c r="AX12" i="1" s="1"/>
  <c r="Q12" i="1"/>
  <c r="T12" i="1" s="1"/>
  <c r="BE12" i="1"/>
  <c r="BH12" i="1" s="1"/>
  <c r="AA12" i="1"/>
  <c r="AD12" i="1" s="1"/>
  <c r="BY11" i="1"/>
  <c r="CB11" i="1" s="1"/>
  <c r="Q11" i="1"/>
  <c r="T11" i="1" s="1"/>
  <c r="AA11" i="1"/>
  <c r="AD11" i="1" s="1"/>
  <c r="BE11" i="1"/>
  <c r="BH11" i="1" s="1"/>
  <c r="AU11" i="1"/>
  <c r="AX11" i="1" s="1"/>
  <c r="BY10" i="1"/>
  <c r="CB10" i="1" s="1"/>
  <c r="BE10" i="1"/>
  <c r="BH10" i="1" s="1"/>
  <c r="AU10" i="1"/>
  <c r="AX10" i="1" s="1"/>
  <c r="AA10" i="1"/>
  <c r="AD10" i="1" s="1"/>
  <c r="Q10" i="1"/>
  <c r="T10" i="1" s="1"/>
  <c r="AA9" i="1"/>
  <c r="AD9" i="1" s="1"/>
  <c r="AU9" i="1"/>
  <c r="AX9" i="1" s="1"/>
  <c r="BE9" i="1"/>
  <c r="BH9" i="1" s="1"/>
  <c r="BY9" i="1"/>
  <c r="CB9" i="1" s="1"/>
  <c r="Q9" i="1"/>
  <c r="T9" i="1" s="1"/>
  <c r="BY7" i="1"/>
  <c r="CB7" i="1" s="1"/>
  <c r="AU7" i="1"/>
  <c r="AX7" i="1" s="1"/>
  <c r="Q7" i="1"/>
  <c r="T7" i="1" s="1"/>
  <c r="AA7" i="1"/>
  <c r="AD7" i="1" s="1"/>
  <c r="BE7" i="1"/>
  <c r="BH7" i="1" s="1"/>
  <c r="BE6" i="1"/>
  <c r="BH6" i="1" s="1"/>
  <c r="AU6" i="1"/>
  <c r="AX6" i="1" s="1"/>
  <c r="BY6" i="1"/>
  <c r="CB6" i="1" s="1"/>
  <c r="Q6" i="1"/>
  <c r="T6" i="1" s="1"/>
  <c r="AA6" i="1"/>
  <c r="AD6" i="1" s="1"/>
  <c r="BY5" i="1"/>
  <c r="CB5" i="1" s="1"/>
  <c r="BE5" i="1"/>
  <c r="BH5" i="1" s="1"/>
  <c r="AU5" i="1"/>
  <c r="AX5" i="1" s="1"/>
  <c r="AA5" i="1"/>
  <c r="AD5" i="1" s="1"/>
  <c r="Q5" i="1"/>
  <c r="T5" i="1" s="1"/>
  <c r="BY4" i="1"/>
  <c r="CB4" i="1" s="1"/>
  <c r="AA4" i="1"/>
  <c r="AD4" i="1" s="1"/>
  <c r="Q4" i="1"/>
  <c r="T4" i="1" s="1"/>
  <c r="BE4" i="1"/>
  <c r="BH4" i="1" s="1"/>
  <c r="AE8" i="1" l="1"/>
  <c r="AF8" i="1" s="1"/>
  <c r="CC8" i="1"/>
  <c r="CD8" i="1" s="1"/>
  <c r="CW8" i="1" s="1"/>
  <c r="AQ8" i="1"/>
  <c r="AR8" i="1" s="1"/>
  <c r="CM8" i="1"/>
  <c r="CN8" i="1" s="1"/>
  <c r="CX8" i="1" s="1"/>
  <c r="BK8" i="1"/>
  <c r="BL8" i="1" s="1"/>
  <c r="BA8" i="1"/>
  <c r="BB8" i="1" s="1"/>
  <c r="AQ6" i="1"/>
  <c r="AR6" i="1" s="1"/>
  <c r="AO6" i="1"/>
  <c r="AP6" i="1" s="1"/>
  <c r="BU9" i="1"/>
  <c r="BV9" i="1" s="1"/>
  <c r="BS9" i="1"/>
  <c r="BT9" i="1" s="1"/>
  <c r="AQ13" i="1"/>
  <c r="AR13" i="1" s="1"/>
  <c r="AO13" i="1"/>
  <c r="AP13" i="1" s="1"/>
  <c r="AO12" i="1"/>
  <c r="AP12" i="1" s="1"/>
  <c r="AQ12" i="1"/>
  <c r="AR12" i="1" s="1"/>
  <c r="AQ11" i="1"/>
  <c r="AR11" i="1" s="1"/>
  <c r="AO11" i="1"/>
  <c r="AP11" i="1" s="1"/>
  <c r="BU4" i="1"/>
  <c r="BV4" i="1" s="1"/>
  <c r="BS4" i="1"/>
  <c r="BT4" i="1" s="1"/>
  <c r="AO5" i="1"/>
  <c r="AP5" i="1" s="1"/>
  <c r="AQ5" i="1"/>
  <c r="AR5" i="1" s="1"/>
  <c r="BS11" i="1"/>
  <c r="BT11" i="1" s="1"/>
  <c r="BU11" i="1"/>
  <c r="BV11" i="1" s="1"/>
  <c r="AQ10" i="1"/>
  <c r="AR10" i="1" s="1"/>
  <c r="AO10" i="1"/>
  <c r="AP10" i="1" s="1"/>
  <c r="BS12" i="1"/>
  <c r="BT12" i="1" s="1"/>
  <c r="BU12" i="1"/>
  <c r="BV12" i="1" s="1"/>
  <c r="BS5" i="1"/>
  <c r="BT5" i="1" s="1"/>
  <c r="BU5" i="1"/>
  <c r="BV5" i="1" s="1"/>
  <c r="BS14" i="1"/>
  <c r="BT14" i="1" s="1"/>
  <c r="BU14" i="1"/>
  <c r="BV14" i="1" s="1"/>
  <c r="BS7" i="1"/>
  <c r="BT7" i="1" s="1"/>
  <c r="BU7" i="1"/>
  <c r="BV7" i="1" s="1"/>
  <c r="AO4" i="1"/>
  <c r="AP4" i="1" s="1"/>
  <c r="AQ4" i="1"/>
  <c r="AR4" i="1" s="1"/>
  <c r="AO7" i="1"/>
  <c r="AP7" i="1" s="1"/>
  <c r="AQ7" i="1"/>
  <c r="AR7" i="1" s="1"/>
  <c r="BS13" i="1"/>
  <c r="BT13" i="1" s="1"/>
  <c r="BU13" i="1"/>
  <c r="BV13" i="1" s="1"/>
  <c r="BS6" i="1"/>
  <c r="BT6" i="1" s="1"/>
  <c r="BU6" i="1"/>
  <c r="BV6" i="1" s="1"/>
  <c r="AO14" i="1"/>
  <c r="AP14" i="1" s="1"/>
  <c r="AQ14" i="1"/>
  <c r="AR14" i="1" s="1"/>
  <c r="AQ9" i="1"/>
  <c r="AR9" i="1" s="1"/>
  <c r="AO9" i="1"/>
  <c r="AP9" i="1" s="1"/>
  <c r="BU10" i="1"/>
  <c r="BV10" i="1" s="1"/>
  <c r="BS10" i="1"/>
  <c r="BT10" i="1" s="1"/>
  <c r="BK14" i="1"/>
  <c r="BL14" i="1" s="1"/>
  <c r="BI14" i="1"/>
  <c r="BJ14" i="1" s="1"/>
  <c r="CO14" i="1"/>
  <c r="CP14" i="1" s="1"/>
  <c r="CM14" i="1"/>
  <c r="CN14" i="1" s="1"/>
  <c r="W14" i="1"/>
  <c r="X14" i="1" s="1"/>
  <c r="U14" i="1"/>
  <c r="V14" i="1" s="1"/>
  <c r="BA14" i="1"/>
  <c r="BB14" i="1" s="1"/>
  <c r="AY14" i="1"/>
  <c r="AZ14" i="1" s="1"/>
  <c r="CC13" i="1"/>
  <c r="CD13" i="1" s="1"/>
  <c r="CE13" i="1"/>
  <c r="CF13" i="1" s="1"/>
  <c r="CO13" i="1"/>
  <c r="CP13" i="1" s="1"/>
  <c r="CM13" i="1"/>
  <c r="CN13" i="1" s="1"/>
  <c r="BA13" i="1"/>
  <c r="BB13" i="1" s="1"/>
  <c r="AY13" i="1"/>
  <c r="AZ13" i="1" s="1"/>
  <c r="W13" i="1"/>
  <c r="X13" i="1" s="1"/>
  <c r="U13" i="1"/>
  <c r="V13" i="1" s="1"/>
  <c r="BK13" i="1"/>
  <c r="BL13" i="1" s="1"/>
  <c r="BI13" i="1"/>
  <c r="BJ13" i="1" s="1"/>
  <c r="BI12" i="1"/>
  <c r="BJ12" i="1" s="1"/>
  <c r="BK12" i="1"/>
  <c r="BL12" i="1" s="1"/>
  <c r="U12" i="1"/>
  <c r="V12" i="1" s="1"/>
  <c r="W12" i="1"/>
  <c r="X12" i="1" s="1"/>
  <c r="AE12" i="1"/>
  <c r="AF12" i="1" s="1"/>
  <c r="AG12" i="1"/>
  <c r="AH12" i="1" s="1"/>
  <c r="AY12" i="1"/>
  <c r="AZ12" i="1" s="1"/>
  <c r="BA12" i="1"/>
  <c r="BB12" i="1" s="1"/>
  <c r="CM12" i="1"/>
  <c r="CN12" i="1" s="1"/>
  <c r="CX12" i="1" s="1"/>
  <c r="CO12" i="1"/>
  <c r="CP12" i="1" s="1"/>
  <c r="CC12" i="1"/>
  <c r="CD12" i="1" s="1"/>
  <c r="CE12" i="1"/>
  <c r="CF12" i="1" s="1"/>
  <c r="CE11" i="1"/>
  <c r="CF11" i="1" s="1"/>
  <c r="CC11" i="1"/>
  <c r="CD11" i="1" s="1"/>
  <c r="BA11" i="1"/>
  <c r="BB11" i="1" s="1"/>
  <c r="AY11" i="1"/>
  <c r="AZ11" i="1" s="1"/>
  <c r="BK11" i="1"/>
  <c r="BL11" i="1" s="1"/>
  <c r="BI11" i="1"/>
  <c r="BJ11" i="1" s="1"/>
  <c r="AG11" i="1"/>
  <c r="AH11" i="1" s="1"/>
  <c r="AE11" i="1"/>
  <c r="AF11" i="1" s="1"/>
  <c r="W11" i="1"/>
  <c r="X11" i="1" s="1"/>
  <c r="U11" i="1"/>
  <c r="V11" i="1" s="1"/>
  <c r="CW11" i="1" s="1"/>
  <c r="CM11" i="1"/>
  <c r="CN11" i="1" s="1"/>
  <c r="CX11" i="1" s="1"/>
  <c r="CO11" i="1"/>
  <c r="CP11" i="1" s="1"/>
  <c r="W10" i="1"/>
  <c r="X10" i="1" s="1"/>
  <c r="U10" i="1"/>
  <c r="V10" i="1" s="1"/>
  <c r="BA10" i="1"/>
  <c r="BB10" i="1" s="1"/>
  <c r="AY10" i="1"/>
  <c r="AZ10" i="1" s="1"/>
  <c r="BK10" i="1"/>
  <c r="BL10" i="1" s="1"/>
  <c r="BI10" i="1"/>
  <c r="BJ10" i="1" s="1"/>
  <c r="CE10" i="1"/>
  <c r="CF10" i="1" s="1"/>
  <c r="CC10" i="1"/>
  <c r="CD10" i="1" s="1"/>
  <c r="AG10" i="1"/>
  <c r="AH10" i="1" s="1"/>
  <c r="AE10" i="1"/>
  <c r="AF10" i="1" s="1"/>
  <c r="CO10" i="1"/>
  <c r="CP10" i="1" s="1"/>
  <c r="CM10" i="1"/>
  <c r="CN10" i="1" s="1"/>
  <c r="CX10" i="1" s="1"/>
  <c r="BK9" i="1"/>
  <c r="BL9" i="1" s="1"/>
  <c r="BI9" i="1"/>
  <c r="BJ9" i="1" s="1"/>
  <c r="BA9" i="1"/>
  <c r="BB9" i="1" s="1"/>
  <c r="AY9" i="1"/>
  <c r="AZ9" i="1" s="1"/>
  <c r="AE9" i="1"/>
  <c r="AF9" i="1" s="1"/>
  <c r="AG9" i="1"/>
  <c r="AH9" i="1" s="1"/>
  <c r="CO9" i="1"/>
  <c r="CP9" i="1" s="1"/>
  <c r="CM9" i="1"/>
  <c r="CN9" i="1" s="1"/>
  <c r="CX9" i="1" s="1"/>
  <c r="U9" i="1"/>
  <c r="V9" i="1" s="1"/>
  <c r="W9" i="1"/>
  <c r="X9" i="1" s="1"/>
  <c r="CE9" i="1"/>
  <c r="CF9" i="1" s="1"/>
  <c r="CC9" i="1"/>
  <c r="CD9" i="1" s="1"/>
  <c r="CE7" i="1"/>
  <c r="CF7" i="1" s="1"/>
  <c r="CC7" i="1"/>
  <c r="CD7" i="1" s="1"/>
  <c r="CO7" i="1"/>
  <c r="CP7" i="1" s="1"/>
  <c r="CM7" i="1"/>
  <c r="CN7" i="1" s="1"/>
  <c r="CX7" i="1" s="1"/>
  <c r="AY7" i="1"/>
  <c r="AZ7" i="1" s="1"/>
  <c r="BA7" i="1"/>
  <c r="BB7" i="1" s="1"/>
  <c r="BK7" i="1"/>
  <c r="BL7" i="1" s="1"/>
  <c r="BI7" i="1"/>
  <c r="BJ7" i="1" s="1"/>
  <c r="AG7" i="1"/>
  <c r="AH7" i="1" s="1"/>
  <c r="AE7" i="1"/>
  <c r="AF7" i="1" s="1"/>
  <c r="U7" i="1"/>
  <c r="V7" i="1" s="1"/>
  <c r="W7" i="1"/>
  <c r="X7" i="1" s="1"/>
  <c r="W6" i="1"/>
  <c r="X6" i="1" s="1"/>
  <c r="U6" i="1"/>
  <c r="V6" i="1" s="1"/>
  <c r="CE6" i="1"/>
  <c r="CF6" i="1" s="1"/>
  <c r="CC6" i="1"/>
  <c r="CD6" i="1" s="1"/>
  <c r="AG6" i="1"/>
  <c r="AH6" i="1" s="1"/>
  <c r="AE6" i="1"/>
  <c r="AF6" i="1" s="1"/>
  <c r="CM6" i="1"/>
  <c r="CN6" i="1" s="1"/>
  <c r="CO6" i="1"/>
  <c r="CP6" i="1" s="1"/>
  <c r="BA6" i="1"/>
  <c r="BB6" i="1" s="1"/>
  <c r="AY6" i="1"/>
  <c r="AZ6" i="1" s="1"/>
  <c r="BK6" i="1"/>
  <c r="BL6" i="1" s="1"/>
  <c r="BI6" i="1"/>
  <c r="BJ6" i="1" s="1"/>
  <c r="CO5" i="1"/>
  <c r="CP5" i="1" s="1"/>
  <c r="CM5" i="1"/>
  <c r="CN5" i="1" s="1"/>
  <c r="CX5" i="1" s="1"/>
  <c r="BI5" i="1"/>
  <c r="BJ5" i="1" s="1"/>
  <c r="BK5" i="1"/>
  <c r="BL5" i="1" s="1"/>
  <c r="U5" i="1"/>
  <c r="V5" i="1" s="1"/>
  <c r="W5" i="1"/>
  <c r="X5" i="1" s="1"/>
  <c r="AE5" i="1"/>
  <c r="AF5" i="1" s="1"/>
  <c r="AG5" i="1"/>
  <c r="AH5" i="1" s="1"/>
  <c r="AY5" i="1"/>
  <c r="AZ5" i="1" s="1"/>
  <c r="BA5" i="1"/>
  <c r="BB5" i="1" s="1"/>
  <c r="CE5" i="1"/>
  <c r="CF5" i="1" s="1"/>
  <c r="CC5" i="1"/>
  <c r="CD5" i="1" s="1"/>
  <c r="U4" i="1"/>
  <c r="V4" i="1" s="1"/>
  <c r="W4" i="1"/>
  <c r="X4" i="1" s="1"/>
  <c r="AE4" i="1"/>
  <c r="AF4" i="1" s="1"/>
  <c r="AG4" i="1"/>
  <c r="AH4" i="1" s="1"/>
  <c r="CE4" i="1"/>
  <c r="CF4" i="1" s="1"/>
  <c r="CC4" i="1"/>
  <c r="CD4" i="1" s="1"/>
  <c r="CM4" i="1"/>
  <c r="CN4" i="1" s="1"/>
  <c r="CX4" i="1" s="1"/>
  <c r="CO4" i="1"/>
  <c r="CP4" i="1" s="1"/>
  <c r="BA4" i="1"/>
  <c r="BB4" i="1" s="1"/>
  <c r="AY4" i="1"/>
  <c r="AZ4" i="1" s="1"/>
  <c r="BK4" i="1"/>
  <c r="BL4" i="1" s="1"/>
  <c r="BI4" i="1"/>
  <c r="BJ4" i="1" s="1"/>
  <c r="CV8" i="1" l="1"/>
  <c r="CU4" i="1"/>
  <c r="CV4" i="1" s="1"/>
  <c r="CW10" i="1"/>
  <c r="CW7" i="1"/>
  <c r="CW6" i="1"/>
  <c r="CW4" i="1"/>
  <c r="CW5" i="1"/>
  <c r="CW9" i="1"/>
  <c r="CW12" i="1"/>
  <c r="CU5" i="1"/>
  <c r="CV5" i="1" s="1"/>
  <c r="CU14" i="1"/>
  <c r="CU12" i="1"/>
  <c r="CV12" i="1" s="1"/>
  <c r="CU13" i="1"/>
  <c r="CU6" i="1"/>
  <c r="CV6" i="1" s="1"/>
  <c r="CU7" i="1"/>
  <c r="CV7" i="1" s="1"/>
  <c r="CU11" i="1"/>
  <c r="CV11" i="1" s="1"/>
  <c r="CU10" i="1"/>
  <c r="CV10" i="1" s="1"/>
  <c r="CU9" i="1"/>
  <c r="CV9" i="1" s="1"/>
</calcChain>
</file>

<file path=xl/sharedStrings.xml><?xml version="1.0" encoding="utf-8"?>
<sst xmlns="http://schemas.openxmlformats.org/spreadsheetml/2006/main" count="109" uniqueCount="109">
  <si>
    <t>1/lambdaE</t>
  </si>
  <si>
    <t>lambdaE</t>
  </si>
  <si>
    <t>pcycle</t>
  </si>
  <si>
    <t>pexit</t>
  </si>
  <si>
    <t>p2</t>
  </si>
  <si>
    <t>p3</t>
  </si>
  <si>
    <t>lambda2</t>
  </si>
  <si>
    <t>rho2</t>
  </si>
  <si>
    <t>mu2</t>
  </si>
  <si>
    <t>1/mu2</t>
  </si>
  <si>
    <t>L2</t>
  </si>
  <si>
    <t>T2</t>
  </si>
  <si>
    <t>Lq2</t>
  </si>
  <si>
    <t>Tq2</t>
  </si>
  <si>
    <t>Cost2</t>
  </si>
  <si>
    <t>lambda3</t>
  </si>
  <si>
    <t>1/mu3</t>
  </si>
  <si>
    <t>mu3</t>
  </si>
  <si>
    <t>rho3</t>
  </si>
  <si>
    <t>L3</t>
  </si>
  <si>
    <t>T3</t>
  </si>
  <si>
    <t>Lq3</t>
  </si>
  <si>
    <t>Tq3</t>
  </si>
  <si>
    <t>Cost3</t>
  </si>
  <si>
    <t>lambda4.1</t>
  </si>
  <si>
    <t>1/mu4.1</t>
  </si>
  <si>
    <t>mu4.1</t>
  </si>
  <si>
    <t>rho4.1</t>
  </si>
  <si>
    <t>L4.1</t>
  </si>
  <si>
    <t>T4.1</t>
  </si>
  <si>
    <t>Lq4.1</t>
  </si>
  <si>
    <t>Tq4.1</t>
  </si>
  <si>
    <t>Cost4.1</t>
  </si>
  <si>
    <t>lambda4.2</t>
  </si>
  <si>
    <t>1/mu4.2</t>
  </si>
  <si>
    <t>mu4.2</t>
  </si>
  <si>
    <t>rho4.2</t>
  </si>
  <si>
    <t>L4.2</t>
  </si>
  <si>
    <t>T4.2</t>
  </si>
  <si>
    <t>Lq4.2</t>
  </si>
  <si>
    <t>Tq4.2</t>
  </si>
  <si>
    <t>Cost4.2</t>
  </si>
  <si>
    <t>lambda5</t>
  </si>
  <si>
    <t>1/mu5</t>
  </si>
  <si>
    <t>mu5</t>
  </si>
  <si>
    <t>rho5</t>
  </si>
  <si>
    <t>L5</t>
  </si>
  <si>
    <t>T5</t>
  </si>
  <si>
    <t>Lq5</t>
  </si>
  <si>
    <t>Tq5</t>
  </si>
  <si>
    <t>Cost5</t>
  </si>
  <si>
    <t>lambda6</t>
  </si>
  <si>
    <t>1/mu6</t>
  </si>
  <si>
    <t>mu6</t>
  </si>
  <si>
    <t>rho6</t>
  </si>
  <si>
    <t>L6</t>
  </si>
  <si>
    <t>T6</t>
  </si>
  <si>
    <t>Lq6</t>
  </si>
  <si>
    <t>Tq6</t>
  </si>
  <si>
    <t>Cost6</t>
  </si>
  <si>
    <t>Tparallelo</t>
  </si>
  <si>
    <t>Nforw</t>
  </si>
  <si>
    <t>Cost4.3</t>
  </si>
  <si>
    <t>Tq4.3</t>
  </si>
  <si>
    <t>Lq4.3</t>
  </si>
  <si>
    <t>T4.3</t>
  </si>
  <si>
    <t>L4.3</t>
  </si>
  <si>
    <t>rho4.3</t>
  </si>
  <si>
    <t>mu4.3</t>
  </si>
  <si>
    <t>1/mu4.3</t>
  </si>
  <si>
    <t>lambda4.3</t>
  </si>
  <si>
    <t>lambda4</t>
  </si>
  <si>
    <t>1/mu4</t>
  </si>
  <si>
    <t>mu4</t>
  </si>
  <si>
    <t>rho4</t>
  </si>
  <si>
    <t>L4</t>
  </si>
  <si>
    <t>T4</t>
  </si>
  <si>
    <t>Lq4</t>
  </si>
  <si>
    <t>Tq4</t>
  </si>
  <si>
    <t>Cost4</t>
  </si>
  <si>
    <t>Tramo1</t>
  </si>
  <si>
    <t>Tramo2</t>
  </si>
  <si>
    <t>Ttot</t>
  </si>
  <si>
    <t>Nback</t>
  </si>
  <si>
    <t>Cparallelo</t>
  </si>
  <si>
    <t>C ramo1</t>
  </si>
  <si>
    <t>C ramo2</t>
  </si>
  <si>
    <t>C tot</t>
  </si>
  <si>
    <t>Emittor</t>
  </si>
  <si>
    <t>Tempo totale</t>
  </si>
  <si>
    <t>Costo totale</t>
  </si>
  <si>
    <t>lambda1</t>
  </si>
  <si>
    <t>1/mu1</t>
  </si>
  <si>
    <t>mu1</t>
  </si>
  <si>
    <t>rho1</t>
  </si>
  <si>
    <t>L1</t>
  </si>
  <si>
    <t>T1</t>
  </si>
  <si>
    <t>Lq1</t>
  </si>
  <si>
    <t>Tq1</t>
  </si>
  <si>
    <t>Cost1</t>
  </si>
  <si>
    <t>Scansione tessera - Computer 1</t>
  </si>
  <si>
    <t>Verifica tessera - Receptionist</t>
  </si>
  <si>
    <t>Proposta abbonamento - Dipendente 1</t>
  </si>
  <si>
    <t>Iscrizione - Dipendente 2</t>
  </si>
  <si>
    <t>Inserimento dati anagrafici - Responsabile documenti 1</t>
  </si>
  <si>
    <t>Controllo certificato medico - Responsabile documenti 2</t>
  </si>
  <si>
    <t>Completamento - Dipendente 3</t>
  </si>
  <si>
    <t>Pagamento - Contabile</t>
  </si>
  <si>
    <t>Sblocco tornello - Computer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</si>
</sst>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/>
      <top style="thin">
        <color theme="2"/>
      </top>
      <bottom/>
      <diagonal/>
    </border>
  </borders>
  <cellStyleXfs count="4">
    <xf numFmtId="0" fontId="0" fillId="0" borderId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3" fillId="2" borderId="3" xfId="2" applyFill="1"/>
    <xf numFmtId="0" fontId="1" fillId="3" borderId="1" xfId="3" applyBorder="1"/>
    <xf numFmtId="0" fontId="1" fillId="2" borderId="4" xfId="3" applyFill="1" applyBorder="1"/>
    <xf numFmtId="0" fontId="1" fillId="2" borderId="1" xfId="3" applyFill="1" applyBorder="1"/>
    <xf numFmtId="0" fontId="1" fillId="2" borderId="5" xfId="3" applyFill="1" applyBorder="1"/>
    <xf numFmtId="0" fontId="1" fillId="2" borderId="6" xfId="3" applyFill="1" applyBorder="1"/>
    <xf numFmtId="0" fontId="2" fillId="0" borderId="2" xfId="1" applyAlignment="1">
      <alignment horizontal="center"/>
    </xf>
    <xf numFmtId="0" fontId="0" fillId="0" borderId="7" xfId="0" applyBorder="1"/>
  </cellXfs>
  <cellStyles count="4">
    <cellStyle name="40% - Colore 1" xfId="3" builtinId="31"/>
    <cellStyle name="Normale" xfId="0" builtinId="0"/>
    <cellStyle name="Titolo 1" xfId="1" builtinId="16"/>
    <cellStyle name="Totale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</a:t>
            </a:r>
            <a:r>
              <a:rPr lang="it-IT" baseline="0"/>
              <a:t> totale processo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Tabelle1!$D$4:$D$12</c:f>
              <c:numCache>
                <c:formatCode>General</c:formatCode>
                <c:ptCount val="9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300</c:v>
                </c:pt>
                <c:pt idx="5">
                  <c:v>200</c:v>
                </c:pt>
                <c:pt idx="6">
                  <c:v>100</c:v>
                </c:pt>
                <c:pt idx="7">
                  <c:v>90</c:v>
                </c:pt>
                <c:pt idx="8">
                  <c:v>80</c:v>
                </c:pt>
              </c:numCache>
            </c:numRef>
          </c:cat>
          <c:val>
            <c:numRef>
              <c:f>Tabelle1!$CX$4:$CX$12</c:f>
              <c:numCache>
                <c:formatCode>General</c:formatCode>
                <c:ptCount val="9"/>
                <c:pt idx="0">
                  <c:v>321.57979741585035</c:v>
                </c:pt>
                <c:pt idx="1">
                  <c:v>325.77423497567122</c:v>
                </c:pt>
                <c:pt idx="2">
                  <c:v>333.06217172982946</c:v>
                </c:pt>
                <c:pt idx="3">
                  <c:v>348.87774776071814</c:v>
                </c:pt>
                <c:pt idx="4">
                  <c:v>366.62392512069749</c:v>
                </c:pt>
                <c:pt idx="5">
                  <c:v>409.74007493788218</c:v>
                </c:pt>
                <c:pt idx="6">
                  <c:v>691.79352620825489</c:v>
                </c:pt>
                <c:pt idx="7">
                  <c:v>855.73013193702786</c:v>
                </c:pt>
                <c:pt idx="8">
                  <c:v>1340.6769626769608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9-40B7-AE89-53EEB0FFC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462864"/>
        <c:axId val="1931460944"/>
      </c:lineChart>
      <c:catAx>
        <c:axId val="193146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1/Lambda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1460944"/>
        <c:crosses val="autoZero"/>
        <c:auto val="1"/>
        <c:lblAlgn val="ctr"/>
        <c:lblOffset val="100"/>
        <c:noMultiLvlLbl val="0"/>
      </c:catAx>
      <c:valAx>
        <c:axId val="19314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totale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146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17</xdr:row>
      <xdr:rowOff>0</xdr:rowOff>
    </xdr:from>
    <xdr:to>
      <xdr:col>10</xdr:col>
      <xdr:colOff>57150</xdr:colOff>
      <xdr:row>31</xdr:row>
      <xdr:rowOff>165100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52228A8-D207-460E-9A70-D29204CA0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F19"/>
  <sheetViews>
    <sheetView tabSelected="1" topLeftCell="CT1" workbookViewId="0">
      <selection activeCell="CX4" sqref="CX4"/>
    </sheetView>
  </sheetViews>
  <sheetFormatPr defaultRowHeight="14.5" x14ac:dyDescent="0.35"/>
  <cols>
    <col min="4" max="4" width="12.26953125" customWidth="1"/>
    <col min="11" max="12" width="10.81640625" bestFit="1" customWidth="1"/>
    <col min="14" max="14" width="10.81640625" bestFit="1" customWidth="1"/>
    <col min="21" max="21" width="6.26953125" customWidth="1"/>
    <col min="22" max="22" width="6.7265625" customWidth="1"/>
    <col min="23" max="23" width="9.453125" customWidth="1"/>
    <col min="24" max="24" width="10.81640625" bestFit="1" customWidth="1"/>
    <col min="27" max="27" width="12.453125" customWidth="1"/>
    <col min="31" max="31" width="8.36328125" customWidth="1"/>
    <col min="32" max="32" width="6.36328125" customWidth="1"/>
    <col min="33" max="33" width="11.81640625" bestFit="1" customWidth="1"/>
    <col min="34" max="34" width="10.81640625" bestFit="1" customWidth="1"/>
    <col min="37" max="37" width="11.453125" customWidth="1"/>
    <col min="43" max="43" width="11.81640625" bestFit="1" customWidth="1"/>
    <col min="46" max="46" width="10.7265625" customWidth="1"/>
    <col min="50" max="50" width="8.54296875" customWidth="1"/>
    <col min="54" max="54" width="12.08984375" customWidth="1"/>
    <col min="57" max="57" width="11.90625" customWidth="1"/>
    <col min="94" max="94" width="10.7265625" customWidth="1"/>
  </cols>
  <sheetData>
    <row r="2" spans="1:110" ht="20" thickBot="1" x14ac:dyDescent="0.5">
      <c r="A2" s="2" t="s">
        <v>2</v>
      </c>
      <c r="B2" s="2">
        <v>0.25</v>
      </c>
      <c r="D2" s="8" t="s">
        <v>88</v>
      </c>
      <c r="E2" s="8"/>
      <c r="G2" s="8" t="s">
        <v>101</v>
      </c>
      <c r="H2" s="8"/>
      <c r="I2" s="8"/>
      <c r="J2" s="8"/>
      <c r="K2" s="8"/>
      <c r="L2" s="8"/>
      <c r="M2" s="8"/>
      <c r="N2" s="8"/>
      <c r="O2" s="8"/>
      <c r="Q2" s="8" t="s">
        <v>100</v>
      </c>
      <c r="R2" s="8"/>
      <c r="S2" s="8"/>
      <c r="T2" s="8"/>
      <c r="U2" s="8"/>
      <c r="V2" s="8"/>
      <c r="W2" s="8"/>
      <c r="X2" s="8"/>
      <c r="Y2" s="8"/>
      <c r="AA2" s="8" t="s">
        <v>102</v>
      </c>
      <c r="AB2" s="8"/>
      <c r="AC2" s="8"/>
      <c r="AD2" s="8"/>
      <c r="AE2" s="8"/>
      <c r="AF2" s="8"/>
      <c r="AG2" s="8"/>
      <c r="AH2" s="8"/>
      <c r="AI2" s="8"/>
      <c r="AK2" s="8" t="s">
        <v>103</v>
      </c>
      <c r="AL2" s="8"/>
      <c r="AM2" s="8"/>
      <c r="AN2" s="8"/>
      <c r="AO2" s="8"/>
      <c r="AP2" s="8"/>
      <c r="AQ2" s="8"/>
      <c r="AR2" s="8"/>
      <c r="AS2" s="8"/>
      <c r="AU2" s="8" t="s">
        <v>104</v>
      </c>
      <c r="AV2" s="8"/>
      <c r="AW2" s="8"/>
      <c r="AX2" s="8"/>
      <c r="AY2" s="8"/>
      <c r="AZ2" s="8"/>
      <c r="BA2" s="8"/>
      <c r="BB2" s="8"/>
      <c r="BC2" s="8"/>
      <c r="BE2" s="8" t="s">
        <v>105</v>
      </c>
      <c r="BF2" s="8"/>
      <c r="BG2" s="8"/>
      <c r="BH2" s="8"/>
      <c r="BI2" s="8"/>
      <c r="BJ2" s="8"/>
      <c r="BK2" s="8"/>
      <c r="BL2" s="8"/>
      <c r="BM2" s="8"/>
      <c r="BO2" s="8" t="s">
        <v>106</v>
      </c>
      <c r="BP2" s="8"/>
      <c r="BQ2" s="8"/>
      <c r="BR2" s="8"/>
      <c r="BS2" s="8"/>
      <c r="BT2" s="8"/>
      <c r="BU2" s="8"/>
      <c r="BV2" s="8"/>
      <c r="BW2" s="8"/>
      <c r="BY2" s="8" t="s">
        <v>107</v>
      </c>
      <c r="BZ2" s="8"/>
      <c r="CA2" s="8"/>
      <c r="CB2" s="8"/>
      <c r="CC2" s="8"/>
      <c r="CD2" s="8"/>
      <c r="CE2" s="8"/>
      <c r="CF2" s="8"/>
      <c r="CG2" s="8"/>
      <c r="CI2" s="8" t="s">
        <v>108</v>
      </c>
      <c r="CJ2" s="8"/>
      <c r="CK2" s="8"/>
      <c r="CL2" s="8"/>
      <c r="CM2" s="8"/>
      <c r="CN2" s="8"/>
      <c r="CO2" s="8"/>
      <c r="CP2" s="8"/>
      <c r="CQ2" s="8"/>
      <c r="CS2" s="8" t="s">
        <v>89</v>
      </c>
      <c r="CT2" s="8"/>
      <c r="CU2" s="8"/>
      <c r="CV2" s="8"/>
      <c r="CW2" s="8"/>
      <c r="CX2" s="8"/>
      <c r="CZ2" s="8" t="s">
        <v>90</v>
      </c>
      <c r="DA2" s="8"/>
      <c r="DB2" s="8"/>
      <c r="DC2" s="8"/>
    </row>
    <row r="3" spans="1:110" ht="15.5" thickTop="1" thickBot="1" x14ac:dyDescent="0.4">
      <c r="A3" s="2" t="s">
        <v>3</v>
      </c>
      <c r="B3" s="2">
        <f>1-B2</f>
        <v>0.75</v>
      </c>
      <c r="D3" s="3" t="s">
        <v>0</v>
      </c>
      <c r="E3" s="3" t="s">
        <v>1</v>
      </c>
      <c r="G3" s="3" t="s">
        <v>91</v>
      </c>
      <c r="H3" s="3" t="s">
        <v>92</v>
      </c>
      <c r="I3" s="3" t="s">
        <v>93</v>
      </c>
      <c r="J3" s="3" t="s">
        <v>94</v>
      </c>
      <c r="K3" s="3" t="s">
        <v>95</v>
      </c>
      <c r="L3" s="3" t="s">
        <v>96</v>
      </c>
      <c r="M3" s="3" t="s">
        <v>97</v>
      </c>
      <c r="N3" s="3" t="s">
        <v>98</v>
      </c>
      <c r="O3" s="3" t="s">
        <v>99</v>
      </c>
      <c r="Q3" s="3" t="s">
        <v>6</v>
      </c>
      <c r="R3" s="3" t="s">
        <v>9</v>
      </c>
      <c r="S3" s="3" t="s">
        <v>8</v>
      </c>
      <c r="T3" s="3" t="s">
        <v>7</v>
      </c>
      <c r="U3" s="3" t="s">
        <v>10</v>
      </c>
      <c r="V3" s="3" t="s">
        <v>11</v>
      </c>
      <c r="W3" s="3" t="s">
        <v>12</v>
      </c>
      <c r="X3" s="3" t="s">
        <v>13</v>
      </c>
      <c r="Y3" s="3" t="s">
        <v>14</v>
      </c>
      <c r="AA3" s="3" t="s">
        <v>15</v>
      </c>
      <c r="AB3" s="3" t="s">
        <v>16</v>
      </c>
      <c r="AC3" s="3" t="s">
        <v>17</v>
      </c>
      <c r="AD3" s="3" t="s">
        <v>18</v>
      </c>
      <c r="AE3" s="3" t="s">
        <v>19</v>
      </c>
      <c r="AF3" s="3" t="s">
        <v>20</v>
      </c>
      <c r="AG3" s="3" t="s">
        <v>21</v>
      </c>
      <c r="AH3" s="3" t="s">
        <v>22</v>
      </c>
      <c r="AI3" s="3" t="s">
        <v>23</v>
      </c>
      <c r="AK3" s="3" t="s">
        <v>71</v>
      </c>
      <c r="AL3" s="3" t="s">
        <v>72</v>
      </c>
      <c r="AM3" s="3" t="s">
        <v>73</v>
      </c>
      <c r="AN3" s="3" t="s">
        <v>74</v>
      </c>
      <c r="AO3" s="3" t="s">
        <v>75</v>
      </c>
      <c r="AP3" s="3" t="s">
        <v>76</v>
      </c>
      <c r="AQ3" s="3" t="s">
        <v>77</v>
      </c>
      <c r="AR3" s="3" t="s">
        <v>78</v>
      </c>
      <c r="AS3" s="3" t="s">
        <v>79</v>
      </c>
      <c r="AU3" s="3" t="s">
        <v>24</v>
      </c>
      <c r="AV3" s="3" t="s">
        <v>25</v>
      </c>
      <c r="AW3" s="3" t="s">
        <v>26</v>
      </c>
      <c r="AX3" s="3" t="s">
        <v>27</v>
      </c>
      <c r="AY3" s="3" t="s">
        <v>28</v>
      </c>
      <c r="AZ3" s="3" t="s">
        <v>29</v>
      </c>
      <c r="BA3" s="3" t="s">
        <v>30</v>
      </c>
      <c r="BB3" s="3" t="s">
        <v>31</v>
      </c>
      <c r="BC3" s="3" t="s">
        <v>32</v>
      </c>
      <c r="BE3" s="3" t="s">
        <v>33</v>
      </c>
      <c r="BF3" s="3" t="s">
        <v>34</v>
      </c>
      <c r="BG3" s="3" t="s">
        <v>35</v>
      </c>
      <c r="BH3" s="3" t="s">
        <v>36</v>
      </c>
      <c r="BI3" s="3" t="s">
        <v>37</v>
      </c>
      <c r="BJ3" s="3" t="s">
        <v>38</v>
      </c>
      <c r="BK3" s="3" t="s">
        <v>39</v>
      </c>
      <c r="BL3" s="3" t="s">
        <v>40</v>
      </c>
      <c r="BM3" s="3" t="s">
        <v>41</v>
      </c>
      <c r="BO3" s="3" t="s">
        <v>70</v>
      </c>
      <c r="BP3" s="3" t="s">
        <v>69</v>
      </c>
      <c r="BQ3" s="3" t="s">
        <v>68</v>
      </c>
      <c r="BR3" s="3" t="s">
        <v>67</v>
      </c>
      <c r="BS3" s="3" t="s">
        <v>66</v>
      </c>
      <c r="BT3" s="3" t="s">
        <v>65</v>
      </c>
      <c r="BU3" s="3" t="s">
        <v>64</v>
      </c>
      <c r="BV3" s="3" t="s">
        <v>63</v>
      </c>
      <c r="BW3" s="3" t="s">
        <v>62</v>
      </c>
      <c r="BY3" s="3" t="s">
        <v>42</v>
      </c>
      <c r="BZ3" s="3" t="s">
        <v>43</v>
      </c>
      <c r="CA3" s="3" t="s">
        <v>44</v>
      </c>
      <c r="CB3" s="3" t="s">
        <v>45</v>
      </c>
      <c r="CC3" s="3" t="s">
        <v>46</v>
      </c>
      <c r="CD3" s="3" t="s">
        <v>47</v>
      </c>
      <c r="CE3" s="3" t="s">
        <v>48</v>
      </c>
      <c r="CF3" s="3" t="s">
        <v>49</v>
      </c>
      <c r="CG3" s="3" t="s">
        <v>50</v>
      </c>
      <c r="CI3" s="3" t="s">
        <v>51</v>
      </c>
      <c r="CJ3" s="3" t="s">
        <v>52</v>
      </c>
      <c r="CK3" s="3" t="s">
        <v>53</v>
      </c>
      <c r="CL3" s="3" t="s">
        <v>54</v>
      </c>
      <c r="CM3" s="3" t="s">
        <v>55</v>
      </c>
      <c r="CN3" s="3" t="s">
        <v>56</v>
      </c>
      <c r="CO3" s="3" t="s">
        <v>57</v>
      </c>
      <c r="CP3" s="3" t="s">
        <v>58</v>
      </c>
      <c r="CQ3" s="3" t="s">
        <v>59</v>
      </c>
      <c r="CS3" s="3" t="s">
        <v>83</v>
      </c>
      <c r="CT3" s="3" t="s">
        <v>61</v>
      </c>
      <c r="CU3" s="3" t="s">
        <v>60</v>
      </c>
      <c r="CV3" s="3" t="s">
        <v>80</v>
      </c>
      <c r="CW3" s="3" t="s">
        <v>81</v>
      </c>
      <c r="CX3" s="3" t="s">
        <v>82</v>
      </c>
      <c r="CZ3" s="3" t="s">
        <v>84</v>
      </c>
      <c r="DA3" s="3" t="s">
        <v>85</v>
      </c>
      <c r="DB3" s="3" t="s">
        <v>86</v>
      </c>
      <c r="DC3" s="3" t="s">
        <v>87</v>
      </c>
    </row>
    <row r="4" spans="1:110" ht="15.5" thickTop="1" thickBot="1" x14ac:dyDescent="0.4">
      <c r="A4" s="2"/>
      <c r="B4" s="2"/>
      <c r="D4" s="3">
        <v>1000</v>
      </c>
      <c r="E4" s="3">
        <f>1/D4</f>
        <v>1E-3</v>
      </c>
      <c r="G4" s="3">
        <f>E4</f>
        <v>1E-3</v>
      </c>
      <c r="H4" s="3">
        <v>30</v>
      </c>
      <c r="I4" s="3">
        <f>1/H4</f>
        <v>3.3333333333333333E-2</v>
      </c>
      <c r="J4" s="3">
        <f>G4/I4</f>
        <v>3.0000000000000002E-2</v>
      </c>
      <c r="K4" s="3">
        <f>J4/(1-J4)</f>
        <v>3.0927835051546396E-2</v>
      </c>
      <c r="L4" s="3">
        <f>K4/G4</f>
        <v>30.927835051546396</v>
      </c>
      <c r="M4" s="3">
        <f>J4^2/(1-J4)</f>
        <v>9.2783505154639195E-4</v>
      </c>
      <c r="N4" s="3">
        <f>M4/G4</f>
        <v>0.9278350515463919</v>
      </c>
      <c r="O4" s="3">
        <v>1</v>
      </c>
      <c r="Q4" s="3">
        <f t="shared" ref="Q4:Q14" si="0">E4*$B$5</f>
        <v>8.0000000000000004E-4</v>
      </c>
      <c r="R4" s="3">
        <v>30</v>
      </c>
      <c r="S4" s="3">
        <f>1/R4</f>
        <v>3.3333333333333333E-2</v>
      </c>
      <c r="T4" s="3">
        <f>Q4/S4</f>
        <v>2.4E-2</v>
      </c>
      <c r="U4" s="3">
        <f>T4/(1-T4)</f>
        <v>2.4590163934426229E-2</v>
      </c>
      <c r="V4" s="3">
        <f>U4/Q4</f>
        <v>30.737704918032787</v>
      </c>
      <c r="W4" s="3">
        <f>T4^2/(1-T4)</f>
        <v>5.9016393442622953E-4</v>
      </c>
      <c r="X4" s="3">
        <f>W4/Q4</f>
        <v>0.73770491803278693</v>
      </c>
      <c r="Y4" s="3">
        <v>1</v>
      </c>
      <c r="AA4" s="3">
        <f t="shared" ref="AA4:AA14" si="1">E4*$B$6</f>
        <v>1.9999999999999996E-4</v>
      </c>
      <c r="AB4" s="3">
        <v>360</v>
      </c>
      <c r="AC4" s="3">
        <f>1/AB4</f>
        <v>2.7777777777777779E-3</v>
      </c>
      <c r="AD4" s="3">
        <f>AA4/AC4</f>
        <v>7.1999999999999981E-2</v>
      </c>
      <c r="AE4" s="3">
        <f>AD4/(1-AD4)</f>
        <v>7.7586206896551699E-2</v>
      </c>
      <c r="AF4" s="3">
        <f>AE4/AA4</f>
        <v>387.93103448275861</v>
      </c>
      <c r="AG4" s="3">
        <f>AD4^2/(1-AD4)</f>
        <v>5.5862068965517216E-3</v>
      </c>
      <c r="AH4" s="3">
        <f>AG4/AA4</f>
        <v>27.931034482758616</v>
      </c>
      <c r="AI4" s="3">
        <v>1</v>
      </c>
      <c r="AK4" s="3">
        <f t="shared" ref="AK4:AK14" si="2">E4*$B$6</f>
        <v>1.9999999999999996E-4</v>
      </c>
      <c r="AL4" s="3">
        <v>30</v>
      </c>
      <c r="AM4" s="3">
        <f>1/AL4</f>
        <v>3.3333333333333333E-2</v>
      </c>
      <c r="AN4" s="3">
        <f>AK4/AM4</f>
        <v>5.9999999999999984E-3</v>
      </c>
      <c r="AO4" s="3">
        <f>AN4/(1-AN4)</f>
        <v>6.0362173038229364E-3</v>
      </c>
      <c r="AP4" s="3">
        <f>AO4/AK4</f>
        <v>30.18108651911469</v>
      </c>
      <c r="AQ4" s="3">
        <f>AN4^2/(1-AN4)</f>
        <v>3.6217303822937609E-5</v>
      </c>
      <c r="AR4" s="3">
        <f>AQ4/AK4</f>
        <v>0.18108651911468809</v>
      </c>
      <c r="AS4" s="3">
        <v>1</v>
      </c>
      <c r="AU4" s="3">
        <f t="shared" ref="AU4:AU14" si="3">E4*$B$6</f>
        <v>1.9999999999999996E-4</v>
      </c>
      <c r="AV4" s="3">
        <v>240</v>
      </c>
      <c r="AW4" s="3">
        <f>1/AV4</f>
        <v>4.1666666666666666E-3</v>
      </c>
      <c r="AX4" s="3">
        <f>AU4/AW4</f>
        <v>4.7999999999999987E-2</v>
      </c>
      <c r="AY4" s="3">
        <f>AX4/(1-AX4)</f>
        <v>5.0420168067226878E-2</v>
      </c>
      <c r="AZ4" s="3">
        <f>AY4/AU4</f>
        <v>252.10084033613444</v>
      </c>
      <c r="BA4" s="3">
        <f>AX4^2/(1-AX4)</f>
        <v>2.4201680672268897E-3</v>
      </c>
      <c r="BB4" s="3">
        <f>BA4/AU4</f>
        <v>12.100840336134452</v>
      </c>
      <c r="BC4" s="3">
        <v>1</v>
      </c>
      <c r="BE4" s="3">
        <f t="shared" ref="BE4:BE14" si="4">E4*$B$6</f>
        <v>1.9999999999999996E-4</v>
      </c>
      <c r="BF4" s="3">
        <v>120</v>
      </c>
      <c r="BG4" s="3">
        <f>1/BF4</f>
        <v>8.3333333333333332E-3</v>
      </c>
      <c r="BH4" s="3">
        <f>BE4/BG4</f>
        <v>2.3999999999999994E-2</v>
      </c>
      <c r="BI4" s="3">
        <f>BH4/(1-BH4)</f>
        <v>2.4590163934426222E-2</v>
      </c>
      <c r="BJ4" s="3">
        <f>BI4/BE4</f>
        <v>122.95081967213113</v>
      </c>
      <c r="BK4" s="3">
        <f>BH4^2/(1-BH4)</f>
        <v>5.901639344262292E-4</v>
      </c>
      <c r="BL4" s="3">
        <f>BK4/BE4</f>
        <v>2.9508196721311468</v>
      </c>
      <c r="BM4" s="3">
        <v>1</v>
      </c>
      <c r="BO4" s="3">
        <f t="shared" ref="BO4:BO14" si="5">E4*$B$6</f>
        <v>1.9999999999999996E-4</v>
      </c>
      <c r="BP4" s="3">
        <v>120</v>
      </c>
      <c r="BQ4" s="3">
        <f>1/BP4</f>
        <v>8.3333333333333332E-3</v>
      </c>
      <c r="BR4" s="3">
        <f>BO4/BQ4</f>
        <v>2.3999999999999994E-2</v>
      </c>
      <c r="BS4" s="3">
        <f>BR4/(1-BR4)</f>
        <v>2.4590163934426222E-2</v>
      </c>
      <c r="BT4" s="3">
        <f>BS4/BO4</f>
        <v>122.95081967213113</v>
      </c>
      <c r="BU4" s="3">
        <f>BR4^2/(1-BR4)</f>
        <v>5.901639344262292E-4</v>
      </c>
      <c r="BV4" s="3">
        <f>BU4/BO4</f>
        <v>2.9508196721311468</v>
      </c>
      <c r="BW4" s="3">
        <v>1</v>
      </c>
      <c r="BY4" s="3">
        <f t="shared" ref="BY4:BY14" si="6">E4*$B$6*(1/(1-$B$2))+E4*$B$5*$B$2*(1/(1-$B$2))</f>
        <v>5.3333333333333325E-4</v>
      </c>
      <c r="BZ4" s="3">
        <v>120</v>
      </c>
      <c r="CA4" s="3">
        <f>1/BZ4</f>
        <v>8.3333333333333332E-3</v>
      </c>
      <c r="CB4" s="3">
        <f>BY4/CA4</f>
        <v>6.3999999999999987E-2</v>
      </c>
      <c r="CC4" s="3">
        <f>CB4/(1-CB4)</f>
        <v>6.8376068376068355E-2</v>
      </c>
      <c r="CD4" s="3">
        <f>CC4/BY4</f>
        <v>128.20512820512818</v>
      </c>
      <c r="CE4" s="3">
        <f>CB4^2/(1-CB4)</f>
        <v>4.3760683760683738E-3</v>
      </c>
      <c r="CF4" s="3">
        <f>CE4/BY4</f>
        <v>8.2051282051282026</v>
      </c>
      <c r="CG4" s="3">
        <v>1</v>
      </c>
      <c r="CI4" s="3">
        <f>E4*$B$6*(1/(1-$B$2))+E4*$B$5</f>
        <v>1.0666666666666667E-3</v>
      </c>
      <c r="CJ4" s="3">
        <v>30</v>
      </c>
      <c r="CK4" s="3">
        <f t="shared" ref="CK4:CK14" si="7">1/CJ4</f>
        <v>3.3333333333333333E-2</v>
      </c>
      <c r="CL4" s="3">
        <f t="shared" ref="CL4:CL14" si="8">CI4/CK4</f>
        <v>3.2000000000000001E-2</v>
      </c>
      <c r="CM4" s="3">
        <f t="shared" ref="CM4:CM14" si="9">CL4/(1-CL4)</f>
        <v>3.3057851239669422E-2</v>
      </c>
      <c r="CN4" s="3">
        <f t="shared" ref="CN4:CN14" si="10">CM4/CI4</f>
        <v>30.991735537190081</v>
      </c>
      <c r="CO4" s="3">
        <f t="shared" ref="CO4:CO14" si="11">CL4^2/(1-CL4)</f>
        <v>1.0578512396694215E-3</v>
      </c>
      <c r="CP4" s="3">
        <f t="shared" ref="CP4:CP14" si="12">CO4/CI4</f>
        <v>0.99173553719008267</v>
      </c>
      <c r="CQ4" s="3">
        <v>1</v>
      </c>
      <c r="CS4" s="3">
        <f t="shared" ref="CS4:CS14" si="13">$B$2/(1-$B$2)</f>
        <v>0.33333333333333331</v>
      </c>
      <c r="CT4" s="3">
        <f t="shared" ref="CT4:CT14" si="14">1/(1-$B$2)</f>
        <v>1.3333333333333333</v>
      </c>
      <c r="CU4" s="3">
        <f t="shared" ref="CU4:CU14" si="15">(AZ4+BJ4)-(1/((1/AZ4)+(1/BJ4)))</f>
        <v>292.40703190909204</v>
      </c>
      <c r="CV4" s="3">
        <f t="shared" ref="CV4:CV12" si="16">$B$6*(AF4+AP4+CU4+BT4+(CD4*CT4))</f>
        <v>200.88202870465344</v>
      </c>
      <c r="CW4" s="3">
        <f t="shared" ref="CW4:CW12" si="17">$B$5*(V4+(CD4*CT4*$B$2))</f>
        <v>58.778198122460417</v>
      </c>
      <c r="CX4" s="3">
        <f>L4+CN4+CV4+CW4</f>
        <v>321.57979741585035</v>
      </c>
      <c r="CZ4" s="3">
        <f>(BC4+BM4)-(1/((1/BC4)+(1/BM4)))</f>
        <v>1.5</v>
      </c>
      <c r="DA4" s="3">
        <f t="shared" ref="DA4:DA14" si="18">$B$6*(AI4+AS4+CZ4+BW4+(CG4*CT4))</f>
        <v>1.1666666666666663</v>
      </c>
      <c r="DB4" s="3">
        <f t="shared" ref="DB4:DB14" si="19">$B$5*(Y4+($B$2*CT4*CG4))</f>
        <v>1.0666666666666667</v>
      </c>
      <c r="DC4" s="3">
        <f>O4+DA4+DB4+CQ4</f>
        <v>4.2333333333333325</v>
      </c>
      <c r="DF4" s="6"/>
    </row>
    <row r="5" spans="1:110" ht="15.5" thickTop="1" thickBot="1" x14ac:dyDescent="0.4">
      <c r="A5" s="2" t="s">
        <v>4</v>
      </c>
      <c r="B5" s="2">
        <v>0.8</v>
      </c>
      <c r="D5" s="3">
        <v>800</v>
      </c>
      <c r="E5" s="3">
        <f t="shared" ref="E5:E14" si="20">1/D5</f>
        <v>1.25E-3</v>
      </c>
      <c r="G5" s="3">
        <f t="shared" ref="G5:G14" si="21">E5</f>
        <v>1.25E-3</v>
      </c>
      <c r="H5" s="3">
        <v>30</v>
      </c>
      <c r="I5" s="3">
        <f t="shared" ref="I5:I14" si="22">1/H5</f>
        <v>3.3333333333333333E-2</v>
      </c>
      <c r="J5" s="3">
        <f t="shared" ref="J5:J14" si="23">G5/I5</f>
        <v>3.7499999999999999E-2</v>
      </c>
      <c r="K5" s="3">
        <f t="shared" ref="K5:K14" si="24">J5/(1-J5)</f>
        <v>3.896103896103896E-2</v>
      </c>
      <c r="L5" s="3">
        <f t="shared" ref="L5:L14" si="25">K5/G5</f>
        <v>31.168831168831169</v>
      </c>
      <c r="M5" s="3">
        <f t="shared" ref="M5:M14" si="26">J5^2/(1-J5)</f>
        <v>1.4610389610389609E-3</v>
      </c>
      <c r="N5" s="3">
        <f t="shared" ref="N5:N14" si="27">M5/G5</f>
        <v>1.1688311688311688</v>
      </c>
      <c r="O5" s="3">
        <v>1</v>
      </c>
      <c r="Q5" s="3">
        <f t="shared" si="0"/>
        <v>1E-3</v>
      </c>
      <c r="R5" s="3">
        <v>30</v>
      </c>
      <c r="S5" s="3">
        <f t="shared" ref="S5:S14" si="28">1/R5</f>
        <v>3.3333333333333333E-2</v>
      </c>
      <c r="T5" s="3">
        <f t="shared" ref="T5:T14" si="29">Q5/S5</f>
        <v>3.0000000000000002E-2</v>
      </c>
      <c r="U5" s="3">
        <f t="shared" ref="U5:U14" si="30">T5/(1-T5)</f>
        <v>3.0927835051546396E-2</v>
      </c>
      <c r="V5" s="3">
        <f t="shared" ref="V5:V14" si="31">U5/Q5</f>
        <v>30.927835051546396</v>
      </c>
      <c r="W5" s="3">
        <f t="shared" ref="W5:W14" si="32">T5^2/(1-T5)</f>
        <v>9.2783505154639195E-4</v>
      </c>
      <c r="X5" s="3">
        <f t="shared" ref="X5:X14" si="33">W5/Q5</f>
        <v>0.9278350515463919</v>
      </c>
      <c r="Y5" s="3">
        <v>1</v>
      </c>
      <c r="AA5" s="3">
        <f t="shared" si="1"/>
        <v>2.4999999999999995E-4</v>
      </c>
      <c r="AB5" s="3">
        <v>360</v>
      </c>
      <c r="AC5" s="3">
        <f t="shared" ref="AC5:AC14" si="34">1/AB5</f>
        <v>2.7777777777777779E-3</v>
      </c>
      <c r="AD5" s="3">
        <f t="shared" ref="AD5:AD14" si="35">AA5/AC5</f>
        <v>8.9999999999999983E-2</v>
      </c>
      <c r="AE5" s="3">
        <f t="shared" ref="AE5:AE12" si="36">AD5/(1-AD5)</f>
        <v>9.8901098901098883E-2</v>
      </c>
      <c r="AF5" s="3">
        <f t="shared" ref="AF5:AF12" si="37">AE5/AA5</f>
        <v>395.60439560439562</v>
      </c>
      <c r="AG5" s="3">
        <f t="shared" ref="AG5:AG12" si="38">AD5^2/(1-AD5)</f>
        <v>8.9010989010988965E-3</v>
      </c>
      <c r="AH5" s="3">
        <f t="shared" ref="AH5:AH12" si="39">AG5/AA5</f>
        <v>35.604395604395592</v>
      </c>
      <c r="AI5" s="3">
        <v>1</v>
      </c>
      <c r="AK5" s="3">
        <f t="shared" si="2"/>
        <v>2.4999999999999995E-4</v>
      </c>
      <c r="AL5" s="3">
        <v>30</v>
      </c>
      <c r="AM5" s="3">
        <f t="shared" ref="AM5:AM14" si="40">1/AL5</f>
        <v>3.3333333333333333E-2</v>
      </c>
      <c r="AN5" s="3">
        <f t="shared" ref="AN5:AN14" si="41">AK5/AM5</f>
        <v>7.4999999999999989E-3</v>
      </c>
      <c r="AO5" s="3">
        <f t="shared" ref="AO5:AO14" si="42">AN5/(1-AN5)</f>
        <v>7.5566750629722903E-3</v>
      </c>
      <c r="AP5" s="3">
        <f t="shared" ref="AP5:AP14" si="43">AO5/AK5</f>
        <v>30.226700251889167</v>
      </c>
      <c r="AQ5" s="3">
        <f t="shared" ref="AQ5:AQ14" si="44">AN5^2/(1-AN5)</f>
        <v>5.6675062972292171E-5</v>
      </c>
      <c r="AR5" s="3">
        <f t="shared" ref="AR5:AR14" si="45">AQ5/AK5</f>
        <v>0.22670025188916873</v>
      </c>
      <c r="AS5" s="3">
        <v>1</v>
      </c>
      <c r="AU5" s="3">
        <f t="shared" si="3"/>
        <v>2.4999999999999995E-4</v>
      </c>
      <c r="AV5" s="3">
        <v>240</v>
      </c>
      <c r="AW5" s="3">
        <f t="shared" ref="AW5:AW14" si="46">1/AV5</f>
        <v>4.1666666666666666E-3</v>
      </c>
      <c r="AX5" s="3">
        <f t="shared" ref="AX5:AX14" si="47">AU5/AW5</f>
        <v>5.9999999999999991E-2</v>
      </c>
      <c r="AY5" s="3">
        <f t="shared" ref="AY5:AY14" si="48">AX5/(1-AX5)</f>
        <v>6.3829787234042534E-2</v>
      </c>
      <c r="AZ5" s="3">
        <f t="shared" ref="AZ5:AZ14" si="49">AY5/AU5</f>
        <v>255.31914893617019</v>
      </c>
      <c r="BA5" s="3">
        <f t="shared" ref="BA5:BA14" si="50">AX5^2/(1-AX5)</f>
        <v>3.8297872340425521E-3</v>
      </c>
      <c r="BB5" s="3">
        <f t="shared" ref="BB5:BB14" si="51">BA5/AU5</f>
        <v>15.319148936170212</v>
      </c>
      <c r="BC5" s="3">
        <v>1</v>
      </c>
      <c r="BE5" s="3">
        <f t="shared" si="4"/>
        <v>2.4999999999999995E-4</v>
      </c>
      <c r="BF5" s="3">
        <v>120</v>
      </c>
      <c r="BG5" s="3">
        <f t="shared" ref="BG5:BG14" si="52">1/BF5</f>
        <v>8.3333333333333332E-3</v>
      </c>
      <c r="BH5" s="3">
        <f t="shared" ref="BH5:BH14" si="53">BE5/BG5</f>
        <v>2.9999999999999995E-2</v>
      </c>
      <c r="BI5" s="3">
        <f t="shared" ref="BI5:BI14" si="54">BH5/(1-BH5)</f>
        <v>3.0927835051546389E-2</v>
      </c>
      <c r="BJ5" s="3">
        <f t="shared" ref="BJ5:BJ14" si="55">BI5/BE5</f>
        <v>123.71134020618558</v>
      </c>
      <c r="BK5" s="3">
        <f t="shared" ref="BK5:BK14" si="56">BH5^2/(1-BH5)</f>
        <v>9.2783505154639151E-4</v>
      </c>
      <c r="BL5" s="3">
        <f t="shared" ref="BL5:BL14" si="57">BK5/BE5</f>
        <v>3.7113402061855667</v>
      </c>
      <c r="BM5" s="3">
        <v>1</v>
      </c>
      <c r="BO5" s="3">
        <f t="shared" si="5"/>
        <v>2.4999999999999995E-4</v>
      </c>
      <c r="BP5" s="3">
        <v>120</v>
      </c>
      <c r="BQ5" s="3">
        <f t="shared" ref="BQ5:BQ14" si="58">1/BP5</f>
        <v>8.3333333333333332E-3</v>
      </c>
      <c r="BR5" s="3">
        <f t="shared" ref="BR5:BR14" si="59">BO5/BQ5</f>
        <v>2.9999999999999995E-2</v>
      </c>
      <c r="BS5" s="3">
        <f t="shared" ref="BS5:BS14" si="60">BR5/(1-BR5)</f>
        <v>3.0927835051546389E-2</v>
      </c>
      <c r="BT5" s="3">
        <f t="shared" ref="BT5:BT14" si="61">BS5/BO5</f>
        <v>123.71134020618558</v>
      </c>
      <c r="BU5" s="3">
        <f t="shared" ref="BU5:BU14" si="62">BR5^2/(1-BR5)</f>
        <v>9.2783505154639151E-4</v>
      </c>
      <c r="BV5" s="3">
        <f t="shared" ref="BV5:BV14" si="63">BU5/BO5</f>
        <v>3.7113402061855667</v>
      </c>
      <c r="BW5" s="3">
        <v>1</v>
      </c>
      <c r="BY5" s="3">
        <f t="shared" si="6"/>
        <v>6.6666666666666654E-4</v>
      </c>
      <c r="BZ5" s="3">
        <v>120</v>
      </c>
      <c r="CA5" s="3">
        <f t="shared" ref="CA5:CA14" si="64">1/BZ5</f>
        <v>8.3333333333333332E-3</v>
      </c>
      <c r="CB5" s="3">
        <f t="shared" ref="CB5:CB14" si="65">BY5/CA5</f>
        <v>7.9999999999999988E-2</v>
      </c>
      <c r="CC5" s="3">
        <f t="shared" ref="CC5:CC13" si="66">CB5/(1-CB5)</f>
        <v>8.6956521739130418E-2</v>
      </c>
      <c r="CD5" s="3">
        <f t="shared" ref="CD5:CD13" si="67">CC5/BY5</f>
        <v>130.43478260869566</v>
      </c>
      <c r="CE5" s="3">
        <f t="shared" ref="CE5:CE13" si="68">CB5^2/(1-CB5)</f>
        <v>6.9565217391304316E-3</v>
      </c>
      <c r="CF5" s="3">
        <f t="shared" ref="CF5:CF13" si="69">CE5/BY5</f>
        <v>10.434782608695649</v>
      </c>
      <c r="CG5" s="3">
        <v>1</v>
      </c>
      <c r="CI5" s="3">
        <f t="shared" ref="CI5:CI14" si="70">E5*$B$6*(1/(1-$B$2))+E5*$B$5</f>
        <v>1.3333333333333333E-3</v>
      </c>
      <c r="CJ5" s="3">
        <v>30</v>
      </c>
      <c r="CK5" s="3">
        <f t="shared" si="7"/>
        <v>3.3333333333333333E-2</v>
      </c>
      <c r="CL5" s="3">
        <f t="shared" si="8"/>
        <v>0.04</v>
      </c>
      <c r="CM5" s="3">
        <f t="shared" si="9"/>
        <v>4.1666666666666671E-2</v>
      </c>
      <c r="CN5" s="3">
        <f t="shared" si="10"/>
        <v>31.250000000000004</v>
      </c>
      <c r="CO5" s="3">
        <f t="shared" si="11"/>
        <v>1.6666666666666668E-3</v>
      </c>
      <c r="CP5" s="3">
        <f t="shared" si="12"/>
        <v>1.2500000000000002</v>
      </c>
      <c r="CQ5" s="3">
        <v>1</v>
      </c>
      <c r="CS5" s="3">
        <f t="shared" si="13"/>
        <v>0.33333333333333331</v>
      </c>
      <c r="CT5" s="3">
        <f t="shared" si="14"/>
        <v>1.3333333333333333</v>
      </c>
      <c r="CU5" s="3">
        <f t="shared" si="15"/>
        <v>295.69715580902249</v>
      </c>
      <c r="CV5" s="3">
        <f t="shared" si="16"/>
        <v>203.8305270699507</v>
      </c>
      <c r="CW5" s="3">
        <f t="shared" si="17"/>
        <v>59.524876736889297</v>
      </c>
      <c r="CX5" s="3">
        <f t="shared" ref="CX5:CX12" si="71">L5+CN5+CV5+CW5</f>
        <v>325.77423497567122</v>
      </c>
      <c r="CZ5" s="3">
        <f t="shared" ref="CZ5:CZ14" si="72">(BC5+BM5)-(1/((1/BC5)+(1/BM5)))</f>
        <v>1.5</v>
      </c>
      <c r="DA5" s="3">
        <f t="shared" si="18"/>
        <v>1.1666666666666663</v>
      </c>
      <c r="DB5" s="3">
        <f t="shared" si="19"/>
        <v>1.0666666666666667</v>
      </c>
      <c r="DC5" s="3">
        <f t="shared" ref="DC5:DC14" si="73">O5+DA5+DB5+CQ5</f>
        <v>4.2333333333333325</v>
      </c>
      <c r="DE5" s="4"/>
      <c r="DF5" s="4"/>
    </row>
    <row r="6" spans="1:110" ht="15.5" thickTop="1" thickBot="1" x14ac:dyDescent="0.4">
      <c r="A6" s="2" t="s">
        <v>5</v>
      </c>
      <c r="B6" s="2">
        <f>1-B5</f>
        <v>0.19999999999999996</v>
      </c>
      <c r="D6" s="3">
        <v>600</v>
      </c>
      <c r="E6" s="3">
        <f t="shared" si="20"/>
        <v>1.6666666666666668E-3</v>
      </c>
      <c r="G6" s="3">
        <f t="shared" si="21"/>
        <v>1.6666666666666668E-3</v>
      </c>
      <c r="H6" s="3">
        <v>30</v>
      </c>
      <c r="I6" s="3">
        <f t="shared" si="22"/>
        <v>3.3333333333333333E-2</v>
      </c>
      <c r="J6" s="3">
        <f t="shared" si="23"/>
        <v>0.05</v>
      </c>
      <c r="K6" s="3">
        <f t="shared" si="24"/>
        <v>5.2631578947368425E-2</v>
      </c>
      <c r="L6" s="3">
        <f t="shared" si="25"/>
        <v>31.578947368421051</v>
      </c>
      <c r="M6" s="3">
        <f t="shared" si="26"/>
        <v>2.6315789473684219E-3</v>
      </c>
      <c r="N6" s="3">
        <f t="shared" si="27"/>
        <v>1.5789473684210531</v>
      </c>
      <c r="O6" s="3">
        <v>1</v>
      </c>
      <c r="Q6" s="3">
        <f t="shared" si="0"/>
        <v>1.3333333333333335E-3</v>
      </c>
      <c r="R6" s="3">
        <v>30</v>
      </c>
      <c r="S6" s="3">
        <f t="shared" si="28"/>
        <v>3.3333333333333333E-2</v>
      </c>
      <c r="T6" s="3">
        <f t="shared" si="29"/>
        <v>4.0000000000000008E-2</v>
      </c>
      <c r="U6" s="3">
        <f t="shared" si="30"/>
        <v>4.1666666666666678E-2</v>
      </c>
      <c r="V6" s="3">
        <f t="shared" si="31"/>
        <v>31.250000000000004</v>
      </c>
      <c r="W6" s="3">
        <f t="shared" si="32"/>
        <v>1.6666666666666674E-3</v>
      </c>
      <c r="X6" s="3">
        <f t="shared" si="33"/>
        <v>1.2500000000000004</v>
      </c>
      <c r="Y6" s="3">
        <v>1</v>
      </c>
      <c r="AA6" s="3">
        <f t="shared" si="1"/>
        <v>3.3333333333333327E-4</v>
      </c>
      <c r="AB6" s="3">
        <v>360</v>
      </c>
      <c r="AC6" s="3">
        <f t="shared" si="34"/>
        <v>2.7777777777777779E-3</v>
      </c>
      <c r="AD6" s="3">
        <f t="shared" si="35"/>
        <v>0.11999999999999997</v>
      </c>
      <c r="AE6" s="3">
        <f t="shared" si="36"/>
        <v>0.13636363636363633</v>
      </c>
      <c r="AF6" s="3">
        <f t="shared" si="37"/>
        <v>409.09090909090907</v>
      </c>
      <c r="AG6" s="3">
        <f t="shared" si="38"/>
        <v>1.6363636363636355E-2</v>
      </c>
      <c r="AH6" s="3">
        <f t="shared" si="39"/>
        <v>49.090909090909072</v>
      </c>
      <c r="AI6" s="3">
        <v>1</v>
      </c>
      <c r="AK6" s="3">
        <f t="shared" si="2"/>
        <v>3.3333333333333327E-4</v>
      </c>
      <c r="AL6" s="3">
        <v>30</v>
      </c>
      <c r="AM6" s="3">
        <f t="shared" si="40"/>
        <v>3.3333333333333333E-2</v>
      </c>
      <c r="AN6" s="3">
        <f t="shared" si="41"/>
        <v>9.9999999999999985E-3</v>
      </c>
      <c r="AO6" s="3">
        <f t="shared" si="42"/>
        <v>1.01010101010101E-2</v>
      </c>
      <c r="AP6" s="3">
        <f t="shared" si="43"/>
        <v>30.303030303030308</v>
      </c>
      <c r="AQ6" s="3">
        <f t="shared" si="44"/>
        <v>1.0101010101010097E-4</v>
      </c>
      <c r="AR6" s="3">
        <f t="shared" si="45"/>
        <v>0.30303030303030298</v>
      </c>
      <c r="AS6" s="3">
        <v>1</v>
      </c>
      <c r="AU6" s="3">
        <f t="shared" si="3"/>
        <v>3.3333333333333327E-4</v>
      </c>
      <c r="AV6" s="3">
        <v>240</v>
      </c>
      <c r="AW6" s="3">
        <f t="shared" si="46"/>
        <v>4.1666666666666666E-3</v>
      </c>
      <c r="AX6" s="3">
        <f t="shared" si="47"/>
        <v>7.9999999999999988E-2</v>
      </c>
      <c r="AY6" s="3">
        <f t="shared" si="48"/>
        <v>8.6956521739130418E-2</v>
      </c>
      <c r="AZ6" s="3">
        <f t="shared" si="49"/>
        <v>260.86956521739131</v>
      </c>
      <c r="BA6" s="3">
        <f t="shared" si="50"/>
        <v>6.9565217391304316E-3</v>
      </c>
      <c r="BB6" s="3">
        <f t="shared" si="51"/>
        <v>20.869565217391298</v>
      </c>
      <c r="BC6" s="3">
        <v>1</v>
      </c>
      <c r="BE6" s="3">
        <f t="shared" si="4"/>
        <v>3.3333333333333327E-4</v>
      </c>
      <c r="BF6" s="3">
        <v>120</v>
      </c>
      <c r="BG6" s="3">
        <f t="shared" si="52"/>
        <v>8.3333333333333332E-3</v>
      </c>
      <c r="BH6" s="3">
        <f t="shared" si="53"/>
        <v>3.9999999999999994E-2</v>
      </c>
      <c r="BI6" s="3">
        <f t="shared" si="54"/>
        <v>4.1666666666666664E-2</v>
      </c>
      <c r="BJ6" s="3">
        <f t="shared" si="55"/>
        <v>125.00000000000001</v>
      </c>
      <c r="BK6" s="3">
        <f t="shared" si="56"/>
        <v>1.6666666666666661E-3</v>
      </c>
      <c r="BL6" s="3">
        <f t="shared" si="57"/>
        <v>4.9999999999999991</v>
      </c>
      <c r="BM6" s="3">
        <v>1</v>
      </c>
      <c r="BO6" s="3">
        <f t="shared" si="5"/>
        <v>3.3333333333333327E-4</v>
      </c>
      <c r="BP6" s="3">
        <v>120</v>
      </c>
      <c r="BQ6" s="3">
        <f t="shared" si="58"/>
        <v>8.3333333333333332E-3</v>
      </c>
      <c r="BR6" s="3">
        <f t="shared" si="59"/>
        <v>3.9999999999999994E-2</v>
      </c>
      <c r="BS6" s="3">
        <f t="shared" si="60"/>
        <v>4.1666666666666664E-2</v>
      </c>
      <c r="BT6" s="3">
        <f t="shared" si="61"/>
        <v>125.00000000000001</v>
      </c>
      <c r="BU6" s="3">
        <f t="shared" si="62"/>
        <v>1.6666666666666661E-3</v>
      </c>
      <c r="BV6" s="3">
        <f t="shared" si="63"/>
        <v>4.9999999999999991</v>
      </c>
      <c r="BW6" s="3">
        <v>1</v>
      </c>
      <c r="BY6" s="3">
        <f t="shared" si="6"/>
        <v>8.8888888888888882E-4</v>
      </c>
      <c r="BZ6" s="3">
        <v>120</v>
      </c>
      <c r="CA6" s="3">
        <f t="shared" si="64"/>
        <v>8.3333333333333332E-3</v>
      </c>
      <c r="CB6" s="3">
        <f t="shared" si="65"/>
        <v>0.10666666666666666</v>
      </c>
      <c r="CC6" s="3">
        <f t="shared" si="66"/>
        <v>0.11940298507462686</v>
      </c>
      <c r="CD6" s="3">
        <f t="shared" si="67"/>
        <v>134.32835820895522</v>
      </c>
      <c r="CE6" s="3">
        <f t="shared" si="68"/>
        <v>1.2736318407960199E-2</v>
      </c>
      <c r="CF6" s="3">
        <f t="shared" si="69"/>
        <v>14.328358208955224</v>
      </c>
      <c r="CG6" s="3">
        <v>1</v>
      </c>
      <c r="CI6" s="3">
        <f t="shared" si="70"/>
        <v>1.7777777777777779E-3</v>
      </c>
      <c r="CJ6" s="3">
        <v>30</v>
      </c>
      <c r="CK6" s="3">
        <f t="shared" si="7"/>
        <v>3.3333333333333333E-2</v>
      </c>
      <c r="CL6" s="3">
        <f t="shared" si="8"/>
        <v>5.3333333333333337E-2</v>
      </c>
      <c r="CM6" s="3">
        <f t="shared" si="9"/>
        <v>5.6338028169014086E-2</v>
      </c>
      <c r="CN6" s="3">
        <f t="shared" si="10"/>
        <v>31.69014084507042</v>
      </c>
      <c r="CO6" s="3">
        <f t="shared" si="11"/>
        <v>3.0046948356807516E-3</v>
      </c>
      <c r="CP6" s="3">
        <f t="shared" si="12"/>
        <v>1.6901408450704227</v>
      </c>
      <c r="CQ6" s="3">
        <v>1</v>
      </c>
      <c r="CS6" s="3">
        <f t="shared" si="13"/>
        <v>0.33333333333333331</v>
      </c>
      <c r="CT6" s="3">
        <f t="shared" si="14"/>
        <v>1.3333333333333333</v>
      </c>
      <c r="CU6" s="3">
        <f t="shared" si="15"/>
        <v>301.36252296387016</v>
      </c>
      <c r="CV6" s="3">
        <f t="shared" si="16"/>
        <v>208.97218799394992</v>
      </c>
      <c r="CW6" s="3">
        <f t="shared" si="17"/>
        <v>60.820895522388064</v>
      </c>
      <c r="CX6" s="3">
        <f>L6+CN6+CV6+CW6</f>
        <v>333.06217172982946</v>
      </c>
      <c r="CY6" s="5"/>
      <c r="CZ6" s="3">
        <f t="shared" si="72"/>
        <v>1.5</v>
      </c>
      <c r="DA6" s="3">
        <f t="shared" si="18"/>
        <v>1.1666666666666663</v>
      </c>
      <c r="DB6" s="3">
        <f t="shared" si="19"/>
        <v>1.0666666666666667</v>
      </c>
      <c r="DC6" s="3">
        <f>O6+DA6+DB6+CQ6</f>
        <v>4.2333333333333325</v>
      </c>
      <c r="DE6" s="4"/>
      <c r="DF6" s="4"/>
    </row>
    <row r="7" spans="1:110" ht="15" thickTop="1" x14ac:dyDescent="0.35">
      <c r="D7" s="3">
        <v>400</v>
      </c>
      <c r="E7" s="3">
        <f t="shared" si="20"/>
        <v>2.5000000000000001E-3</v>
      </c>
      <c r="G7" s="3">
        <f t="shared" si="21"/>
        <v>2.5000000000000001E-3</v>
      </c>
      <c r="H7" s="3">
        <v>30</v>
      </c>
      <c r="I7" s="3">
        <f t="shared" si="22"/>
        <v>3.3333333333333333E-2</v>
      </c>
      <c r="J7" s="3">
        <f t="shared" si="23"/>
        <v>7.4999999999999997E-2</v>
      </c>
      <c r="K7" s="3">
        <f t="shared" si="24"/>
        <v>8.1081081081081072E-2</v>
      </c>
      <c r="L7" s="3">
        <f t="shared" si="25"/>
        <v>32.432432432432428</v>
      </c>
      <c r="M7" s="3">
        <f t="shared" si="26"/>
        <v>6.0810810810810806E-3</v>
      </c>
      <c r="N7" s="3">
        <f t="shared" si="27"/>
        <v>2.432432432432432</v>
      </c>
      <c r="O7" s="3">
        <v>1</v>
      </c>
      <c r="Q7" s="3">
        <f t="shared" si="0"/>
        <v>2E-3</v>
      </c>
      <c r="R7" s="3">
        <v>30</v>
      </c>
      <c r="S7" s="3">
        <f t="shared" si="28"/>
        <v>3.3333333333333333E-2</v>
      </c>
      <c r="T7" s="3">
        <f t="shared" si="29"/>
        <v>6.0000000000000005E-2</v>
      </c>
      <c r="U7" s="3">
        <f t="shared" si="30"/>
        <v>6.3829787234042562E-2</v>
      </c>
      <c r="V7" s="3">
        <f t="shared" si="31"/>
        <v>31.914893617021281</v>
      </c>
      <c r="W7" s="3">
        <f t="shared" si="32"/>
        <v>3.8297872340425543E-3</v>
      </c>
      <c r="X7" s="3">
        <f t="shared" si="33"/>
        <v>1.9148936170212771</v>
      </c>
      <c r="Y7" s="3">
        <v>1</v>
      </c>
      <c r="AA7" s="3">
        <f t="shared" si="1"/>
        <v>4.999999999999999E-4</v>
      </c>
      <c r="AB7" s="3">
        <v>360</v>
      </c>
      <c r="AC7" s="3">
        <f t="shared" si="34"/>
        <v>2.7777777777777779E-3</v>
      </c>
      <c r="AD7" s="3">
        <f t="shared" si="35"/>
        <v>0.17999999999999997</v>
      </c>
      <c r="AE7" s="3">
        <f t="shared" si="36"/>
        <v>0.21951219512195116</v>
      </c>
      <c r="AF7" s="3">
        <f t="shared" si="37"/>
        <v>439.02439024390242</v>
      </c>
      <c r="AG7" s="3">
        <f t="shared" si="38"/>
        <v>3.9512195121951199E-2</v>
      </c>
      <c r="AH7" s="3">
        <f t="shared" si="39"/>
        <v>79.024390243902417</v>
      </c>
      <c r="AI7" s="3">
        <v>1</v>
      </c>
      <c r="AK7" s="3">
        <f t="shared" si="2"/>
        <v>4.999999999999999E-4</v>
      </c>
      <c r="AL7" s="3">
        <v>30</v>
      </c>
      <c r="AM7" s="3">
        <f t="shared" si="40"/>
        <v>3.3333333333333333E-2</v>
      </c>
      <c r="AN7" s="3">
        <f t="shared" si="41"/>
        <v>1.4999999999999998E-2</v>
      </c>
      <c r="AO7" s="3">
        <f t="shared" si="42"/>
        <v>1.5228426395939083E-2</v>
      </c>
      <c r="AP7" s="3">
        <f t="shared" si="43"/>
        <v>30.456852791878173</v>
      </c>
      <c r="AQ7" s="3">
        <f t="shared" si="44"/>
        <v>2.2842639593908623E-4</v>
      </c>
      <c r="AR7" s="3">
        <f t="shared" si="45"/>
        <v>0.45685279187817257</v>
      </c>
      <c r="AS7" s="3">
        <v>1</v>
      </c>
      <c r="AU7" s="3">
        <f t="shared" si="3"/>
        <v>4.999999999999999E-4</v>
      </c>
      <c r="AV7" s="3">
        <v>240</v>
      </c>
      <c r="AW7" s="3">
        <f t="shared" si="46"/>
        <v>4.1666666666666666E-3</v>
      </c>
      <c r="AX7" s="3">
        <f t="shared" si="47"/>
        <v>0.11999999999999998</v>
      </c>
      <c r="AY7" s="3">
        <f t="shared" si="48"/>
        <v>0.13636363636363635</v>
      </c>
      <c r="AZ7" s="3">
        <f t="shared" si="49"/>
        <v>272.72727272727275</v>
      </c>
      <c r="BA7" s="3">
        <f t="shared" si="50"/>
        <v>1.6363636363636358E-2</v>
      </c>
      <c r="BB7" s="3">
        <f t="shared" si="51"/>
        <v>32.72727272727272</v>
      </c>
      <c r="BC7" s="3">
        <v>1</v>
      </c>
      <c r="BE7" s="3">
        <f t="shared" si="4"/>
        <v>4.999999999999999E-4</v>
      </c>
      <c r="BF7" s="3">
        <v>120</v>
      </c>
      <c r="BG7" s="3">
        <f t="shared" si="52"/>
        <v>8.3333333333333332E-3</v>
      </c>
      <c r="BH7" s="3">
        <f t="shared" si="53"/>
        <v>5.9999999999999991E-2</v>
      </c>
      <c r="BI7" s="3">
        <f t="shared" si="54"/>
        <v>6.3829787234042534E-2</v>
      </c>
      <c r="BJ7" s="3">
        <f t="shared" si="55"/>
        <v>127.6595744680851</v>
      </c>
      <c r="BK7" s="3">
        <f t="shared" si="56"/>
        <v>3.8297872340425521E-3</v>
      </c>
      <c r="BL7" s="3">
        <f t="shared" si="57"/>
        <v>7.6595744680851059</v>
      </c>
      <c r="BM7" s="3">
        <v>1</v>
      </c>
      <c r="BO7" s="3">
        <f t="shared" si="5"/>
        <v>4.999999999999999E-4</v>
      </c>
      <c r="BP7" s="3">
        <v>120</v>
      </c>
      <c r="BQ7" s="3">
        <f t="shared" si="58"/>
        <v>8.3333333333333332E-3</v>
      </c>
      <c r="BR7" s="3">
        <f t="shared" si="59"/>
        <v>5.9999999999999991E-2</v>
      </c>
      <c r="BS7" s="3">
        <f t="shared" si="60"/>
        <v>6.3829787234042534E-2</v>
      </c>
      <c r="BT7" s="3">
        <f t="shared" si="61"/>
        <v>127.6595744680851</v>
      </c>
      <c r="BU7" s="3">
        <f t="shared" si="62"/>
        <v>3.8297872340425521E-3</v>
      </c>
      <c r="BV7" s="3">
        <f t="shared" si="63"/>
        <v>7.6595744680851059</v>
      </c>
      <c r="BW7" s="3">
        <v>1</v>
      </c>
      <c r="BY7" s="3">
        <f t="shared" si="6"/>
        <v>1.3333333333333331E-3</v>
      </c>
      <c r="BZ7" s="3">
        <v>120</v>
      </c>
      <c r="CA7" s="3">
        <f t="shared" si="64"/>
        <v>8.3333333333333332E-3</v>
      </c>
      <c r="CB7" s="3">
        <f t="shared" si="65"/>
        <v>0.15999999999999998</v>
      </c>
      <c r="CC7" s="3">
        <f t="shared" si="66"/>
        <v>0.19047619047619044</v>
      </c>
      <c r="CD7" s="3">
        <f t="shared" si="67"/>
        <v>142.85714285714286</v>
      </c>
      <c r="CE7" s="3">
        <f t="shared" si="68"/>
        <v>3.0476190476190462E-2</v>
      </c>
      <c r="CF7" s="3">
        <f t="shared" si="69"/>
        <v>22.857142857142851</v>
      </c>
      <c r="CG7" s="3">
        <v>1</v>
      </c>
      <c r="CI7" s="3">
        <f t="shared" si="70"/>
        <v>2.6666666666666666E-3</v>
      </c>
      <c r="CJ7" s="3">
        <v>30</v>
      </c>
      <c r="CK7" s="3">
        <f t="shared" si="7"/>
        <v>3.3333333333333333E-2</v>
      </c>
      <c r="CL7" s="3">
        <f t="shared" si="8"/>
        <v>0.08</v>
      </c>
      <c r="CM7" s="3">
        <f t="shared" si="9"/>
        <v>8.6956521739130432E-2</v>
      </c>
      <c r="CN7" s="3">
        <f t="shared" si="10"/>
        <v>32.608695652173914</v>
      </c>
      <c r="CO7" s="3">
        <f t="shared" si="11"/>
        <v>6.956521739130435E-3</v>
      </c>
      <c r="CP7" s="3">
        <f t="shared" si="12"/>
        <v>2.6086956521739131</v>
      </c>
      <c r="CQ7" s="3">
        <v>1</v>
      </c>
      <c r="CS7" s="3">
        <f t="shared" si="13"/>
        <v>0.33333333333333331</v>
      </c>
      <c r="CT7" s="3">
        <f t="shared" si="14"/>
        <v>1.3333333333333333</v>
      </c>
      <c r="CU7" s="3">
        <f t="shared" si="15"/>
        <v>313.43032545622742</v>
      </c>
      <c r="CV7" s="3">
        <f t="shared" si="16"/>
        <v>220.20946668725668</v>
      </c>
      <c r="CW7" s="3">
        <f t="shared" si="17"/>
        <v>63.627152988855123</v>
      </c>
      <c r="CX7" s="3">
        <f t="shared" si="71"/>
        <v>348.87774776071814</v>
      </c>
      <c r="CZ7" s="3">
        <f t="shared" si="72"/>
        <v>1.5</v>
      </c>
      <c r="DA7" s="3">
        <f t="shared" si="18"/>
        <v>1.1666666666666663</v>
      </c>
      <c r="DB7" s="3">
        <f t="shared" si="19"/>
        <v>1.0666666666666667</v>
      </c>
      <c r="DC7" s="3">
        <f t="shared" si="73"/>
        <v>4.2333333333333325</v>
      </c>
      <c r="DF7" s="7"/>
    </row>
    <row r="8" spans="1:110" x14ac:dyDescent="0.35">
      <c r="D8" s="3">
        <v>300</v>
      </c>
      <c r="E8" s="3">
        <f t="shared" si="20"/>
        <v>3.3333333333333335E-3</v>
      </c>
      <c r="G8" s="3">
        <f t="shared" si="21"/>
        <v>3.3333333333333335E-3</v>
      </c>
      <c r="H8" s="3">
        <v>30</v>
      </c>
      <c r="I8" s="3">
        <f t="shared" si="22"/>
        <v>3.3333333333333333E-2</v>
      </c>
      <c r="J8" s="3">
        <f t="shared" si="23"/>
        <v>0.1</v>
      </c>
      <c r="K8" s="3">
        <f t="shared" si="24"/>
        <v>0.11111111111111112</v>
      </c>
      <c r="L8" s="3">
        <f t="shared" si="25"/>
        <v>33.333333333333336</v>
      </c>
      <c r="M8" s="3">
        <f t="shared" si="26"/>
        <v>1.1111111111111113E-2</v>
      </c>
      <c r="N8" s="3">
        <f t="shared" si="27"/>
        <v>3.3333333333333339</v>
      </c>
      <c r="O8" s="3">
        <v>1</v>
      </c>
      <c r="Q8" s="3">
        <f t="shared" si="0"/>
        <v>2.666666666666667E-3</v>
      </c>
      <c r="R8" s="3">
        <v>30</v>
      </c>
      <c r="S8" s="3">
        <f t="shared" si="28"/>
        <v>3.3333333333333333E-2</v>
      </c>
      <c r="T8" s="3">
        <f t="shared" si="29"/>
        <v>8.0000000000000016E-2</v>
      </c>
      <c r="U8" s="3">
        <f t="shared" si="30"/>
        <v>8.695652173913046E-2</v>
      </c>
      <c r="V8" s="3">
        <f t="shared" si="31"/>
        <v>32.608695652173921</v>
      </c>
      <c r="W8" s="3">
        <f t="shared" si="32"/>
        <v>6.9565217391304385E-3</v>
      </c>
      <c r="X8" s="3">
        <f t="shared" si="33"/>
        <v>2.608695652173914</v>
      </c>
      <c r="Y8" s="3">
        <v>1</v>
      </c>
      <c r="AA8" s="3">
        <f t="shared" si="1"/>
        <v>6.6666666666666654E-4</v>
      </c>
      <c r="AB8" s="3">
        <v>360</v>
      </c>
      <c r="AC8" s="3">
        <f t="shared" si="34"/>
        <v>2.7777777777777779E-3</v>
      </c>
      <c r="AD8" s="3">
        <f t="shared" si="35"/>
        <v>0.23999999999999994</v>
      </c>
      <c r="AE8" s="3">
        <f t="shared" si="36"/>
        <v>0.31578947368421045</v>
      </c>
      <c r="AF8" s="3">
        <f t="shared" si="37"/>
        <v>473.68421052631578</v>
      </c>
      <c r="AG8" s="3">
        <f t="shared" si="38"/>
        <v>7.578947368421049E-2</v>
      </c>
      <c r="AH8" s="3">
        <f t="shared" si="39"/>
        <v>113.68421052631575</v>
      </c>
      <c r="AI8" s="3">
        <v>1</v>
      </c>
      <c r="AK8" s="3">
        <f t="shared" si="2"/>
        <v>6.6666666666666654E-4</v>
      </c>
      <c r="AL8" s="3">
        <v>30</v>
      </c>
      <c r="AM8" s="3">
        <f t="shared" si="40"/>
        <v>3.3333333333333333E-2</v>
      </c>
      <c r="AN8" s="3">
        <f t="shared" si="41"/>
        <v>1.9999999999999997E-2</v>
      </c>
      <c r="AO8" s="3">
        <f t="shared" si="42"/>
        <v>2.0408163265306121E-2</v>
      </c>
      <c r="AP8" s="3">
        <f t="shared" si="43"/>
        <v>30.612244897959187</v>
      </c>
      <c r="AQ8" s="3">
        <f t="shared" si="44"/>
        <v>4.081632653061223E-4</v>
      </c>
      <c r="AR8" s="3">
        <f t="shared" si="45"/>
        <v>0.61224489795918358</v>
      </c>
      <c r="AS8" s="3">
        <v>1</v>
      </c>
      <c r="AU8" s="3">
        <f t="shared" si="3"/>
        <v>6.6666666666666654E-4</v>
      </c>
      <c r="AV8" s="3">
        <v>240</v>
      </c>
      <c r="AW8" s="3">
        <f t="shared" si="46"/>
        <v>4.1666666666666666E-3</v>
      </c>
      <c r="AX8" s="3">
        <f t="shared" si="47"/>
        <v>0.15999999999999998</v>
      </c>
      <c r="AY8" s="3">
        <f t="shared" si="48"/>
        <v>0.19047619047619044</v>
      </c>
      <c r="AZ8" s="3">
        <f t="shared" si="49"/>
        <v>285.71428571428572</v>
      </c>
      <c r="BA8" s="3">
        <f t="shared" si="50"/>
        <v>3.0476190476190462E-2</v>
      </c>
      <c r="BB8" s="3">
        <f t="shared" si="51"/>
        <v>45.714285714285701</v>
      </c>
      <c r="BC8" s="3">
        <v>1</v>
      </c>
      <c r="BE8" s="3">
        <f t="shared" si="4"/>
        <v>6.6666666666666654E-4</v>
      </c>
      <c r="BF8" s="3">
        <v>120</v>
      </c>
      <c r="BG8" s="3">
        <f t="shared" si="52"/>
        <v>8.3333333333333332E-3</v>
      </c>
      <c r="BH8" s="3">
        <f t="shared" si="53"/>
        <v>7.9999999999999988E-2</v>
      </c>
      <c r="BI8" s="3">
        <f t="shared" si="54"/>
        <v>8.6956521739130418E-2</v>
      </c>
      <c r="BJ8" s="3">
        <f t="shared" si="55"/>
        <v>130.43478260869566</v>
      </c>
      <c r="BK8" s="3">
        <f t="shared" si="56"/>
        <v>6.9565217391304316E-3</v>
      </c>
      <c r="BL8" s="3">
        <f t="shared" si="57"/>
        <v>10.434782608695649</v>
      </c>
      <c r="BM8" s="3">
        <v>1</v>
      </c>
      <c r="BO8" s="3">
        <f t="shared" si="5"/>
        <v>6.6666666666666654E-4</v>
      </c>
      <c r="BP8" s="3">
        <v>120</v>
      </c>
      <c r="BQ8" s="3">
        <f t="shared" si="58"/>
        <v>8.3333333333333332E-3</v>
      </c>
      <c r="BR8" s="3">
        <f t="shared" si="59"/>
        <v>7.9999999999999988E-2</v>
      </c>
      <c r="BS8" s="3">
        <f t="shared" si="60"/>
        <v>8.6956521739130418E-2</v>
      </c>
      <c r="BT8" s="3">
        <f t="shared" si="61"/>
        <v>130.43478260869566</v>
      </c>
      <c r="BU8" s="3">
        <f t="shared" si="62"/>
        <v>6.9565217391304316E-3</v>
      </c>
      <c r="BV8" s="3">
        <f t="shared" si="63"/>
        <v>10.434782608695649</v>
      </c>
      <c r="BW8" s="3">
        <v>1</v>
      </c>
      <c r="BY8" s="3">
        <f t="shared" si="6"/>
        <v>1.7777777777777776E-3</v>
      </c>
      <c r="BZ8" s="3">
        <v>120</v>
      </c>
      <c r="CA8" s="3">
        <f t="shared" si="64"/>
        <v>8.3333333333333332E-3</v>
      </c>
      <c r="CB8" s="3">
        <f t="shared" si="65"/>
        <v>0.21333333333333332</v>
      </c>
      <c r="CC8" s="3">
        <f t="shared" si="66"/>
        <v>0.2711864406779661</v>
      </c>
      <c r="CD8" s="3">
        <f t="shared" si="67"/>
        <v>152.54237288135593</v>
      </c>
      <c r="CE8" s="3">
        <f t="shared" si="68"/>
        <v>5.7853107344632768E-2</v>
      </c>
      <c r="CF8" s="3">
        <f t="shared" si="69"/>
        <v>32.542372881355931</v>
      </c>
      <c r="CG8" s="3">
        <v>1</v>
      </c>
      <c r="CI8" s="3">
        <f t="shared" si="70"/>
        <v>3.5555555555555557E-3</v>
      </c>
      <c r="CJ8" s="3">
        <v>30</v>
      </c>
      <c r="CK8" s="3">
        <f t="shared" si="7"/>
        <v>3.3333333333333333E-2</v>
      </c>
      <c r="CL8" s="3">
        <f t="shared" si="8"/>
        <v>0.10666666666666667</v>
      </c>
      <c r="CM8" s="3">
        <f t="shared" si="9"/>
        <v>0.11940298507462688</v>
      </c>
      <c r="CN8" s="3">
        <f t="shared" si="10"/>
        <v>33.582089552238806</v>
      </c>
      <c r="CO8" s="3">
        <f t="shared" si="11"/>
        <v>1.2736318407960202E-2</v>
      </c>
      <c r="CP8" s="3">
        <f t="shared" si="12"/>
        <v>3.5820895522388065</v>
      </c>
      <c r="CQ8" s="3">
        <v>1</v>
      </c>
      <c r="CS8" s="3">
        <f t="shared" si="13"/>
        <v>0.33333333333333331</v>
      </c>
      <c r="CT8" s="3">
        <f t="shared" si="14"/>
        <v>1.3333333333333333</v>
      </c>
      <c r="CU8" s="3">
        <f t="shared" si="15"/>
        <v>326.59682951701126</v>
      </c>
      <c r="CV8" s="3">
        <f t="shared" si="16"/>
        <v>232.94357961169126</v>
      </c>
      <c r="CW8" s="3">
        <f t="shared" si="17"/>
        <v>66.76492262343406</v>
      </c>
      <c r="CX8" s="3">
        <f t="shared" si="71"/>
        <v>366.62392512069749</v>
      </c>
      <c r="CZ8" s="3">
        <f t="shared" si="72"/>
        <v>1.5</v>
      </c>
      <c r="DA8" s="3">
        <f t="shared" si="18"/>
        <v>1.1666666666666663</v>
      </c>
      <c r="DB8" s="3">
        <f t="shared" si="19"/>
        <v>1.0666666666666667</v>
      </c>
      <c r="DC8" s="3">
        <f t="shared" si="73"/>
        <v>4.2333333333333325</v>
      </c>
      <c r="DF8" s="4"/>
    </row>
    <row r="9" spans="1:110" x14ac:dyDescent="0.35">
      <c r="D9" s="3">
        <v>200</v>
      </c>
      <c r="E9" s="3">
        <f t="shared" si="20"/>
        <v>5.0000000000000001E-3</v>
      </c>
      <c r="G9" s="3">
        <f t="shared" si="21"/>
        <v>5.0000000000000001E-3</v>
      </c>
      <c r="H9" s="3">
        <v>30</v>
      </c>
      <c r="I9" s="3">
        <f t="shared" si="22"/>
        <v>3.3333333333333333E-2</v>
      </c>
      <c r="J9" s="3">
        <f t="shared" si="23"/>
        <v>0.15</v>
      </c>
      <c r="K9" s="3">
        <f t="shared" si="24"/>
        <v>0.17647058823529413</v>
      </c>
      <c r="L9" s="3">
        <f t="shared" si="25"/>
        <v>35.294117647058826</v>
      </c>
      <c r="M9" s="3">
        <f t="shared" si="26"/>
        <v>2.6470588235294117E-2</v>
      </c>
      <c r="N9" s="3">
        <f t="shared" si="27"/>
        <v>5.2941176470588234</v>
      </c>
      <c r="O9" s="3">
        <v>1</v>
      </c>
      <c r="Q9" s="3">
        <f t="shared" si="0"/>
        <v>4.0000000000000001E-3</v>
      </c>
      <c r="R9" s="3">
        <v>30</v>
      </c>
      <c r="S9" s="3">
        <f t="shared" si="28"/>
        <v>3.3333333333333333E-2</v>
      </c>
      <c r="T9" s="3">
        <f t="shared" si="29"/>
        <v>0.12000000000000001</v>
      </c>
      <c r="U9" s="3">
        <f t="shared" si="30"/>
        <v>0.13636363636363638</v>
      </c>
      <c r="V9" s="3">
        <f t="shared" si="31"/>
        <v>34.090909090909093</v>
      </c>
      <c r="W9" s="3">
        <f t="shared" si="32"/>
        <v>1.6363636363636368E-2</v>
      </c>
      <c r="X9" s="3">
        <f t="shared" si="33"/>
        <v>4.0909090909090917</v>
      </c>
      <c r="Y9" s="3">
        <v>1</v>
      </c>
      <c r="AA9" s="3">
        <f t="shared" si="1"/>
        <v>9.999999999999998E-4</v>
      </c>
      <c r="AB9" s="3">
        <v>360</v>
      </c>
      <c r="AC9" s="3">
        <f t="shared" si="34"/>
        <v>2.7777777777777779E-3</v>
      </c>
      <c r="AD9" s="3">
        <f t="shared" si="35"/>
        <v>0.35999999999999993</v>
      </c>
      <c r="AE9" s="3">
        <f t="shared" si="36"/>
        <v>0.56249999999999978</v>
      </c>
      <c r="AF9" s="3">
        <f t="shared" si="37"/>
        <v>562.49999999999989</v>
      </c>
      <c r="AG9" s="3">
        <f t="shared" si="38"/>
        <v>0.20249999999999987</v>
      </c>
      <c r="AH9" s="3">
        <f t="shared" si="39"/>
        <v>202.49999999999991</v>
      </c>
      <c r="AI9" s="3">
        <v>1</v>
      </c>
      <c r="AK9" s="3">
        <f t="shared" si="2"/>
        <v>9.999999999999998E-4</v>
      </c>
      <c r="AL9" s="3">
        <v>30</v>
      </c>
      <c r="AM9" s="3">
        <f t="shared" si="40"/>
        <v>3.3333333333333333E-2</v>
      </c>
      <c r="AN9" s="3">
        <f t="shared" si="41"/>
        <v>2.9999999999999995E-2</v>
      </c>
      <c r="AO9" s="3">
        <f t="shared" si="42"/>
        <v>3.0927835051546389E-2</v>
      </c>
      <c r="AP9" s="3">
        <f t="shared" si="43"/>
        <v>30.927835051546396</v>
      </c>
      <c r="AQ9" s="3">
        <f t="shared" si="44"/>
        <v>9.2783505154639151E-4</v>
      </c>
      <c r="AR9" s="3">
        <f t="shared" si="45"/>
        <v>0.92783505154639168</v>
      </c>
      <c r="AS9" s="3">
        <v>1</v>
      </c>
      <c r="AU9" s="3">
        <f t="shared" si="3"/>
        <v>9.999999999999998E-4</v>
      </c>
      <c r="AV9" s="3">
        <v>240</v>
      </c>
      <c r="AW9" s="3">
        <f t="shared" si="46"/>
        <v>4.1666666666666666E-3</v>
      </c>
      <c r="AX9" s="3">
        <f t="shared" si="47"/>
        <v>0.23999999999999996</v>
      </c>
      <c r="AY9" s="3">
        <f t="shared" si="48"/>
        <v>0.31578947368421045</v>
      </c>
      <c r="AZ9" s="3">
        <f t="shared" si="49"/>
        <v>315.78947368421052</v>
      </c>
      <c r="BA9" s="3">
        <f t="shared" si="50"/>
        <v>7.5789473684210504E-2</v>
      </c>
      <c r="BB9" s="3">
        <f t="shared" si="51"/>
        <v>75.78947368421052</v>
      </c>
      <c r="BC9" s="3">
        <v>1</v>
      </c>
      <c r="BE9" s="3">
        <f t="shared" si="4"/>
        <v>9.999999999999998E-4</v>
      </c>
      <c r="BF9" s="3">
        <v>120</v>
      </c>
      <c r="BG9" s="3">
        <f t="shared" si="52"/>
        <v>8.3333333333333332E-3</v>
      </c>
      <c r="BH9" s="3">
        <f t="shared" si="53"/>
        <v>0.11999999999999998</v>
      </c>
      <c r="BI9" s="3">
        <f t="shared" si="54"/>
        <v>0.13636363636363635</v>
      </c>
      <c r="BJ9" s="3">
        <f t="shared" si="55"/>
        <v>136.36363636363637</v>
      </c>
      <c r="BK9" s="3">
        <f t="shared" si="56"/>
        <v>1.6363636363636358E-2</v>
      </c>
      <c r="BL9" s="3">
        <f t="shared" si="57"/>
        <v>16.36363636363636</v>
      </c>
      <c r="BM9" s="3">
        <v>1</v>
      </c>
      <c r="BO9" s="3">
        <f t="shared" si="5"/>
        <v>9.999999999999998E-4</v>
      </c>
      <c r="BP9" s="3">
        <v>120</v>
      </c>
      <c r="BQ9" s="3">
        <f t="shared" si="58"/>
        <v>8.3333333333333332E-3</v>
      </c>
      <c r="BR9" s="3">
        <f t="shared" si="59"/>
        <v>0.11999999999999998</v>
      </c>
      <c r="BS9" s="3">
        <f t="shared" si="60"/>
        <v>0.13636363636363635</v>
      </c>
      <c r="BT9" s="3">
        <f t="shared" si="61"/>
        <v>136.36363636363637</v>
      </c>
      <c r="BU9" s="3">
        <f t="shared" si="62"/>
        <v>1.6363636363636358E-2</v>
      </c>
      <c r="BV9" s="3">
        <f t="shared" si="63"/>
        <v>16.36363636363636</v>
      </c>
      <c r="BW9" s="3">
        <v>1</v>
      </c>
      <c r="BY9" s="3">
        <f t="shared" si="6"/>
        <v>2.6666666666666661E-3</v>
      </c>
      <c r="BZ9" s="3">
        <v>120</v>
      </c>
      <c r="CA9" s="3">
        <f t="shared" si="64"/>
        <v>8.3333333333333332E-3</v>
      </c>
      <c r="CB9" s="3">
        <f t="shared" si="65"/>
        <v>0.31999999999999995</v>
      </c>
      <c r="CC9" s="3">
        <f t="shared" si="66"/>
        <v>0.47058823529411753</v>
      </c>
      <c r="CD9" s="3">
        <f t="shared" si="67"/>
        <v>176.47058823529412</v>
      </c>
      <c r="CE9" s="3">
        <f t="shared" si="68"/>
        <v>0.15058823529411758</v>
      </c>
      <c r="CF9" s="3">
        <f t="shared" si="69"/>
        <v>56.470588235294102</v>
      </c>
      <c r="CG9" s="3">
        <v>1</v>
      </c>
      <c r="CI9" s="3">
        <f t="shared" si="70"/>
        <v>5.3333333333333332E-3</v>
      </c>
      <c r="CJ9" s="3">
        <v>30</v>
      </c>
      <c r="CK9" s="3">
        <f t="shared" si="7"/>
        <v>3.3333333333333333E-2</v>
      </c>
      <c r="CL9" s="3">
        <f t="shared" si="8"/>
        <v>0.16</v>
      </c>
      <c r="CM9" s="3">
        <f t="shared" si="9"/>
        <v>0.19047619047619049</v>
      </c>
      <c r="CN9" s="3">
        <f t="shared" si="10"/>
        <v>35.714285714285715</v>
      </c>
      <c r="CO9" s="3">
        <f t="shared" si="11"/>
        <v>3.047619047619048E-2</v>
      </c>
      <c r="CP9" s="3">
        <f t="shared" si="12"/>
        <v>5.7142857142857153</v>
      </c>
      <c r="CQ9" s="3">
        <v>1</v>
      </c>
      <c r="CS9" s="3">
        <f t="shared" si="13"/>
        <v>0.33333333333333331</v>
      </c>
      <c r="CT9" s="3">
        <f t="shared" si="14"/>
        <v>1.3333333333333333</v>
      </c>
      <c r="CU9" s="3">
        <f t="shared" si="15"/>
        <v>356.91501480975165</v>
      </c>
      <c r="CV9" s="3">
        <f t="shared" si="16"/>
        <v>264.4001207743986</v>
      </c>
      <c r="CW9" s="3">
        <f t="shared" si="17"/>
        <v>74.331550802139034</v>
      </c>
      <c r="CX9" s="3">
        <f t="shared" si="71"/>
        <v>409.74007493788218</v>
      </c>
      <c r="CZ9" s="3">
        <f t="shared" si="72"/>
        <v>1.5</v>
      </c>
      <c r="DA9" s="3">
        <f t="shared" si="18"/>
        <v>1.1666666666666663</v>
      </c>
      <c r="DB9" s="3">
        <f t="shared" si="19"/>
        <v>1.0666666666666667</v>
      </c>
      <c r="DC9" s="3">
        <f t="shared" si="73"/>
        <v>4.2333333333333325</v>
      </c>
      <c r="DF9" s="4"/>
    </row>
    <row r="10" spans="1:110" x14ac:dyDescent="0.35">
      <c r="D10" s="3">
        <v>100</v>
      </c>
      <c r="E10" s="3">
        <f t="shared" si="20"/>
        <v>0.01</v>
      </c>
      <c r="G10" s="3">
        <f t="shared" si="21"/>
        <v>0.01</v>
      </c>
      <c r="H10" s="3">
        <v>30</v>
      </c>
      <c r="I10" s="3">
        <f t="shared" si="22"/>
        <v>3.3333333333333333E-2</v>
      </c>
      <c r="J10" s="3">
        <f t="shared" si="23"/>
        <v>0.3</v>
      </c>
      <c r="K10" s="3">
        <f t="shared" si="24"/>
        <v>0.4285714285714286</v>
      </c>
      <c r="L10" s="3">
        <f t="shared" si="25"/>
        <v>42.857142857142861</v>
      </c>
      <c r="M10" s="3">
        <f t="shared" si="26"/>
        <v>0.12857142857142859</v>
      </c>
      <c r="N10" s="3">
        <f t="shared" si="27"/>
        <v>12.857142857142858</v>
      </c>
      <c r="O10" s="3">
        <v>1</v>
      </c>
      <c r="Q10" s="3">
        <f t="shared" si="0"/>
        <v>8.0000000000000002E-3</v>
      </c>
      <c r="R10" s="3">
        <v>30</v>
      </c>
      <c r="S10" s="3">
        <f t="shared" si="28"/>
        <v>3.3333333333333333E-2</v>
      </c>
      <c r="T10" s="3">
        <f t="shared" si="29"/>
        <v>0.24000000000000002</v>
      </c>
      <c r="U10" s="3">
        <f t="shared" si="30"/>
        <v>0.31578947368421056</v>
      </c>
      <c r="V10" s="3">
        <f t="shared" si="31"/>
        <v>39.473684210526322</v>
      </c>
      <c r="W10" s="3">
        <f t="shared" si="32"/>
        <v>7.5789473684210545E-2</v>
      </c>
      <c r="X10" s="3">
        <f t="shared" si="33"/>
        <v>9.4736842105263186</v>
      </c>
      <c r="Y10" s="3">
        <v>1</v>
      </c>
      <c r="AA10" s="3">
        <f t="shared" si="1"/>
        <v>1.9999999999999996E-3</v>
      </c>
      <c r="AB10" s="3">
        <v>360</v>
      </c>
      <c r="AC10" s="3">
        <f t="shared" si="34"/>
        <v>2.7777777777777779E-3</v>
      </c>
      <c r="AD10" s="3">
        <f t="shared" si="35"/>
        <v>0.71999999999999986</v>
      </c>
      <c r="AE10" s="3">
        <f t="shared" si="36"/>
        <v>2.5714285714285698</v>
      </c>
      <c r="AF10" s="3">
        <f t="shared" si="37"/>
        <v>1285.7142857142851</v>
      </c>
      <c r="AG10" s="3">
        <f t="shared" si="38"/>
        <v>1.8514285714285696</v>
      </c>
      <c r="AH10" s="3">
        <f t="shared" si="39"/>
        <v>925.71428571428498</v>
      </c>
      <c r="AI10" s="3">
        <v>1</v>
      </c>
      <c r="AK10" s="3">
        <f t="shared" si="2"/>
        <v>1.9999999999999996E-3</v>
      </c>
      <c r="AL10" s="3">
        <v>30</v>
      </c>
      <c r="AM10" s="3">
        <f t="shared" si="40"/>
        <v>3.3333333333333333E-2</v>
      </c>
      <c r="AN10" s="3">
        <f t="shared" si="41"/>
        <v>5.9999999999999991E-2</v>
      </c>
      <c r="AO10" s="3">
        <f t="shared" si="42"/>
        <v>6.3829787234042534E-2</v>
      </c>
      <c r="AP10" s="3">
        <f t="shared" si="43"/>
        <v>31.914893617021274</v>
      </c>
      <c r="AQ10" s="3">
        <f t="shared" si="44"/>
        <v>3.8297872340425521E-3</v>
      </c>
      <c r="AR10" s="3">
        <f t="shared" si="45"/>
        <v>1.9148936170212765</v>
      </c>
      <c r="AS10" s="3">
        <v>1</v>
      </c>
      <c r="AU10" s="3">
        <f t="shared" si="3"/>
        <v>1.9999999999999996E-3</v>
      </c>
      <c r="AV10" s="3">
        <v>240</v>
      </c>
      <c r="AW10" s="3">
        <f t="shared" si="46"/>
        <v>4.1666666666666666E-3</v>
      </c>
      <c r="AX10" s="3">
        <f t="shared" si="47"/>
        <v>0.47999999999999993</v>
      </c>
      <c r="AY10" s="3">
        <f t="shared" si="48"/>
        <v>0.92307692307692291</v>
      </c>
      <c r="AZ10" s="3">
        <f t="shared" si="49"/>
        <v>461.53846153846155</v>
      </c>
      <c r="BA10" s="3">
        <f t="shared" si="50"/>
        <v>0.44307692307692292</v>
      </c>
      <c r="BB10" s="3">
        <f t="shared" si="51"/>
        <v>221.53846153846152</v>
      </c>
      <c r="BC10" s="3">
        <v>1</v>
      </c>
      <c r="BE10" s="3">
        <f t="shared" si="4"/>
        <v>1.9999999999999996E-3</v>
      </c>
      <c r="BF10" s="3">
        <v>120</v>
      </c>
      <c r="BG10" s="3">
        <f t="shared" si="52"/>
        <v>8.3333333333333332E-3</v>
      </c>
      <c r="BH10" s="3">
        <f t="shared" si="53"/>
        <v>0.23999999999999996</v>
      </c>
      <c r="BI10" s="3">
        <f t="shared" si="54"/>
        <v>0.31578947368421045</v>
      </c>
      <c r="BJ10" s="3">
        <f t="shared" si="55"/>
        <v>157.89473684210526</v>
      </c>
      <c r="BK10" s="3">
        <f t="shared" si="56"/>
        <v>7.5789473684210504E-2</v>
      </c>
      <c r="BL10" s="3">
        <f t="shared" si="57"/>
        <v>37.89473684210526</v>
      </c>
      <c r="BM10" s="3">
        <v>1</v>
      </c>
      <c r="BO10" s="3">
        <f t="shared" si="5"/>
        <v>1.9999999999999996E-3</v>
      </c>
      <c r="BP10" s="3">
        <v>120</v>
      </c>
      <c r="BQ10" s="3">
        <f t="shared" si="58"/>
        <v>8.3333333333333332E-3</v>
      </c>
      <c r="BR10" s="3">
        <f t="shared" si="59"/>
        <v>0.23999999999999996</v>
      </c>
      <c r="BS10" s="3">
        <f t="shared" si="60"/>
        <v>0.31578947368421045</v>
      </c>
      <c r="BT10" s="3">
        <f t="shared" si="61"/>
        <v>157.89473684210526</v>
      </c>
      <c r="BU10" s="3">
        <f t="shared" si="62"/>
        <v>7.5789473684210504E-2</v>
      </c>
      <c r="BV10" s="3">
        <f t="shared" si="63"/>
        <v>37.89473684210526</v>
      </c>
      <c r="BW10" s="3">
        <v>1</v>
      </c>
      <c r="BY10" s="3">
        <f t="shared" si="6"/>
        <v>5.3333333333333323E-3</v>
      </c>
      <c r="BZ10" s="3">
        <v>120</v>
      </c>
      <c r="CA10" s="3">
        <f t="shared" si="64"/>
        <v>8.3333333333333332E-3</v>
      </c>
      <c r="CB10" s="3">
        <f t="shared" si="65"/>
        <v>0.6399999999999999</v>
      </c>
      <c r="CC10" s="3">
        <f t="shared" si="66"/>
        <v>1.777777777777777</v>
      </c>
      <c r="CD10" s="3">
        <f t="shared" si="67"/>
        <v>333.33333333333326</v>
      </c>
      <c r="CE10" s="3">
        <f t="shared" si="68"/>
        <v>1.1377777777777771</v>
      </c>
      <c r="CF10" s="3">
        <f t="shared" si="69"/>
        <v>213.33333333333326</v>
      </c>
      <c r="CG10" s="3">
        <v>1</v>
      </c>
      <c r="CI10" s="3">
        <f t="shared" si="70"/>
        <v>1.0666666666666666E-2</v>
      </c>
      <c r="CJ10" s="3">
        <v>30</v>
      </c>
      <c r="CK10" s="3">
        <f t="shared" si="7"/>
        <v>3.3333333333333333E-2</v>
      </c>
      <c r="CL10" s="3">
        <f t="shared" si="8"/>
        <v>0.32</v>
      </c>
      <c r="CM10" s="3">
        <f t="shared" si="9"/>
        <v>0.4705882352941177</v>
      </c>
      <c r="CN10" s="3">
        <f t="shared" si="10"/>
        <v>44.117647058823536</v>
      </c>
      <c r="CO10" s="3">
        <f t="shared" si="11"/>
        <v>0.15058823529411766</v>
      </c>
      <c r="CP10" s="3">
        <f t="shared" si="12"/>
        <v>14.117647058823531</v>
      </c>
      <c r="CQ10" s="3">
        <v>1</v>
      </c>
      <c r="CS10" s="3">
        <f t="shared" si="13"/>
        <v>0.33333333333333331</v>
      </c>
      <c r="CT10" s="3">
        <f t="shared" si="14"/>
        <v>1.3333333333333333</v>
      </c>
      <c r="CU10" s="3">
        <f t="shared" si="15"/>
        <v>501.78613955703747</v>
      </c>
      <c r="CV10" s="3">
        <f t="shared" si="16"/>
        <v>484.35090003497851</v>
      </c>
      <c r="CW10" s="3">
        <f t="shared" si="17"/>
        <v>120.46783625730994</v>
      </c>
      <c r="CX10" s="3">
        <f t="shared" si="71"/>
        <v>691.79352620825489</v>
      </c>
      <c r="CZ10" s="3">
        <f t="shared" si="72"/>
        <v>1.5</v>
      </c>
      <c r="DA10" s="3">
        <f t="shared" si="18"/>
        <v>1.1666666666666663</v>
      </c>
      <c r="DB10" s="3">
        <f t="shared" si="19"/>
        <v>1.0666666666666667</v>
      </c>
      <c r="DC10" s="3">
        <f t="shared" si="73"/>
        <v>4.2333333333333325</v>
      </c>
      <c r="DF10" s="4"/>
    </row>
    <row r="11" spans="1:110" x14ac:dyDescent="0.35">
      <c r="D11" s="3">
        <v>90</v>
      </c>
      <c r="E11" s="3">
        <f t="shared" si="20"/>
        <v>1.1111111111111112E-2</v>
      </c>
      <c r="G11" s="3">
        <f t="shared" si="21"/>
        <v>1.1111111111111112E-2</v>
      </c>
      <c r="H11" s="3">
        <v>30</v>
      </c>
      <c r="I11" s="3">
        <f t="shared" si="22"/>
        <v>3.3333333333333333E-2</v>
      </c>
      <c r="J11" s="3">
        <f t="shared" si="23"/>
        <v>0.33333333333333337</v>
      </c>
      <c r="K11" s="3">
        <f t="shared" si="24"/>
        <v>0.50000000000000011</v>
      </c>
      <c r="L11" s="3">
        <f t="shared" si="25"/>
        <v>45.000000000000007</v>
      </c>
      <c r="M11" s="3">
        <f t="shared" si="26"/>
        <v>0.16666666666666671</v>
      </c>
      <c r="N11" s="3">
        <f t="shared" si="27"/>
        <v>15.000000000000004</v>
      </c>
      <c r="O11" s="3">
        <v>1</v>
      </c>
      <c r="Q11" s="3">
        <f t="shared" si="0"/>
        <v>8.8888888888888889E-3</v>
      </c>
      <c r="R11" s="3">
        <v>30</v>
      </c>
      <c r="S11" s="3">
        <f t="shared" si="28"/>
        <v>3.3333333333333333E-2</v>
      </c>
      <c r="T11" s="3">
        <f t="shared" si="29"/>
        <v>0.26666666666666666</v>
      </c>
      <c r="U11" s="3">
        <f t="shared" si="30"/>
        <v>0.36363636363636359</v>
      </c>
      <c r="V11" s="3">
        <f t="shared" si="31"/>
        <v>40.909090909090907</v>
      </c>
      <c r="W11" s="3">
        <f t="shared" si="32"/>
        <v>9.6969696969696956E-2</v>
      </c>
      <c r="X11" s="3">
        <f t="shared" si="33"/>
        <v>10.909090909090908</v>
      </c>
      <c r="Y11" s="3">
        <v>1</v>
      </c>
      <c r="AA11" s="3">
        <f t="shared" si="1"/>
        <v>2.2222222222222218E-3</v>
      </c>
      <c r="AB11" s="3">
        <v>360</v>
      </c>
      <c r="AC11" s="3">
        <f t="shared" si="34"/>
        <v>2.7777777777777779E-3</v>
      </c>
      <c r="AD11" s="3">
        <f t="shared" si="35"/>
        <v>0.79999999999999982</v>
      </c>
      <c r="AE11" s="3">
        <f t="shared" si="36"/>
        <v>3.9999999999999956</v>
      </c>
      <c r="AF11" s="3">
        <f t="shared" si="37"/>
        <v>1799.9999999999984</v>
      </c>
      <c r="AG11" s="3">
        <f t="shared" si="38"/>
        <v>3.1999999999999957</v>
      </c>
      <c r="AH11" s="3">
        <f t="shared" si="39"/>
        <v>1439.9999999999984</v>
      </c>
      <c r="AI11" s="3">
        <v>1</v>
      </c>
      <c r="AK11" s="3">
        <f t="shared" si="2"/>
        <v>2.2222222222222218E-3</v>
      </c>
      <c r="AL11" s="3">
        <v>30</v>
      </c>
      <c r="AM11" s="3">
        <f t="shared" si="40"/>
        <v>3.3333333333333333E-2</v>
      </c>
      <c r="AN11" s="3">
        <f t="shared" si="41"/>
        <v>6.6666666666666652E-2</v>
      </c>
      <c r="AO11" s="3">
        <f t="shared" si="42"/>
        <v>7.1428571428571411E-2</v>
      </c>
      <c r="AP11" s="3">
        <f t="shared" si="43"/>
        <v>32.142857142857139</v>
      </c>
      <c r="AQ11" s="3">
        <f t="shared" si="44"/>
        <v>4.7619047619047597E-3</v>
      </c>
      <c r="AR11" s="3">
        <f t="shared" si="45"/>
        <v>2.1428571428571423</v>
      </c>
      <c r="AS11" s="3">
        <v>1</v>
      </c>
      <c r="AU11" s="3">
        <f t="shared" si="3"/>
        <v>2.2222222222222218E-3</v>
      </c>
      <c r="AV11" s="3">
        <v>240</v>
      </c>
      <c r="AW11" s="3">
        <f t="shared" si="46"/>
        <v>4.1666666666666666E-3</v>
      </c>
      <c r="AX11" s="3">
        <f t="shared" si="47"/>
        <v>0.53333333333333321</v>
      </c>
      <c r="AY11" s="3">
        <f t="shared" si="48"/>
        <v>1.1428571428571423</v>
      </c>
      <c r="AZ11" s="3">
        <f t="shared" si="49"/>
        <v>514.28571428571411</v>
      </c>
      <c r="BA11" s="3">
        <f t="shared" si="50"/>
        <v>0.60952380952380913</v>
      </c>
      <c r="BB11" s="3">
        <f t="shared" si="51"/>
        <v>274.28571428571416</v>
      </c>
      <c r="BC11" s="3">
        <v>1</v>
      </c>
      <c r="BE11" s="3">
        <f t="shared" si="4"/>
        <v>2.2222222222222218E-3</v>
      </c>
      <c r="BF11" s="3">
        <v>120</v>
      </c>
      <c r="BG11" s="3">
        <f t="shared" si="52"/>
        <v>8.3333333333333332E-3</v>
      </c>
      <c r="BH11" s="3">
        <f t="shared" si="53"/>
        <v>0.26666666666666661</v>
      </c>
      <c r="BI11" s="3">
        <f t="shared" si="54"/>
        <v>0.36363636363636354</v>
      </c>
      <c r="BJ11" s="3">
        <f t="shared" si="55"/>
        <v>163.63636363636363</v>
      </c>
      <c r="BK11" s="3">
        <f t="shared" si="56"/>
        <v>9.6969696969696928E-2</v>
      </c>
      <c r="BL11" s="3">
        <f t="shared" si="57"/>
        <v>43.636363636363626</v>
      </c>
      <c r="BM11" s="3">
        <v>1</v>
      </c>
      <c r="BO11" s="3">
        <f t="shared" si="5"/>
        <v>2.2222222222222218E-3</v>
      </c>
      <c r="BP11" s="3">
        <v>120</v>
      </c>
      <c r="BQ11" s="3">
        <f t="shared" si="58"/>
        <v>8.3333333333333332E-3</v>
      </c>
      <c r="BR11" s="3">
        <f t="shared" si="59"/>
        <v>0.26666666666666661</v>
      </c>
      <c r="BS11" s="3">
        <f t="shared" si="60"/>
        <v>0.36363636363636354</v>
      </c>
      <c r="BT11" s="3">
        <f t="shared" si="61"/>
        <v>163.63636363636363</v>
      </c>
      <c r="BU11" s="3">
        <f t="shared" si="62"/>
        <v>9.6969696969696928E-2</v>
      </c>
      <c r="BV11" s="3">
        <f t="shared" si="63"/>
        <v>43.636363636363626</v>
      </c>
      <c r="BW11" s="3">
        <v>1</v>
      </c>
      <c r="BY11" s="3">
        <f t="shared" si="6"/>
        <v>5.9259259259259248E-3</v>
      </c>
      <c r="BZ11" s="3">
        <v>120</v>
      </c>
      <c r="CA11" s="3">
        <f t="shared" si="64"/>
        <v>8.3333333333333332E-3</v>
      </c>
      <c r="CB11" s="3">
        <f t="shared" si="65"/>
        <v>0.71111111111111103</v>
      </c>
      <c r="CC11" s="3">
        <f t="shared" si="66"/>
        <v>2.4615384615384603</v>
      </c>
      <c r="CD11" s="3">
        <f t="shared" si="67"/>
        <v>415.38461538461524</v>
      </c>
      <c r="CE11" s="3">
        <f t="shared" si="68"/>
        <v>1.7504273504273495</v>
      </c>
      <c r="CF11" s="3">
        <f t="shared" si="69"/>
        <v>295.3846153846153</v>
      </c>
      <c r="CG11" s="3">
        <v>1</v>
      </c>
      <c r="CI11" s="3">
        <f t="shared" si="70"/>
        <v>1.1851851851851851E-2</v>
      </c>
      <c r="CJ11" s="3">
        <v>30</v>
      </c>
      <c r="CK11" s="3">
        <f t="shared" si="7"/>
        <v>3.3333333333333333E-2</v>
      </c>
      <c r="CL11" s="3">
        <f t="shared" si="8"/>
        <v>0.35555555555555557</v>
      </c>
      <c r="CM11" s="3">
        <f t="shared" si="9"/>
        <v>0.55172413793103459</v>
      </c>
      <c r="CN11" s="3">
        <f t="shared" si="10"/>
        <v>46.551724137931046</v>
      </c>
      <c r="CO11" s="3">
        <f t="shared" si="11"/>
        <v>0.19616858237547896</v>
      </c>
      <c r="CP11" s="3">
        <f t="shared" si="12"/>
        <v>16.551724137931039</v>
      </c>
      <c r="CQ11" s="3">
        <v>1</v>
      </c>
      <c r="CS11" s="3">
        <f t="shared" si="13"/>
        <v>0.33333333333333331</v>
      </c>
      <c r="CT11" s="3">
        <f t="shared" si="14"/>
        <v>1.3333333333333333</v>
      </c>
      <c r="CU11" s="3">
        <f t="shared" si="15"/>
        <v>553.78414688759494</v>
      </c>
      <c r="CV11" s="3">
        <f t="shared" si="16"/>
        <v>620.68190430259335</v>
      </c>
      <c r="CW11" s="3">
        <f t="shared" si="17"/>
        <v>143.49650349650344</v>
      </c>
      <c r="CX11" s="3">
        <f t="shared" si="71"/>
        <v>855.73013193702786</v>
      </c>
      <c r="CZ11" s="3">
        <f t="shared" si="72"/>
        <v>1.5</v>
      </c>
      <c r="DA11" s="3">
        <f t="shared" si="18"/>
        <v>1.1666666666666663</v>
      </c>
      <c r="DB11" s="3">
        <f t="shared" si="19"/>
        <v>1.0666666666666667</v>
      </c>
      <c r="DC11" s="3">
        <f t="shared" si="73"/>
        <v>4.2333333333333325</v>
      </c>
      <c r="DF11" s="4"/>
    </row>
    <row r="12" spans="1:110" x14ac:dyDescent="0.35">
      <c r="D12" s="3">
        <v>80</v>
      </c>
      <c r="E12" s="3">
        <f t="shared" si="20"/>
        <v>1.2500000000000001E-2</v>
      </c>
      <c r="G12" s="3">
        <f t="shared" si="21"/>
        <v>1.2500000000000001E-2</v>
      </c>
      <c r="H12" s="3">
        <v>30</v>
      </c>
      <c r="I12" s="3">
        <f t="shared" si="22"/>
        <v>3.3333333333333333E-2</v>
      </c>
      <c r="J12" s="3">
        <f t="shared" si="23"/>
        <v>0.375</v>
      </c>
      <c r="K12" s="3">
        <f t="shared" si="24"/>
        <v>0.6</v>
      </c>
      <c r="L12" s="3">
        <f t="shared" si="25"/>
        <v>47.999999999999993</v>
      </c>
      <c r="M12" s="3">
        <f t="shared" si="26"/>
        <v>0.22500000000000001</v>
      </c>
      <c r="N12" s="3">
        <f t="shared" si="27"/>
        <v>18</v>
      </c>
      <c r="O12" s="3">
        <v>1</v>
      </c>
      <c r="Q12" s="3">
        <f t="shared" si="0"/>
        <v>1.0000000000000002E-2</v>
      </c>
      <c r="R12" s="3">
        <v>30</v>
      </c>
      <c r="S12" s="3">
        <f t="shared" si="28"/>
        <v>3.3333333333333333E-2</v>
      </c>
      <c r="T12" s="3">
        <f t="shared" si="29"/>
        <v>0.30000000000000004</v>
      </c>
      <c r="U12" s="3">
        <f t="shared" si="30"/>
        <v>0.42857142857142866</v>
      </c>
      <c r="V12" s="3">
        <f t="shared" si="31"/>
        <v>42.857142857142854</v>
      </c>
      <c r="W12" s="3">
        <f t="shared" si="32"/>
        <v>0.12857142857142861</v>
      </c>
      <c r="X12" s="3">
        <f t="shared" si="33"/>
        <v>12.857142857142859</v>
      </c>
      <c r="Y12" s="3">
        <v>1</v>
      </c>
      <c r="AA12" s="3">
        <f t="shared" si="1"/>
        <v>2.4999999999999996E-3</v>
      </c>
      <c r="AB12" s="3">
        <v>360</v>
      </c>
      <c r="AC12" s="3">
        <f t="shared" si="34"/>
        <v>2.7777777777777779E-3</v>
      </c>
      <c r="AD12" s="3">
        <f t="shared" si="35"/>
        <v>0.8999999999999998</v>
      </c>
      <c r="AE12" s="3">
        <f t="shared" si="36"/>
        <v>8.9999999999999805</v>
      </c>
      <c r="AF12" s="3">
        <f t="shared" si="37"/>
        <v>3599.9999999999927</v>
      </c>
      <c r="AG12" s="3">
        <f t="shared" si="38"/>
        <v>8.0999999999999801</v>
      </c>
      <c r="AH12" s="3">
        <f t="shared" si="39"/>
        <v>3239.9999999999927</v>
      </c>
      <c r="AI12" s="3">
        <v>1</v>
      </c>
      <c r="AK12" s="3">
        <f t="shared" si="2"/>
        <v>2.4999999999999996E-3</v>
      </c>
      <c r="AL12" s="3">
        <v>30</v>
      </c>
      <c r="AM12" s="3">
        <f t="shared" si="40"/>
        <v>3.3333333333333333E-2</v>
      </c>
      <c r="AN12" s="3">
        <f t="shared" si="41"/>
        <v>7.4999999999999983E-2</v>
      </c>
      <c r="AO12" s="3">
        <f t="shared" si="42"/>
        <v>8.1081081081081058E-2</v>
      </c>
      <c r="AP12" s="3">
        <f t="shared" si="43"/>
        <v>32.432432432432428</v>
      </c>
      <c r="AQ12" s="3">
        <f t="shared" si="44"/>
        <v>6.0810810810810779E-3</v>
      </c>
      <c r="AR12" s="3">
        <f t="shared" si="45"/>
        <v>2.4324324324324316</v>
      </c>
      <c r="AS12" s="3">
        <v>1</v>
      </c>
      <c r="AU12" s="3">
        <f t="shared" si="3"/>
        <v>2.4999999999999996E-3</v>
      </c>
      <c r="AV12" s="3">
        <v>240</v>
      </c>
      <c r="AW12" s="3">
        <f t="shared" si="46"/>
        <v>4.1666666666666666E-3</v>
      </c>
      <c r="AX12" s="3">
        <f t="shared" si="47"/>
        <v>0.59999999999999987</v>
      </c>
      <c r="AY12" s="3">
        <f t="shared" si="48"/>
        <v>1.4999999999999991</v>
      </c>
      <c r="AZ12" s="3">
        <f t="shared" si="49"/>
        <v>599.99999999999977</v>
      </c>
      <c r="BA12" s="3">
        <f t="shared" si="50"/>
        <v>0.89999999999999925</v>
      </c>
      <c r="BB12" s="3">
        <f t="shared" si="51"/>
        <v>359.99999999999977</v>
      </c>
      <c r="BC12" s="3">
        <v>1</v>
      </c>
      <c r="BE12" s="3">
        <f t="shared" si="4"/>
        <v>2.4999999999999996E-3</v>
      </c>
      <c r="BF12" s="3">
        <v>120</v>
      </c>
      <c r="BG12" s="3">
        <f t="shared" si="52"/>
        <v>8.3333333333333332E-3</v>
      </c>
      <c r="BH12" s="3">
        <f t="shared" si="53"/>
        <v>0.29999999999999993</v>
      </c>
      <c r="BI12" s="3">
        <f t="shared" si="54"/>
        <v>0.42857142857142844</v>
      </c>
      <c r="BJ12" s="3">
        <f t="shared" si="55"/>
        <v>171.42857142857139</v>
      </c>
      <c r="BK12" s="3">
        <f t="shared" si="56"/>
        <v>0.1285714285714285</v>
      </c>
      <c r="BL12" s="3">
        <f t="shared" si="57"/>
        <v>51.428571428571409</v>
      </c>
      <c r="BM12" s="3">
        <v>1</v>
      </c>
      <c r="BO12" s="3">
        <f t="shared" si="5"/>
        <v>2.4999999999999996E-3</v>
      </c>
      <c r="BP12" s="3">
        <v>120</v>
      </c>
      <c r="BQ12" s="3">
        <f t="shared" si="58"/>
        <v>8.3333333333333332E-3</v>
      </c>
      <c r="BR12" s="3">
        <f t="shared" si="59"/>
        <v>0.29999999999999993</v>
      </c>
      <c r="BS12" s="3">
        <f t="shared" si="60"/>
        <v>0.42857142857142844</v>
      </c>
      <c r="BT12" s="3">
        <f t="shared" si="61"/>
        <v>171.42857142857139</v>
      </c>
      <c r="BU12" s="3">
        <f t="shared" si="62"/>
        <v>0.1285714285714285</v>
      </c>
      <c r="BV12" s="3">
        <f t="shared" si="63"/>
        <v>51.428571428571409</v>
      </c>
      <c r="BW12" s="3">
        <v>1</v>
      </c>
      <c r="BY12" s="3">
        <f t="shared" si="6"/>
        <v>6.6666666666666662E-3</v>
      </c>
      <c r="BZ12" s="3">
        <v>120</v>
      </c>
      <c r="CA12" s="3">
        <f t="shared" si="64"/>
        <v>8.3333333333333332E-3</v>
      </c>
      <c r="CB12" s="3">
        <f t="shared" si="65"/>
        <v>0.79999999999999993</v>
      </c>
      <c r="CC12" s="3">
        <f t="shared" si="66"/>
        <v>3.9999999999999982</v>
      </c>
      <c r="CD12" s="3">
        <f t="shared" si="67"/>
        <v>599.99999999999977</v>
      </c>
      <c r="CE12" s="3">
        <f t="shared" si="68"/>
        <v>3.1999999999999984</v>
      </c>
      <c r="CF12" s="3">
        <f t="shared" si="69"/>
        <v>479.99999999999977</v>
      </c>
      <c r="CG12" s="3">
        <v>1</v>
      </c>
      <c r="CI12" s="3">
        <f t="shared" si="70"/>
        <v>1.3333333333333334E-2</v>
      </c>
      <c r="CJ12" s="3">
        <v>30</v>
      </c>
      <c r="CK12" s="3">
        <f t="shared" si="7"/>
        <v>3.3333333333333333E-2</v>
      </c>
      <c r="CL12" s="3">
        <f t="shared" si="8"/>
        <v>0.4</v>
      </c>
      <c r="CM12" s="3">
        <f t="shared" si="9"/>
        <v>0.66666666666666674</v>
      </c>
      <c r="CN12" s="3">
        <f t="shared" si="10"/>
        <v>50</v>
      </c>
      <c r="CO12" s="3">
        <f t="shared" si="11"/>
        <v>0.26666666666666672</v>
      </c>
      <c r="CP12" s="3">
        <f t="shared" si="12"/>
        <v>20.000000000000004</v>
      </c>
      <c r="CQ12" s="3">
        <v>1</v>
      </c>
      <c r="CS12" s="3">
        <f t="shared" si="13"/>
        <v>0.33333333333333331</v>
      </c>
      <c r="CT12" s="3">
        <f t="shared" si="14"/>
        <v>1.3333333333333333</v>
      </c>
      <c r="CU12" s="3">
        <f t="shared" si="15"/>
        <v>638.09523809523785</v>
      </c>
      <c r="CV12" s="3">
        <f t="shared" si="16"/>
        <v>1048.3912483912466</v>
      </c>
      <c r="CW12" s="3">
        <f t="shared" si="17"/>
        <v>194.28571428571422</v>
      </c>
      <c r="CX12" s="3">
        <f t="shared" si="71"/>
        <v>1340.6769626769608</v>
      </c>
      <c r="CZ12" s="3">
        <f t="shared" si="72"/>
        <v>1.5</v>
      </c>
      <c r="DA12" s="3">
        <f t="shared" si="18"/>
        <v>1.1666666666666663</v>
      </c>
      <c r="DB12" s="3">
        <f t="shared" si="19"/>
        <v>1.0666666666666667</v>
      </c>
      <c r="DC12" s="3">
        <f t="shared" si="73"/>
        <v>4.2333333333333325</v>
      </c>
      <c r="DF12" s="4"/>
    </row>
    <row r="13" spans="1:110" x14ac:dyDescent="0.35">
      <c r="D13" s="3">
        <v>70</v>
      </c>
      <c r="E13" s="3">
        <f t="shared" si="20"/>
        <v>1.4285714285714285E-2</v>
      </c>
      <c r="G13" s="3">
        <f t="shared" si="21"/>
        <v>1.4285714285714285E-2</v>
      </c>
      <c r="H13" s="3">
        <v>30</v>
      </c>
      <c r="I13" s="3">
        <f t="shared" si="22"/>
        <v>3.3333333333333333E-2</v>
      </c>
      <c r="J13" s="3">
        <f t="shared" si="23"/>
        <v>0.42857142857142855</v>
      </c>
      <c r="K13" s="3">
        <f t="shared" si="24"/>
        <v>0.75</v>
      </c>
      <c r="L13" s="3">
        <f t="shared" si="25"/>
        <v>52.5</v>
      </c>
      <c r="M13" s="3">
        <f t="shared" si="26"/>
        <v>0.3214285714285714</v>
      </c>
      <c r="N13" s="3">
        <f t="shared" si="27"/>
        <v>22.5</v>
      </c>
      <c r="O13" s="3">
        <v>1</v>
      </c>
      <c r="Q13" s="3">
        <f t="shared" si="0"/>
        <v>1.1428571428571429E-2</v>
      </c>
      <c r="R13" s="3">
        <v>30</v>
      </c>
      <c r="S13" s="3">
        <f t="shared" si="28"/>
        <v>3.3333333333333333E-2</v>
      </c>
      <c r="T13" s="3">
        <f t="shared" si="29"/>
        <v>0.34285714285714286</v>
      </c>
      <c r="U13" s="3">
        <f t="shared" si="30"/>
        <v>0.52173913043478259</v>
      </c>
      <c r="V13" s="3">
        <f t="shared" si="31"/>
        <v>45.652173913043477</v>
      </c>
      <c r="W13" s="3">
        <f t="shared" si="32"/>
        <v>0.17888198757763976</v>
      </c>
      <c r="X13" s="3">
        <f t="shared" si="33"/>
        <v>15.652173913043478</v>
      </c>
      <c r="Y13" s="3">
        <v>1</v>
      </c>
      <c r="AA13" s="3">
        <f t="shared" si="1"/>
        <v>2.8571428571428563E-3</v>
      </c>
      <c r="AB13" s="3">
        <v>360</v>
      </c>
      <c r="AC13" s="3">
        <f t="shared" si="34"/>
        <v>2.7777777777777779E-3</v>
      </c>
      <c r="AD13" s="3">
        <f t="shared" si="35"/>
        <v>1.0285714285714282</v>
      </c>
      <c r="AE13" s="3"/>
      <c r="AF13" s="3"/>
      <c r="AG13" s="3"/>
      <c r="AH13" s="3"/>
      <c r="AI13" s="3">
        <v>1</v>
      </c>
      <c r="AK13" s="3">
        <f t="shared" si="2"/>
        <v>2.8571428571428563E-3</v>
      </c>
      <c r="AL13" s="3">
        <v>30</v>
      </c>
      <c r="AM13" s="3">
        <f t="shared" si="40"/>
        <v>3.3333333333333333E-2</v>
      </c>
      <c r="AN13" s="3">
        <f t="shared" si="41"/>
        <v>8.5714285714285687E-2</v>
      </c>
      <c r="AO13" s="3">
        <f t="shared" si="42"/>
        <v>9.3749999999999958E-2</v>
      </c>
      <c r="AP13" s="3">
        <f t="shared" si="43"/>
        <v>32.812499999999993</v>
      </c>
      <c r="AQ13" s="3">
        <f t="shared" si="44"/>
        <v>8.0357142857142797E-3</v>
      </c>
      <c r="AR13" s="3">
        <f t="shared" si="45"/>
        <v>2.8124999999999987</v>
      </c>
      <c r="AS13" s="3">
        <v>1</v>
      </c>
      <c r="AU13" s="3">
        <f t="shared" si="3"/>
        <v>2.8571428571428563E-3</v>
      </c>
      <c r="AV13" s="3">
        <v>240</v>
      </c>
      <c r="AW13" s="3">
        <f t="shared" si="46"/>
        <v>4.1666666666666666E-3</v>
      </c>
      <c r="AX13" s="3">
        <f t="shared" si="47"/>
        <v>0.6857142857142855</v>
      </c>
      <c r="AY13" s="3">
        <f t="shared" si="48"/>
        <v>2.1818181818181794</v>
      </c>
      <c r="AZ13" s="3">
        <f t="shared" si="49"/>
        <v>763.63636363636306</v>
      </c>
      <c r="BA13" s="3">
        <f t="shared" si="50"/>
        <v>1.4961038961038942</v>
      </c>
      <c r="BB13" s="3">
        <f t="shared" si="51"/>
        <v>523.63636363636317</v>
      </c>
      <c r="BC13" s="3">
        <v>1</v>
      </c>
      <c r="BE13" s="3">
        <f t="shared" si="4"/>
        <v>2.8571428571428563E-3</v>
      </c>
      <c r="BF13" s="3">
        <v>120</v>
      </c>
      <c r="BG13" s="3">
        <f t="shared" si="52"/>
        <v>8.3333333333333332E-3</v>
      </c>
      <c r="BH13" s="3">
        <f t="shared" si="53"/>
        <v>0.34285714285714275</v>
      </c>
      <c r="BI13" s="3">
        <f t="shared" si="54"/>
        <v>0.52173913043478237</v>
      </c>
      <c r="BJ13" s="3">
        <f t="shared" si="55"/>
        <v>182.60869565217388</v>
      </c>
      <c r="BK13" s="3">
        <f t="shared" si="56"/>
        <v>0.1788819875776396</v>
      </c>
      <c r="BL13" s="3">
        <f t="shared" si="57"/>
        <v>62.608695652173878</v>
      </c>
      <c r="BM13" s="3">
        <v>1</v>
      </c>
      <c r="BO13" s="3">
        <f t="shared" si="5"/>
        <v>2.8571428571428563E-3</v>
      </c>
      <c r="BP13" s="3">
        <v>120</v>
      </c>
      <c r="BQ13" s="3">
        <f t="shared" si="58"/>
        <v>8.3333333333333332E-3</v>
      </c>
      <c r="BR13" s="3">
        <f t="shared" si="59"/>
        <v>0.34285714285714275</v>
      </c>
      <c r="BS13" s="3">
        <f t="shared" si="60"/>
        <v>0.52173913043478237</v>
      </c>
      <c r="BT13" s="3">
        <f t="shared" si="61"/>
        <v>182.60869565217388</v>
      </c>
      <c r="BU13" s="3">
        <f t="shared" si="62"/>
        <v>0.1788819875776396</v>
      </c>
      <c r="BV13" s="3">
        <f t="shared" si="63"/>
        <v>62.608695652173878</v>
      </c>
      <c r="BW13" s="3">
        <v>1</v>
      </c>
      <c r="BY13" s="3">
        <f t="shared" si="6"/>
        <v>7.6190476190476173E-3</v>
      </c>
      <c r="BZ13" s="3">
        <v>120</v>
      </c>
      <c r="CA13" s="3">
        <f t="shared" si="64"/>
        <v>8.3333333333333332E-3</v>
      </c>
      <c r="CB13" s="3">
        <f t="shared" si="65"/>
        <v>0.91428571428571404</v>
      </c>
      <c r="CC13" s="3">
        <f t="shared" si="66"/>
        <v>10.666666666666632</v>
      </c>
      <c r="CD13" s="3">
        <f t="shared" si="67"/>
        <v>1399.9999999999959</v>
      </c>
      <c r="CE13" s="3">
        <f t="shared" si="68"/>
        <v>9.7523809523809195</v>
      </c>
      <c r="CF13" s="3">
        <f t="shared" si="69"/>
        <v>1279.9999999999959</v>
      </c>
      <c r="CG13" s="3">
        <v>1</v>
      </c>
      <c r="CI13" s="3">
        <f t="shared" si="70"/>
        <v>1.5238095238095236E-2</v>
      </c>
      <c r="CJ13" s="3">
        <v>30</v>
      </c>
      <c r="CK13" s="3">
        <f t="shared" si="7"/>
        <v>3.3333333333333333E-2</v>
      </c>
      <c r="CL13" s="3">
        <f t="shared" si="8"/>
        <v>0.45714285714285707</v>
      </c>
      <c r="CM13" s="3">
        <f t="shared" si="9"/>
        <v>0.84210526315789447</v>
      </c>
      <c r="CN13" s="3">
        <f t="shared" si="10"/>
        <v>55.263157894736828</v>
      </c>
      <c r="CO13" s="3">
        <f t="shared" si="11"/>
        <v>0.38496240601503739</v>
      </c>
      <c r="CP13" s="3">
        <f t="shared" si="12"/>
        <v>25.263157894736832</v>
      </c>
      <c r="CQ13" s="3">
        <v>1</v>
      </c>
      <c r="CS13" s="3">
        <f t="shared" si="13"/>
        <v>0.33333333333333331</v>
      </c>
      <c r="CT13" s="3">
        <f t="shared" si="14"/>
        <v>1.3333333333333333</v>
      </c>
      <c r="CU13" s="3">
        <f t="shared" si="15"/>
        <v>798.87663823590538</v>
      </c>
      <c r="CV13" s="3"/>
      <c r="CW13" s="3"/>
      <c r="CX13" s="3"/>
      <c r="CZ13" s="3">
        <f t="shared" si="72"/>
        <v>1.5</v>
      </c>
      <c r="DA13" s="3">
        <f t="shared" si="18"/>
        <v>1.1666666666666663</v>
      </c>
      <c r="DB13" s="3">
        <f t="shared" si="19"/>
        <v>1.0666666666666667</v>
      </c>
      <c r="DC13" s="3">
        <f t="shared" si="73"/>
        <v>4.2333333333333325</v>
      </c>
      <c r="DF13" s="4"/>
    </row>
    <row r="14" spans="1:110" x14ac:dyDescent="0.35">
      <c r="D14" s="3">
        <v>60</v>
      </c>
      <c r="E14" s="3">
        <f t="shared" si="20"/>
        <v>1.6666666666666666E-2</v>
      </c>
      <c r="G14" s="3">
        <f t="shared" si="21"/>
        <v>1.6666666666666666E-2</v>
      </c>
      <c r="H14" s="3">
        <v>30</v>
      </c>
      <c r="I14" s="3">
        <f t="shared" si="22"/>
        <v>3.3333333333333333E-2</v>
      </c>
      <c r="J14" s="3">
        <f t="shared" si="23"/>
        <v>0.5</v>
      </c>
      <c r="K14" s="3">
        <f t="shared" si="24"/>
        <v>1</v>
      </c>
      <c r="L14" s="3">
        <f t="shared" si="25"/>
        <v>60</v>
      </c>
      <c r="M14" s="3">
        <f t="shared" si="26"/>
        <v>0.5</v>
      </c>
      <c r="N14" s="3">
        <f t="shared" si="27"/>
        <v>30</v>
      </c>
      <c r="O14" s="3">
        <v>1</v>
      </c>
      <c r="Q14" s="3">
        <f t="shared" si="0"/>
        <v>1.3333333333333334E-2</v>
      </c>
      <c r="R14" s="3">
        <v>30</v>
      </c>
      <c r="S14" s="3">
        <f t="shared" si="28"/>
        <v>3.3333333333333333E-2</v>
      </c>
      <c r="T14" s="3">
        <f t="shared" si="29"/>
        <v>0.4</v>
      </c>
      <c r="U14" s="3">
        <f t="shared" si="30"/>
        <v>0.66666666666666674</v>
      </c>
      <c r="V14" s="3">
        <f t="shared" si="31"/>
        <v>50</v>
      </c>
      <c r="W14" s="3">
        <f t="shared" si="32"/>
        <v>0.26666666666666672</v>
      </c>
      <c r="X14" s="3">
        <f t="shared" si="33"/>
        <v>20.000000000000004</v>
      </c>
      <c r="Y14" s="3">
        <v>1</v>
      </c>
      <c r="AA14" s="3">
        <f t="shared" si="1"/>
        <v>3.3333333333333327E-3</v>
      </c>
      <c r="AB14" s="3">
        <v>360</v>
      </c>
      <c r="AC14" s="3">
        <f t="shared" si="34"/>
        <v>2.7777777777777779E-3</v>
      </c>
      <c r="AD14" s="3">
        <f t="shared" si="35"/>
        <v>1.1999999999999997</v>
      </c>
      <c r="AE14" s="3"/>
      <c r="AF14" s="3"/>
      <c r="AG14" s="3"/>
      <c r="AH14" s="3"/>
      <c r="AI14" s="3">
        <v>1</v>
      </c>
      <c r="AK14" s="3">
        <f t="shared" si="2"/>
        <v>3.3333333333333327E-3</v>
      </c>
      <c r="AL14" s="3">
        <v>30</v>
      </c>
      <c r="AM14" s="3">
        <f t="shared" si="40"/>
        <v>3.3333333333333333E-2</v>
      </c>
      <c r="AN14" s="3">
        <f t="shared" si="41"/>
        <v>9.9999999999999978E-2</v>
      </c>
      <c r="AO14" s="3">
        <f t="shared" si="42"/>
        <v>0.11111111111111108</v>
      </c>
      <c r="AP14" s="3">
        <f t="shared" si="43"/>
        <v>33.333333333333329</v>
      </c>
      <c r="AQ14" s="3">
        <f t="shared" si="44"/>
        <v>1.1111111111111105E-2</v>
      </c>
      <c r="AR14" s="3">
        <f t="shared" si="45"/>
        <v>3.3333333333333321</v>
      </c>
      <c r="AS14" s="3">
        <v>1</v>
      </c>
      <c r="AU14" s="3">
        <f t="shared" si="3"/>
        <v>3.3333333333333327E-3</v>
      </c>
      <c r="AV14" s="3">
        <v>240</v>
      </c>
      <c r="AW14" s="3">
        <f t="shared" si="46"/>
        <v>4.1666666666666666E-3</v>
      </c>
      <c r="AX14" s="3">
        <f t="shared" si="47"/>
        <v>0.79999999999999982</v>
      </c>
      <c r="AY14" s="3">
        <f t="shared" si="48"/>
        <v>3.9999999999999956</v>
      </c>
      <c r="AZ14" s="3">
        <f t="shared" si="49"/>
        <v>1199.9999999999989</v>
      </c>
      <c r="BA14" s="3">
        <f t="shared" si="50"/>
        <v>3.1999999999999957</v>
      </c>
      <c r="BB14" s="3">
        <f t="shared" si="51"/>
        <v>959.99999999999886</v>
      </c>
      <c r="BC14" s="3">
        <v>1</v>
      </c>
      <c r="BE14" s="3">
        <f t="shared" si="4"/>
        <v>3.3333333333333327E-3</v>
      </c>
      <c r="BF14" s="3">
        <v>120</v>
      </c>
      <c r="BG14" s="3">
        <f t="shared" si="52"/>
        <v>8.3333333333333332E-3</v>
      </c>
      <c r="BH14" s="3">
        <f t="shared" si="53"/>
        <v>0.39999999999999991</v>
      </c>
      <c r="BI14" s="3">
        <f t="shared" si="54"/>
        <v>0.66666666666666641</v>
      </c>
      <c r="BJ14" s="3">
        <f t="shared" si="55"/>
        <v>199.99999999999997</v>
      </c>
      <c r="BK14" s="3">
        <f t="shared" si="56"/>
        <v>0.2666666666666665</v>
      </c>
      <c r="BL14" s="3">
        <f t="shared" si="57"/>
        <v>79.999999999999972</v>
      </c>
      <c r="BM14" s="3">
        <v>1</v>
      </c>
      <c r="BO14" s="3">
        <f t="shared" si="5"/>
        <v>3.3333333333333327E-3</v>
      </c>
      <c r="BP14" s="3">
        <v>120</v>
      </c>
      <c r="BQ14" s="3">
        <f t="shared" si="58"/>
        <v>8.3333333333333332E-3</v>
      </c>
      <c r="BR14" s="3">
        <f t="shared" si="59"/>
        <v>0.39999999999999991</v>
      </c>
      <c r="BS14" s="3">
        <f t="shared" si="60"/>
        <v>0.66666666666666641</v>
      </c>
      <c r="BT14" s="3">
        <f t="shared" si="61"/>
        <v>199.99999999999997</v>
      </c>
      <c r="BU14" s="3">
        <f t="shared" si="62"/>
        <v>0.2666666666666665</v>
      </c>
      <c r="BV14" s="3">
        <f t="shared" si="63"/>
        <v>79.999999999999972</v>
      </c>
      <c r="BW14" s="3">
        <v>1</v>
      </c>
      <c r="BY14" s="3">
        <f t="shared" si="6"/>
        <v>8.8888888888888871E-3</v>
      </c>
      <c r="BZ14" s="3">
        <v>120</v>
      </c>
      <c r="CA14" s="3">
        <f t="shared" si="64"/>
        <v>8.3333333333333332E-3</v>
      </c>
      <c r="CB14" s="3">
        <f t="shared" si="65"/>
        <v>1.0666666666666664</v>
      </c>
      <c r="CC14" s="3"/>
      <c r="CD14" s="3"/>
      <c r="CE14" s="3"/>
      <c r="CF14" s="3"/>
      <c r="CG14" s="3">
        <v>1</v>
      </c>
      <c r="CI14" s="3">
        <f t="shared" si="70"/>
        <v>1.7777777777777778E-2</v>
      </c>
      <c r="CJ14" s="3">
        <v>30</v>
      </c>
      <c r="CK14" s="3">
        <f t="shared" si="7"/>
        <v>3.3333333333333333E-2</v>
      </c>
      <c r="CL14" s="3">
        <f t="shared" si="8"/>
        <v>0.53333333333333333</v>
      </c>
      <c r="CM14" s="3">
        <f t="shared" si="9"/>
        <v>1.1428571428571428</v>
      </c>
      <c r="CN14" s="3">
        <f t="shared" si="10"/>
        <v>64.285714285714278</v>
      </c>
      <c r="CO14" s="3">
        <f t="shared" si="11"/>
        <v>0.60952380952380947</v>
      </c>
      <c r="CP14" s="3">
        <f t="shared" si="12"/>
        <v>34.285714285714285</v>
      </c>
      <c r="CQ14" s="3">
        <v>1</v>
      </c>
      <c r="CS14" s="3">
        <f t="shared" si="13"/>
        <v>0.33333333333333331</v>
      </c>
      <c r="CT14" s="3">
        <f t="shared" si="14"/>
        <v>1.3333333333333333</v>
      </c>
      <c r="CU14" s="3">
        <f t="shared" si="15"/>
        <v>1228.5714285714275</v>
      </c>
      <c r="CV14" s="3"/>
      <c r="CW14" s="3"/>
      <c r="CX14" s="3"/>
      <c r="CZ14" s="3">
        <f t="shared" si="72"/>
        <v>1.5</v>
      </c>
      <c r="DA14" s="3">
        <f t="shared" si="18"/>
        <v>1.1666666666666663</v>
      </c>
      <c r="DB14" s="3">
        <f t="shared" si="19"/>
        <v>1.0666666666666667</v>
      </c>
      <c r="DC14" s="3">
        <f t="shared" si="73"/>
        <v>4.2333333333333325</v>
      </c>
      <c r="DF14" s="4"/>
    </row>
    <row r="17" spans="3:106" x14ac:dyDescent="0.35">
      <c r="C17" s="1"/>
      <c r="D17" s="1"/>
      <c r="E17" s="1"/>
      <c r="F17" s="1"/>
      <c r="G17" s="1"/>
      <c r="H17" s="1"/>
      <c r="I17" s="1"/>
      <c r="J17" s="1"/>
    </row>
    <row r="18" spans="3:106" x14ac:dyDescent="0.35">
      <c r="DB18" s="4"/>
    </row>
    <row r="19" spans="3:106" x14ac:dyDescent="0.35">
      <c r="DB19" s="9"/>
    </row>
  </sheetData>
  <mergeCells count="12">
    <mergeCell ref="BE2:BM2"/>
    <mergeCell ref="G2:O2"/>
    <mergeCell ref="D2:E2"/>
    <mergeCell ref="Q2:Y2"/>
    <mergeCell ref="AA2:AI2"/>
    <mergeCell ref="AK2:AS2"/>
    <mergeCell ref="AU2:BC2"/>
    <mergeCell ref="BO2:BW2"/>
    <mergeCell ref="BY2:CG2"/>
    <mergeCell ref="CI2:CQ2"/>
    <mergeCell ref="CS2:CX2"/>
    <mergeCell ref="CZ2:D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Lavecchia</dc:creator>
  <cp:lastModifiedBy>Nicola Lavecchia</cp:lastModifiedBy>
  <dcterms:created xsi:type="dcterms:W3CDTF">2015-06-05T18:19:34Z</dcterms:created>
  <dcterms:modified xsi:type="dcterms:W3CDTF">2023-05-03T17:07:38Z</dcterms:modified>
</cp:coreProperties>
</file>