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vil\Desktop\Capstone\Project\capstone\Documents\"/>
    </mc:Choice>
  </mc:AlternateContent>
  <xr:revisionPtr revIDLastSave="0" documentId="13_ncr:1_{DF61EE89-00AB-4EF5-8F75-3996E4C8F1F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EffortRawData" sheetId="1" r:id="rId1"/>
    <sheet name="BurndownChart" sheetId="2" r:id="rId2"/>
    <sheet name="Chart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1" i="3" l="1"/>
  <c r="A20" i="3"/>
  <c r="A19" i="3"/>
  <c r="A18" i="3"/>
  <c r="A17" i="3"/>
  <c r="A16" i="3"/>
  <c r="A15" i="3"/>
  <c r="A14" i="3"/>
  <c r="A13" i="3"/>
  <c r="A12" i="3"/>
  <c r="A11" i="3"/>
  <c r="A10" i="3"/>
  <c r="A9" i="3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5" i="1"/>
  <c r="F5" i="1" s="1"/>
  <c r="B5" i="1"/>
  <c r="E5" i="1" l="1"/>
  <c r="B9" i="3"/>
  <c r="G5" i="1"/>
  <c r="B10" i="3" s="1"/>
  <c r="D8" i="3"/>
  <c r="B8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D9" i="3" l="1"/>
  <c r="D10" i="3" s="1"/>
  <c r="H5" i="1"/>
  <c r="B11" i="3" s="1"/>
  <c r="D11" i="3" l="1"/>
  <c r="I5" i="1"/>
  <c r="B12" i="3" s="1"/>
  <c r="J5" i="1" l="1"/>
  <c r="B13" i="3" s="1"/>
  <c r="D12" i="3"/>
  <c r="D13" i="3" l="1"/>
  <c r="K5" i="1"/>
  <c r="L5" i="1" s="1"/>
  <c r="B14" i="3" l="1"/>
  <c r="D14" i="3" s="1"/>
  <c r="M5" i="1"/>
  <c r="B15" i="3"/>
  <c r="D15" i="3" l="1"/>
  <c r="N5" i="1"/>
  <c r="B16" i="3"/>
  <c r="D16" i="3" l="1"/>
  <c r="B17" i="3"/>
  <c r="O5" i="1"/>
  <c r="D17" i="3" l="1"/>
  <c r="P5" i="1"/>
  <c r="B18" i="3"/>
  <c r="D18" i="3" l="1"/>
  <c r="B19" i="3"/>
  <c r="Q5" i="1"/>
  <c r="D19" i="3" l="1"/>
  <c r="R5" i="1"/>
  <c r="B21" i="3" s="1"/>
  <c r="B20" i="3"/>
  <c r="D20" i="3" l="1"/>
  <c r="D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Jacob Villemagne</author>
  </authors>
  <commentList>
    <comment ref="B1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Name
</t>
        </r>
      </text>
    </comment>
    <comment ref="B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1"/>
          </rPr>
          <t>Identify Project Originator</t>
        </r>
      </text>
    </comment>
    <comment ref="C2" authorId="0" shapeId="0" xr:uid="{00000000-0006-0000-0000-000006000000}">
      <text>
        <r>
          <rPr>
            <b/>
            <sz val="10"/>
            <color rgb="FF000000"/>
            <rFont val="Tahoma"/>
            <family val="2"/>
            <charset val="1"/>
          </rPr>
          <t xml:space="preserve">Identify Project Collaborator (if any)
</t>
        </r>
      </text>
    </comment>
    <comment ref="B4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1"/>
          </rPr>
          <t xml:space="preserve">Update to current "week ending" date
</t>
        </r>
      </text>
    </comment>
    <comment ref="B7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1"/>
          </rPr>
          <t>Tracking date added let's us see when we identified specific work items.
Good planning means less tasks added as project progresses.</t>
        </r>
      </text>
    </comment>
    <comment ref="F7" authorId="0" shapeId="0" xr:uid="{00000000-0006-0000-0000-00000A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be .5) on task #2 in week ending 2/3/21
</t>
        </r>
      </text>
    </comment>
    <comment ref="G7" authorId="0" shapeId="0" xr:uid="{00000000-0006-0000-0000-00000B000000}">
      <text>
        <r>
          <rPr>
            <b/>
            <sz val="10"/>
            <color rgb="FF000000"/>
            <rFont val="Tahoma"/>
            <family val="2"/>
            <charset val="1"/>
          </rPr>
          <t xml:space="preserve">Enter HOURS worked (half hours can .5) on task #1 in week ending 2/10/21
</t>
        </r>
      </text>
    </comment>
    <comment ref="A8" authorId="1" shapeId="0" xr:uid="{57D6CD5C-88FD-4BF0-BE30-F9F222E0DD1D}">
      <text>
        <r>
          <rPr>
            <b/>
            <sz val="9"/>
            <color indexed="81"/>
            <rFont val="Tahoma"/>
            <charset val="1"/>
          </rPr>
          <t>Jacob Villemagne:</t>
        </r>
        <r>
          <rPr>
            <sz val="9"/>
            <color indexed="81"/>
            <rFont val="Tahoma"/>
            <charset val="1"/>
          </rPr>
          <t xml:space="preserve">
Creating Schema for our databases</t>
        </r>
      </text>
    </comment>
  </commentList>
</comments>
</file>

<file path=xl/sharedStrings.xml><?xml version="1.0" encoding="utf-8"?>
<sst xmlns="http://schemas.openxmlformats.org/spreadsheetml/2006/main" count="25" uniqueCount="25">
  <si>
    <t>Project Name:</t>
  </si>
  <si>
    <t>You do not need to edit yellow cells!</t>
  </si>
  <si>
    <t>Entry hints in cells with red corners, just hover over cell.</t>
  </si>
  <si>
    <t>Project Team Members:</t>
  </si>
  <si>
    <t>Effort per task in Week ENDING on identified dates</t>
  </si>
  <si>
    <t>Current Week:</t>
  </si>
  <si>
    <t>Totals:</t>
  </si>
  <si>
    <t>Task</t>
  </si>
  <si>
    <t>Date Added</t>
  </si>
  <si>
    <t>GitHub Issue</t>
  </si>
  <si>
    <t>Effort Estimate</t>
  </si>
  <si>
    <t>Actual Effort</t>
  </si>
  <si>
    <t>DO NOT CHANGE ANYTHING IN THIS SHEET. IT AUTOMATICALLY PULLS DATA FROM THE 'EFFORT_RAW_DATA' SHEET.</t>
  </si>
  <si>
    <t>Date</t>
  </si>
  <si>
    <t>Me</t>
  </si>
  <si>
    <t>Ideal</t>
  </si>
  <si>
    <t>Forecast</t>
  </si>
  <si>
    <t>Week</t>
  </si>
  <si>
    <t>Start</t>
  </si>
  <si>
    <t>Jacob Villemagne</t>
  </si>
  <si>
    <t>Nick Noonan</t>
  </si>
  <si>
    <t>boonehouseinghelp.com</t>
  </si>
  <si>
    <t>Designe Rough Draft for Schema</t>
  </si>
  <si>
    <t>Begin to code/implement Schema</t>
  </si>
  <si>
    <t>Review &amp; Agenice/Location databasedatabase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</si>
</sst>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0.0"/>
  </numFmts>
  <fonts count="11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FF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b/>
      <sz val="10"/>
      <color rgb="FF000000"/>
      <name val="Tahoma"/>
      <family val="2"/>
      <charset val="1"/>
    </font>
    <font>
      <b/>
      <sz val="14"/>
      <color rgb="FFFFFFFF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92D050"/>
        <bgColor rgb="FFA5A5A5"/>
      </patternFill>
    </fill>
    <fill>
      <patternFill patternType="solid">
        <fgColor rgb="FFDEEBF7"/>
        <bgColor rgb="FFD9D9D9"/>
      </patternFill>
    </fill>
    <fill>
      <patternFill patternType="solid">
        <fgColor rgb="FFFFE699"/>
        <bgColor rgb="FFFFCC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3" borderId="0" xfId="0" applyFont="1" applyFill="1"/>
    <xf numFmtId="164" fontId="1" fillId="4" borderId="0" xfId="0" applyNumberFormat="1" applyFont="1" applyFill="1"/>
    <xf numFmtId="0" fontId="3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5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16" fontId="0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  <xf numFmtId="16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My Project Burndown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ChartData!$D$7</c:f>
              <c:strCache>
                <c:ptCount val="1"/>
                <c:pt idx="0">
                  <c:v>Forecast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ChartData!$D$8:$D$20</c:f>
              <c:numCache>
                <c:formatCode>0.0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9-4978-AF43-DCB474438999}"/>
            </c:ext>
          </c:extLst>
        </c:ser>
        <c:ser>
          <c:idx val="1"/>
          <c:order val="1"/>
          <c:tx>
            <c:strRef>
              <c:f>ChartData!$B$7</c:f>
              <c:strCache>
                <c:ptCount val="1"/>
                <c:pt idx="0">
                  <c:v>Me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ChartData!$B$8:$B$20</c:f>
              <c:numCache>
                <c:formatCode>0.0</c:formatCode>
                <c:ptCount val="13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9-4978-AF43-DCB474438999}"/>
            </c:ext>
          </c:extLst>
        </c:ser>
        <c:ser>
          <c:idx val="2"/>
          <c:order val="2"/>
          <c:tx>
            <c:strRef>
              <c:f>ChartData!$C$7</c:f>
              <c:strCache>
                <c:ptCount val="1"/>
                <c:pt idx="0">
                  <c:v>Ideal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ChartData!$A$8:$A$20</c:f>
              <c:strCache>
                <c:ptCount val="13"/>
                <c:pt idx="0">
                  <c:v>Start</c:v>
                </c:pt>
                <c:pt idx="1">
                  <c:v>3-Feb</c:v>
                </c:pt>
                <c:pt idx="2">
                  <c:v>10-Feb</c:v>
                </c:pt>
                <c:pt idx="3">
                  <c:v>17-Feb</c:v>
                </c:pt>
                <c:pt idx="4">
                  <c:v>24-Feb</c:v>
                </c:pt>
                <c:pt idx="5">
                  <c:v>3-Mar</c:v>
                </c:pt>
                <c:pt idx="6">
                  <c:v>10-Mar</c:v>
                </c:pt>
                <c:pt idx="7">
                  <c:v>17-Mar</c:v>
                </c:pt>
                <c:pt idx="8">
                  <c:v>24-Mar</c:v>
                </c:pt>
                <c:pt idx="9">
                  <c:v>31-Mar</c:v>
                </c:pt>
                <c:pt idx="10">
                  <c:v>7-Apr</c:v>
                </c:pt>
                <c:pt idx="11">
                  <c:v>14-Apr</c:v>
                </c:pt>
                <c:pt idx="12">
                  <c:v>21-Apr</c:v>
                </c:pt>
              </c:strCache>
            </c:strRef>
          </c:cat>
          <c:val>
            <c:numRef>
              <c:f>ChartData!$C$8:$C$20</c:f>
              <c:numCache>
                <c:formatCode>0.0</c:formatCode>
                <c:ptCount val="13"/>
                <c:pt idx="0">
                  <c:v>18</c:v>
                </c:pt>
                <c:pt idx="1">
                  <c:v>16.615384615384617</c:v>
                </c:pt>
                <c:pt idx="2">
                  <c:v>15.230769230769232</c:v>
                </c:pt>
                <c:pt idx="3">
                  <c:v>13.846153846153847</c:v>
                </c:pt>
                <c:pt idx="4">
                  <c:v>12.461538461538462</c:v>
                </c:pt>
                <c:pt idx="5">
                  <c:v>11.076923076923077</c:v>
                </c:pt>
                <c:pt idx="6">
                  <c:v>9.6923076923076916</c:v>
                </c:pt>
                <c:pt idx="7">
                  <c:v>8.3076923076923066</c:v>
                </c:pt>
                <c:pt idx="8">
                  <c:v>6.9230769230769216</c:v>
                </c:pt>
                <c:pt idx="9">
                  <c:v>5.5384615384615365</c:v>
                </c:pt>
                <c:pt idx="10">
                  <c:v>4.1538461538461515</c:v>
                </c:pt>
                <c:pt idx="11">
                  <c:v>2.7692307692307669</c:v>
                </c:pt>
                <c:pt idx="12">
                  <c:v>1.3846153846153824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9-4978-AF43-DCB474438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5996861"/>
        <c:axId val="84690701"/>
      </c:lineChart>
      <c:catAx>
        <c:axId val="95996861"/>
        <c:scaling>
          <c:orientation val="minMax"/>
          <c:max val="4431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690701"/>
        <c:crosses val="autoZero"/>
        <c:auto val="1"/>
        <c:lblAlgn val="ctr"/>
        <c:lblOffset val="100"/>
        <c:noMultiLvlLbl val="1"/>
      </c:catAx>
      <c:valAx>
        <c:axId val="846907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99686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164361F9-87E7-4264-B04A-3FC23F02228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23C18ADB-CD39-436C-B4E3-1065B5DABEC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8F34A523-80A4-4597-A5BF-8DC197B8500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B7C38EAA-6D2B-4273-9619-A298170982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23CC1FCC-086A-483C-AAAE-9856C9B15A0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894B87A9-44C2-4346-A543-5C7A606C3DE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B6E93B53-6645-4815-A62A-E562E006DD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A7DE78E8-3469-49F5-9B18-AD04BEE4E79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1120F3D4-6CE9-4C92-8327-E1DA50A0298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C5AED3E8-7FD6-4A58-BC8D-866141C6D5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655320</xdr:colOff>
      <xdr:row>38</xdr:row>
      <xdr:rowOff>91440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EBEB8550-2B79-4C71-9F22-5260E9AB492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228960</xdr:colOff>
      <xdr:row>0</xdr:row>
      <xdr:rowOff>131760</xdr:rowOff>
    </xdr:from>
    <xdr:to>
      <xdr:col>14</xdr:col>
      <xdr:colOff>190440</xdr:colOff>
      <xdr:row>38</xdr:row>
      <xdr:rowOff>75600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zoomScale="120" zoomScaleNormal="120" workbookViewId="0">
      <selection activeCell="A7" sqref="A7"/>
    </sheetView>
  </sheetViews>
  <sheetFormatPr defaultRowHeight="15.6" x14ac:dyDescent="0.3"/>
  <cols>
    <col min="1" max="1" width="40.19921875" bestFit="1" customWidth="1"/>
    <col min="2" max="2" width="21.8984375" bestFit="1" customWidth="1"/>
    <col min="3" max="3" width="12.296875" customWidth="1"/>
    <col min="4" max="4" width="14" customWidth="1"/>
    <col min="5" max="5" width="12.5" customWidth="1"/>
    <col min="6" max="1025" width="10.59765625" customWidth="1"/>
  </cols>
  <sheetData>
    <row r="1" spans="1:19" x14ac:dyDescent="0.3">
      <c r="A1" s="1" t="s">
        <v>0</v>
      </c>
      <c r="B1" t="s">
        <v>21</v>
      </c>
      <c r="E1" s="2" t="s">
        <v>1</v>
      </c>
      <c r="F1" s="2"/>
      <c r="G1" s="2"/>
      <c r="I1" s="3" t="s">
        <v>2</v>
      </c>
      <c r="J1" s="3"/>
      <c r="K1" s="3"/>
      <c r="L1" s="3"/>
      <c r="M1" s="3"/>
    </row>
    <row r="2" spans="1:19" x14ac:dyDescent="0.3">
      <c r="A2" s="1" t="s">
        <v>3</v>
      </c>
      <c r="B2" t="s">
        <v>19</v>
      </c>
      <c r="C2" t="s">
        <v>20</v>
      </c>
    </row>
    <row r="3" spans="1:19" x14ac:dyDescent="0.3">
      <c r="F3" s="1" t="s">
        <v>4</v>
      </c>
      <c r="G3" s="1"/>
      <c r="H3" s="1"/>
      <c r="I3" s="1"/>
    </row>
    <row r="4" spans="1:19" x14ac:dyDescent="0.3">
      <c r="A4" s="1" t="s">
        <v>5</v>
      </c>
      <c r="B4" s="4">
        <v>44230</v>
      </c>
    </row>
    <row r="5" spans="1:19" x14ac:dyDescent="0.3">
      <c r="A5" s="5" t="s">
        <v>6</v>
      </c>
      <c r="B5" s="6">
        <f>COUNTA(A7:A90)</f>
        <v>3</v>
      </c>
      <c r="C5" s="7"/>
      <c r="D5" s="6">
        <f>SUM(D7:D90)</f>
        <v>18</v>
      </c>
      <c r="E5" s="8">
        <f>SUM(E7:E90)</f>
        <v>18</v>
      </c>
      <c r="F5" s="6">
        <f>D5-SUM(F7:F90)</f>
        <v>0</v>
      </c>
      <c r="G5" s="6">
        <f t="shared" ref="G5:R5" si="0">F5-SUM(G7:G90)</f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si="0"/>
        <v>0</v>
      </c>
      <c r="O5" s="6">
        <f t="shared" si="0"/>
        <v>0</v>
      </c>
      <c r="P5" s="6">
        <f t="shared" si="0"/>
        <v>0</v>
      </c>
      <c r="Q5" s="6">
        <f t="shared" si="0"/>
        <v>0</v>
      </c>
      <c r="R5" s="6">
        <f t="shared" si="0"/>
        <v>0</v>
      </c>
    </row>
    <row r="6" spans="1:19" x14ac:dyDescent="0.3">
      <c r="A6" s="9" t="s">
        <v>7</v>
      </c>
      <c r="B6" s="9" t="s">
        <v>8</v>
      </c>
      <c r="C6" s="9" t="s">
        <v>9</v>
      </c>
      <c r="D6" s="9" t="s">
        <v>10</v>
      </c>
      <c r="E6" s="9" t="s">
        <v>11</v>
      </c>
      <c r="F6" s="10">
        <v>44230</v>
      </c>
      <c r="G6" s="10">
        <v>44237</v>
      </c>
      <c r="H6" s="10">
        <v>44244</v>
      </c>
      <c r="I6" s="10">
        <v>44251</v>
      </c>
      <c r="J6" s="10">
        <v>44258</v>
      </c>
      <c r="K6" s="10">
        <v>44265</v>
      </c>
      <c r="L6" s="10">
        <v>44272</v>
      </c>
      <c r="M6" s="10">
        <v>44279</v>
      </c>
      <c r="N6" s="10">
        <v>44286</v>
      </c>
      <c r="O6" s="10">
        <v>44293</v>
      </c>
      <c r="P6" s="10">
        <v>44300</v>
      </c>
      <c r="Q6" s="10">
        <v>44307</v>
      </c>
      <c r="R6" s="11">
        <v>44314</v>
      </c>
    </row>
    <row r="7" spans="1:19" x14ac:dyDescent="0.3">
      <c r="A7" s="23" t="s">
        <v>24</v>
      </c>
      <c r="B7" s="11">
        <v>44441</v>
      </c>
      <c r="C7" s="12"/>
      <c r="D7" s="12">
        <v>9</v>
      </c>
      <c r="E7" s="13">
        <f>SUM(F7:R7)</f>
        <v>9</v>
      </c>
      <c r="F7" s="12">
        <v>9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9" x14ac:dyDescent="0.3">
      <c r="A8" t="s">
        <v>22</v>
      </c>
      <c r="B8" s="11">
        <v>44441</v>
      </c>
      <c r="C8" s="12"/>
      <c r="D8" s="12">
        <v>3</v>
      </c>
      <c r="E8" s="13">
        <f t="shared" ref="E7:E38" si="1">SUM(F8:R8)</f>
        <v>2</v>
      </c>
      <c r="F8" s="12">
        <v>2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9" x14ac:dyDescent="0.3">
      <c r="A9" t="s">
        <v>23</v>
      </c>
      <c r="B9" s="11">
        <v>44441</v>
      </c>
      <c r="C9" s="12"/>
      <c r="D9" s="12">
        <v>6</v>
      </c>
      <c r="E9" s="13">
        <f t="shared" si="1"/>
        <v>7</v>
      </c>
      <c r="F9" s="12">
        <v>7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9" x14ac:dyDescent="0.3">
      <c r="B10" s="11"/>
      <c r="C10" s="12"/>
      <c r="D10" s="12"/>
      <c r="E10" s="13">
        <f t="shared" si="1"/>
        <v>0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">
      <c r="E11" s="13">
        <f t="shared" si="1"/>
        <v>0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x14ac:dyDescent="0.3">
      <c r="B12" s="11"/>
      <c r="C12" s="12"/>
      <c r="D12" s="12"/>
      <c r="E12" s="13">
        <f t="shared" si="1"/>
        <v>0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x14ac:dyDescent="0.3">
      <c r="B13" s="11"/>
      <c r="C13" s="12"/>
      <c r="D13" s="12"/>
      <c r="E13" s="13">
        <f t="shared" si="1"/>
        <v>0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x14ac:dyDescent="0.3">
      <c r="B14" s="11"/>
      <c r="C14" s="12"/>
      <c r="D14" s="12"/>
      <c r="E14" s="13">
        <f t="shared" si="1"/>
        <v>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3">
      <c r="B15" s="11"/>
      <c r="C15" s="12"/>
      <c r="D15" s="12"/>
      <c r="E15" s="13">
        <f t="shared" si="1"/>
        <v>0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x14ac:dyDescent="0.3">
      <c r="B16" s="11"/>
      <c r="C16" s="12"/>
      <c r="D16" s="12"/>
      <c r="E16" s="13">
        <f t="shared" si="1"/>
        <v>0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x14ac:dyDescent="0.3">
      <c r="B17" s="11"/>
      <c r="C17" s="12"/>
      <c r="D17" s="12"/>
      <c r="E17" s="13">
        <f t="shared" si="1"/>
        <v>0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19" x14ac:dyDescent="0.3">
      <c r="B18" s="11"/>
      <c r="C18" s="12"/>
      <c r="D18" s="12"/>
      <c r="E18" s="13">
        <f t="shared" si="1"/>
        <v>0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2:19" x14ac:dyDescent="0.3">
      <c r="B19" s="11"/>
      <c r="C19" s="12"/>
      <c r="D19" s="12"/>
      <c r="E19" s="13">
        <f t="shared" si="1"/>
        <v>0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2:19" x14ac:dyDescent="0.3">
      <c r="B20" s="11"/>
      <c r="C20" s="12"/>
      <c r="D20" s="12"/>
      <c r="E20" s="13">
        <f t="shared" si="1"/>
        <v>0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2:19" x14ac:dyDescent="0.3">
      <c r="B21" s="11"/>
      <c r="C21" s="12"/>
      <c r="D21" s="12"/>
      <c r="E21" s="13">
        <f t="shared" si="1"/>
        <v>0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2:19" x14ac:dyDescent="0.3">
      <c r="B22" s="11"/>
      <c r="C22" s="12"/>
      <c r="D22" s="12"/>
      <c r="E22" s="13">
        <f t="shared" si="1"/>
        <v>0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2:19" x14ac:dyDescent="0.3">
      <c r="B23" s="11"/>
      <c r="C23" s="12"/>
      <c r="D23" s="12"/>
      <c r="E23" s="13">
        <f t="shared" si="1"/>
        <v>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2:19" x14ac:dyDescent="0.3">
      <c r="B24" s="11"/>
      <c r="C24" s="12"/>
      <c r="D24" s="12"/>
      <c r="E24" s="13">
        <f t="shared" si="1"/>
        <v>0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2:19" x14ac:dyDescent="0.3">
      <c r="B25" s="11"/>
      <c r="C25" s="12"/>
      <c r="D25" s="12"/>
      <c r="E25" s="13">
        <f t="shared" si="1"/>
        <v>0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2:19" x14ac:dyDescent="0.3">
      <c r="B26" s="11"/>
      <c r="C26" s="12"/>
      <c r="D26" s="12"/>
      <c r="E26" s="13">
        <f t="shared" si="1"/>
        <v>0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2:19" x14ac:dyDescent="0.3">
      <c r="B27" s="11"/>
      <c r="C27" s="12"/>
      <c r="D27" s="12"/>
      <c r="E27" s="13">
        <f t="shared" si="1"/>
        <v>0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2:19" x14ac:dyDescent="0.3">
      <c r="B28" s="11"/>
      <c r="C28" s="12"/>
      <c r="D28" s="12"/>
      <c r="E28" s="13">
        <f t="shared" si="1"/>
        <v>0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9" x14ac:dyDescent="0.3">
      <c r="B29" s="11"/>
      <c r="C29" s="12"/>
      <c r="D29" s="12"/>
      <c r="E29" s="13">
        <f t="shared" si="1"/>
        <v>0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2:19" x14ac:dyDescent="0.3">
      <c r="B30" s="11"/>
      <c r="C30" s="12"/>
      <c r="D30" s="12"/>
      <c r="E30" s="13">
        <f t="shared" si="1"/>
        <v>0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2:19" x14ac:dyDescent="0.3">
      <c r="B31" s="11"/>
      <c r="C31" s="12"/>
      <c r="D31" s="12"/>
      <c r="E31" s="13">
        <f t="shared" si="1"/>
        <v>0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2:19" x14ac:dyDescent="0.3">
      <c r="B32" s="11"/>
      <c r="C32" s="12"/>
      <c r="D32" s="12"/>
      <c r="E32" s="13">
        <f t="shared" si="1"/>
        <v>0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2:17" x14ac:dyDescent="0.3">
      <c r="B33" s="11"/>
      <c r="C33" s="12"/>
      <c r="D33" s="12"/>
      <c r="E33" s="13">
        <f t="shared" si="1"/>
        <v>0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2:17" x14ac:dyDescent="0.3">
      <c r="B34" s="11"/>
      <c r="C34" s="12"/>
      <c r="D34" s="12"/>
      <c r="E34" s="13">
        <f t="shared" si="1"/>
        <v>0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2:17" x14ac:dyDescent="0.3">
      <c r="B35" s="11"/>
      <c r="C35" s="12"/>
      <c r="D35" s="12"/>
      <c r="E35" s="13">
        <f t="shared" si="1"/>
        <v>0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 x14ac:dyDescent="0.3">
      <c r="B36" s="11"/>
      <c r="C36" s="12"/>
      <c r="D36" s="12"/>
      <c r="E36" s="13">
        <f t="shared" si="1"/>
        <v>0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2:17" x14ac:dyDescent="0.3">
      <c r="B37" s="11"/>
      <c r="C37" s="12"/>
      <c r="D37" s="12"/>
      <c r="E37" s="13">
        <f t="shared" si="1"/>
        <v>0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2:17" x14ac:dyDescent="0.3">
      <c r="B38" s="11"/>
      <c r="C38" s="12"/>
      <c r="D38" s="12"/>
      <c r="E38" s="13">
        <f t="shared" si="1"/>
        <v>0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2:17" x14ac:dyDescent="0.3">
      <c r="B39" s="11"/>
      <c r="C39" s="12"/>
      <c r="D39" s="12"/>
      <c r="E39" s="13">
        <f t="shared" ref="E39:E70" si="2">SUM(F39:R39)</f>
        <v>0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2:17" x14ac:dyDescent="0.3">
      <c r="B40" s="11"/>
      <c r="C40" s="12"/>
      <c r="D40" s="12"/>
      <c r="E40" s="13">
        <f t="shared" si="2"/>
        <v>0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2:17" x14ac:dyDescent="0.3">
      <c r="B41" s="11"/>
      <c r="C41" s="12"/>
      <c r="D41" s="12"/>
      <c r="E41" s="13">
        <f t="shared" si="2"/>
        <v>0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2:17" x14ac:dyDescent="0.3">
      <c r="B42" s="11"/>
      <c r="C42" s="12"/>
      <c r="D42" s="12"/>
      <c r="E42" s="13">
        <f t="shared" si="2"/>
        <v>0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x14ac:dyDescent="0.3">
      <c r="B43" s="11"/>
      <c r="C43" s="12"/>
      <c r="D43" s="12"/>
      <c r="E43" s="13">
        <f t="shared" si="2"/>
        <v>0</v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2:17" x14ac:dyDescent="0.3">
      <c r="B44" s="11"/>
      <c r="C44" s="12"/>
      <c r="D44" s="12"/>
      <c r="E44" s="13">
        <f t="shared" si="2"/>
        <v>0</v>
      </c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2:17" x14ac:dyDescent="0.3">
      <c r="B45" s="11"/>
      <c r="C45" s="12"/>
      <c r="D45" s="12"/>
      <c r="E45" s="13">
        <f t="shared" si="2"/>
        <v>0</v>
      </c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 x14ac:dyDescent="0.3">
      <c r="B46" s="11"/>
      <c r="C46" s="12"/>
      <c r="D46" s="12"/>
      <c r="E46" s="13">
        <f t="shared" si="2"/>
        <v>0</v>
      </c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2:17" x14ac:dyDescent="0.3">
      <c r="B47" s="11"/>
      <c r="C47" s="12"/>
      <c r="D47" s="12"/>
      <c r="E47" s="13">
        <f t="shared" si="2"/>
        <v>0</v>
      </c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2:17" x14ac:dyDescent="0.3">
      <c r="B48" s="11"/>
      <c r="C48" s="12"/>
      <c r="D48" s="12"/>
      <c r="E48" s="13">
        <f t="shared" si="2"/>
        <v>0</v>
      </c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2:17" x14ac:dyDescent="0.3">
      <c r="B49" s="11"/>
      <c r="C49" s="12"/>
      <c r="D49" s="12"/>
      <c r="E49" s="13">
        <f t="shared" si="2"/>
        <v>0</v>
      </c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2:17" x14ac:dyDescent="0.3">
      <c r="B50" s="11"/>
      <c r="C50" s="12"/>
      <c r="D50" s="12"/>
      <c r="E50" s="13">
        <f t="shared" si="2"/>
        <v>0</v>
      </c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2:17" x14ac:dyDescent="0.3">
      <c r="B51" s="11"/>
      <c r="C51" s="12"/>
      <c r="D51" s="12"/>
      <c r="E51" s="13">
        <f t="shared" si="2"/>
        <v>0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2:17" x14ac:dyDescent="0.3">
      <c r="B52" s="11"/>
      <c r="C52" s="12"/>
      <c r="D52" s="12"/>
      <c r="E52" s="13">
        <f t="shared" si="2"/>
        <v>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2:17" x14ac:dyDescent="0.3">
      <c r="B53" s="11"/>
      <c r="C53" s="12"/>
      <c r="D53" s="12"/>
      <c r="E53" s="13">
        <f t="shared" si="2"/>
        <v>0</v>
      </c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2:17" x14ac:dyDescent="0.3">
      <c r="B54" s="11"/>
      <c r="C54" s="12"/>
      <c r="D54" s="12"/>
      <c r="E54" s="13">
        <f t="shared" si="2"/>
        <v>0</v>
      </c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2:17" x14ac:dyDescent="0.3">
      <c r="B55" s="11"/>
      <c r="C55" s="12"/>
      <c r="D55" s="12"/>
      <c r="E55" s="13">
        <f t="shared" si="2"/>
        <v>0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2:17" x14ac:dyDescent="0.3">
      <c r="B56" s="11"/>
      <c r="C56" s="12"/>
      <c r="D56" s="12"/>
      <c r="E56" s="13">
        <f t="shared" si="2"/>
        <v>0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2:17" x14ac:dyDescent="0.3">
      <c r="B57" s="11"/>
      <c r="C57" s="12"/>
      <c r="D57" s="12"/>
      <c r="E57" s="13">
        <f t="shared" si="2"/>
        <v>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2:17" x14ac:dyDescent="0.3">
      <c r="B58" s="11"/>
      <c r="C58" s="12"/>
      <c r="D58" s="12"/>
      <c r="E58" s="13">
        <f t="shared" si="2"/>
        <v>0</v>
      </c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2:17" x14ac:dyDescent="0.3">
      <c r="B59" s="11"/>
      <c r="C59" s="12"/>
      <c r="D59" s="12"/>
      <c r="E59" s="13">
        <f t="shared" si="2"/>
        <v>0</v>
      </c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2:17" x14ac:dyDescent="0.3">
      <c r="B60" s="11"/>
      <c r="C60" s="12"/>
      <c r="D60" s="12"/>
      <c r="E60" s="13">
        <f t="shared" si="2"/>
        <v>0</v>
      </c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2:17" x14ac:dyDescent="0.3">
      <c r="B61" s="11"/>
      <c r="C61" s="12"/>
      <c r="D61" s="12"/>
      <c r="E61" s="13">
        <f t="shared" si="2"/>
        <v>0</v>
      </c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2:17" x14ac:dyDescent="0.3">
      <c r="B62" s="11"/>
      <c r="C62" s="12"/>
      <c r="D62" s="12"/>
      <c r="E62" s="13">
        <f t="shared" si="2"/>
        <v>0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2:17" x14ac:dyDescent="0.3">
      <c r="B63" s="11"/>
      <c r="C63" s="12"/>
      <c r="D63" s="12"/>
      <c r="E63" s="13">
        <f t="shared" si="2"/>
        <v>0</v>
      </c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2:17" x14ac:dyDescent="0.3">
      <c r="B64" s="11"/>
      <c r="C64" s="12"/>
      <c r="D64" s="12"/>
      <c r="E64" s="13">
        <f t="shared" si="2"/>
        <v>0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2:17" x14ac:dyDescent="0.3">
      <c r="B65" s="11"/>
      <c r="C65" s="12"/>
      <c r="D65" s="12"/>
      <c r="E65" s="13">
        <f t="shared" si="2"/>
        <v>0</v>
      </c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2:17" x14ac:dyDescent="0.3">
      <c r="B66" s="11"/>
      <c r="C66" s="12"/>
      <c r="D66" s="12"/>
      <c r="E66" s="13">
        <f t="shared" si="2"/>
        <v>0</v>
      </c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2:17" x14ac:dyDescent="0.3">
      <c r="B67" s="11"/>
      <c r="C67" s="12"/>
      <c r="D67" s="12"/>
      <c r="E67" s="13">
        <f t="shared" si="2"/>
        <v>0</v>
      </c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2:17" x14ac:dyDescent="0.3">
      <c r="B68" s="11"/>
      <c r="C68" s="12"/>
      <c r="D68" s="12"/>
      <c r="E68" s="13">
        <f t="shared" si="2"/>
        <v>0</v>
      </c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2:17" x14ac:dyDescent="0.3">
      <c r="B69" s="11"/>
      <c r="C69" s="12"/>
      <c r="D69" s="12"/>
      <c r="E69" s="13">
        <f t="shared" si="2"/>
        <v>0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2:17" x14ac:dyDescent="0.3">
      <c r="B70" s="11"/>
      <c r="C70" s="12"/>
      <c r="D70" s="12"/>
      <c r="E70" s="13">
        <f t="shared" si="2"/>
        <v>0</v>
      </c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2:17" x14ac:dyDescent="0.3">
      <c r="B71" s="11"/>
      <c r="C71" s="12"/>
      <c r="D71" s="12"/>
      <c r="E71" s="13">
        <f t="shared" ref="E71:E90" si="3">SUM(F71:R71)</f>
        <v>0</v>
      </c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2:17" x14ac:dyDescent="0.3">
      <c r="B72" s="11"/>
      <c r="C72" s="12"/>
      <c r="D72" s="12"/>
      <c r="E72" s="13">
        <f t="shared" si="3"/>
        <v>0</v>
      </c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2:17" x14ac:dyDescent="0.3">
      <c r="B73" s="11"/>
      <c r="C73" s="12"/>
      <c r="D73" s="12"/>
      <c r="E73" s="13">
        <f t="shared" si="3"/>
        <v>0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2:17" x14ac:dyDescent="0.3">
      <c r="B74" s="11"/>
      <c r="C74" s="12"/>
      <c r="D74" s="12"/>
      <c r="E74" s="13">
        <f t="shared" si="3"/>
        <v>0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2:17" x14ac:dyDescent="0.3">
      <c r="B75" s="11"/>
      <c r="C75" s="12"/>
      <c r="D75" s="12"/>
      <c r="E75" s="13">
        <f t="shared" si="3"/>
        <v>0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2:17" x14ac:dyDescent="0.3">
      <c r="B76" s="11"/>
      <c r="C76" s="12"/>
      <c r="D76" s="12"/>
      <c r="E76" s="13">
        <f t="shared" si="3"/>
        <v>0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2:17" x14ac:dyDescent="0.3">
      <c r="B77" s="11"/>
      <c r="C77" s="12"/>
      <c r="D77" s="12"/>
      <c r="E77" s="13">
        <f t="shared" si="3"/>
        <v>0</v>
      </c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2:17" x14ac:dyDescent="0.3">
      <c r="B78" s="11"/>
      <c r="C78" s="12"/>
      <c r="D78" s="12"/>
      <c r="E78" s="13">
        <f t="shared" si="3"/>
        <v>0</v>
      </c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2:17" x14ac:dyDescent="0.3">
      <c r="B79" s="11"/>
      <c r="C79" s="12"/>
      <c r="D79" s="12"/>
      <c r="E79" s="13">
        <f t="shared" si="3"/>
        <v>0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2:17" x14ac:dyDescent="0.3">
      <c r="B80" s="11"/>
      <c r="C80" s="12"/>
      <c r="D80" s="12"/>
      <c r="E80" s="13">
        <f t="shared" si="3"/>
        <v>0</v>
      </c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2:17" x14ac:dyDescent="0.3">
      <c r="B81" s="11"/>
      <c r="C81" s="12"/>
      <c r="D81" s="12"/>
      <c r="E81" s="13">
        <f t="shared" si="3"/>
        <v>0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2:17" x14ac:dyDescent="0.3">
      <c r="B82" s="11"/>
      <c r="C82" s="12"/>
      <c r="D82" s="12"/>
      <c r="E82" s="13">
        <f t="shared" si="3"/>
        <v>0</v>
      </c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2:17" x14ac:dyDescent="0.3">
      <c r="B83" s="11"/>
      <c r="C83" s="12"/>
      <c r="D83" s="12"/>
      <c r="E83" s="13">
        <f t="shared" si="3"/>
        <v>0</v>
      </c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2:17" x14ac:dyDescent="0.3">
      <c r="E84" s="13">
        <f t="shared" si="3"/>
        <v>0</v>
      </c>
    </row>
    <row r="85" spans="2:17" x14ac:dyDescent="0.3">
      <c r="E85" s="13">
        <f t="shared" si="3"/>
        <v>0</v>
      </c>
    </row>
    <row r="86" spans="2:17" x14ac:dyDescent="0.3">
      <c r="E86" s="13">
        <f t="shared" si="3"/>
        <v>0</v>
      </c>
    </row>
    <row r="87" spans="2:17" x14ac:dyDescent="0.3">
      <c r="E87" s="13">
        <f t="shared" si="3"/>
        <v>0</v>
      </c>
    </row>
    <row r="88" spans="2:17" x14ac:dyDescent="0.3">
      <c r="E88" s="13">
        <f t="shared" si="3"/>
        <v>0</v>
      </c>
    </row>
    <row r="89" spans="2:17" x14ac:dyDescent="0.3">
      <c r="E89" s="13">
        <f t="shared" si="3"/>
        <v>0</v>
      </c>
    </row>
    <row r="90" spans="2:17" x14ac:dyDescent="0.3">
      <c r="E90" s="13">
        <f t="shared" si="3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91" zoomScaleNormal="91" workbookViewId="0"/>
  </sheetViews>
  <sheetFormatPr defaultRowHeight="15.6" x14ac:dyDescent="0.3"/>
  <cols>
    <col min="1" max="1025" width="10.59765625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"/>
  <sheetViews>
    <sheetView zoomScale="120" zoomScaleNormal="120" workbookViewId="0">
      <selection activeCell="A9" sqref="A9"/>
    </sheetView>
  </sheetViews>
  <sheetFormatPr defaultRowHeight="15.6" x14ac:dyDescent="0.3"/>
  <cols>
    <col min="1" max="1025" width="10.59765625" customWidth="1"/>
  </cols>
  <sheetData>
    <row r="2" spans="1:7" ht="16.05" customHeight="1" x14ac:dyDescent="0.3">
      <c r="A2" s="22" t="s">
        <v>12</v>
      </c>
      <c r="B2" s="22"/>
      <c r="C2" s="22"/>
      <c r="D2" s="22"/>
      <c r="E2" s="22"/>
      <c r="F2" s="14"/>
    </row>
    <row r="3" spans="1:7" x14ac:dyDescent="0.3">
      <c r="A3" s="22"/>
      <c r="B3" s="22"/>
      <c r="C3" s="22"/>
      <c r="D3" s="22"/>
      <c r="E3" s="22"/>
      <c r="F3" s="14"/>
    </row>
    <row r="4" spans="1:7" x14ac:dyDescent="0.3">
      <c r="A4" s="22"/>
      <c r="B4" s="22"/>
      <c r="C4" s="22"/>
      <c r="D4" s="22"/>
      <c r="E4" s="22"/>
      <c r="F4" s="14"/>
    </row>
    <row r="5" spans="1:7" x14ac:dyDescent="0.3">
      <c r="A5" s="22"/>
      <c r="B5" s="22"/>
      <c r="C5" s="22"/>
      <c r="D5" s="22"/>
      <c r="E5" s="22"/>
      <c r="F5" s="14"/>
    </row>
    <row r="6" spans="1:7" x14ac:dyDescent="0.3">
      <c r="F6" s="14"/>
    </row>
    <row r="7" spans="1:7" x14ac:dyDescent="0.3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4"/>
    </row>
    <row r="8" spans="1:7" x14ac:dyDescent="0.3">
      <c r="A8" s="16" t="s">
        <v>18</v>
      </c>
      <c r="B8" s="17">
        <f>EffortRawData!D5</f>
        <v>18</v>
      </c>
      <c r="C8" s="17">
        <f>B8</f>
        <v>18</v>
      </c>
      <c r="D8" s="17">
        <f>EffortRawData!D5</f>
        <v>18</v>
      </c>
      <c r="E8" s="12">
        <v>0</v>
      </c>
      <c r="F8" s="14"/>
    </row>
    <row r="9" spans="1:7" x14ac:dyDescent="0.3">
      <c r="A9" s="18">
        <f>EffortRawData!F$6</f>
        <v>44230</v>
      </c>
      <c r="B9" s="17">
        <f>EffortRawData!F5</f>
        <v>0</v>
      </c>
      <c r="C9" s="17">
        <f t="shared" ref="C9:C21" si="0">C8-(C$8/$E$21)</f>
        <v>16.615384615384617</v>
      </c>
      <c r="D9" s="17">
        <f t="shared" ref="D9:D21" si="1">IF($B9=$B8,MAX(0,$D8-($B$8-$D8)/MAX(1,$E8)),$B9)</f>
        <v>0</v>
      </c>
      <c r="E9" s="12">
        <v>1</v>
      </c>
      <c r="F9" s="14"/>
    </row>
    <row r="10" spans="1:7" x14ac:dyDescent="0.3">
      <c r="A10" s="18">
        <f>EffortRawData!G$6</f>
        <v>44237</v>
      </c>
      <c r="B10" s="17">
        <f>EffortRawData!G5</f>
        <v>0</v>
      </c>
      <c r="C10" s="17">
        <f t="shared" si="0"/>
        <v>15.230769230769232</v>
      </c>
      <c r="D10" s="17">
        <f t="shared" si="1"/>
        <v>0</v>
      </c>
      <c r="E10" s="12">
        <v>2</v>
      </c>
      <c r="F10" s="19"/>
      <c r="G10" s="20"/>
    </row>
    <row r="11" spans="1:7" x14ac:dyDescent="0.3">
      <c r="A11" s="18">
        <f>EffortRawData!H$6</f>
        <v>44244</v>
      </c>
      <c r="B11" s="17">
        <f>EffortRawData!H5</f>
        <v>0</v>
      </c>
      <c r="C11" s="17">
        <f t="shared" si="0"/>
        <v>13.846153846153847</v>
      </c>
      <c r="D11" s="17">
        <f t="shared" si="1"/>
        <v>0</v>
      </c>
      <c r="E11" s="12">
        <v>3</v>
      </c>
      <c r="F11" s="21"/>
      <c r="G11" s="17"/>
    </row>
    <row r="12" spans="1:7" x14ac:dyDescent="0.3">
      <c r="A12" s="18">
        <f>EffortRawData!I$6</f>
        <v>44251</v>
      </c>
      <c r="B12" s="17">
        <f>EffortRawData!I5</f>
        <v>0</v>
      </c>
      <c r="C12" s="17">
        <f t="shared" si="0"/>
        <v>12.461538461538462</v>
      </c>
      <c r="D12" s="17">
        <f t="shared" si="1"/>
        <v>0</v>
      </c>
      <c r="E12" s="12">
        <v>4</v>
      </c>
      <c r="F12" s="19"/>
    </row>
    <row r="13" spans="1:7" x14ac:dyDescent="0.3">
      <c r="A13" s="18">
        <f>EffortRawData!J$6</f>
        <v>44258</v>
      </c>
      <c r="B13" s="17">
        <f>EffortRawData!J5</f>
        <v>0</v>
      </c>
      <c r="C13" s="17">
        <f t="shared" si="0"/>
        <v>11.076923076923077</v>
      </c>
      <c r="D13" s="17">
        <f t="shared" si="1"/>
        <v>0</v>
      </c>
      <c r="E13" s="12">
        <v>5</v>
      </c>
      <c r="F13" s="19"/>
    </row>
    <row r="14" spans="1:7" x14ac:dyDescent="0.3">
      <c r="A14" s="18">
        <f>EffortRawData!K$6</f>
        <v>44265</v>
      </c>
      <c r="B14" s="17">
        <f>EffortRawData!K5</f>
        <v>0</v>
      </c>
      <c r="C14" s="17">
        <f t="shared" si="0"/>
        <v>9.6923076923076916</v>
      </c>
      <c r="D14" s="17">
        <f t="shared" si="1"/>
        <v>0</v>
      </c>
      <c r="E14" s="12">
        <v>6</v>
      </c>
      <c r="F14" s="19"/>
    </row>
    <row r="15" spans="1:7" x14ac:dyDescent="0.3">
      <c r="A15" s="18">
        <f>EffortRawData!L$6</f>
        <v>44272</v>
      </c>
      <c r="B15" s="17">
        <f>EffortRawData!L5</f>
        <v>0</v>
      </c>
      <c r="C15" s="17">
        <f t="shared" si="0"/>
        <v>8.3076923076923066</v>
      </c>
      <c r="D15" s="17">
        <f t="shared" si="1"/>
        <v>0</v>
      </c>
      <c r="E15" s="12">
        <v>7</v>
      </c>
      <c r="F15" s="19"/>
    </row>
    <row r="16" spans="1:7" x14ac:dyDescent="0.3">
      <c r="A16" s="18">
        <f>EffortRawData!M$6</f>
        <v>44279</v>
      </c>
      <c r="B16" s="17">
        <f>EffortRawData!M5</f>
        <v>0</v>
      </c>
      <c r="C16" s="17">
        <f t="shared" si="0"/>
        <v>6.9230769230769216</v>
      </c>
      <c r="D16" s="17">
        <f t="shared" si="1"/>
        <v>0</v>
      </c>
      <c r="E16" s="12">
        <v>8</v>
      </c>
      <c r="F16" s="19"/>
    </row>
    <row r="17" spans="1:6" x14ac:dyDescent="0.3">
      <c r="A17" s="18">
        <f>EffortRawData!N$6</f>
        <v>44286</v>
      </c>
      <c r="B17" s="17">
        <f>EffortRawData!N5</f>
        <v>0</v>
      </c>
      <c r="C17" s="17">
        <f t="shared" si="0"/>
        <v>5.5384615384615365</v>
      </c>
      <c r="D17" s="17">
        <f t="shared" si="1"/>
        <v>0</v>
      </c>
      <c r="E17" s="12">
        <v>9</v>
      </c>
      <c r="F17" s="19"/>
    </row>
    <row r="18" spans="1:6" x14ac:dyDescent="0.3">
      <c r="A18" s="18">
        <f>EffortRawData!O$6</f>
        <v>44293</v>
      </c>
      <c r="B18" s="17">
        <f>EffortRawData!O5</f>
        <v>0</v>
      </c>
      <c r="C18" s="17">
        <f t="shared" si="0"/>
        <v>4.1538461538461515</v>
      </c>
      <c r="D18" s="17">
        <f t="shared" si="1"/>
        <v>0</v>
      </c>
      <c r="E18" s="12">
        <v>10</v>
      </c>
      <c r="F18" s="19"/>
    </row>
    <row r="19" spans="1:6" x14ac:dyDescent="0.3">
      <c r="A19" s="18">
        <f>EffortRawData!P$6</f>
        <v>44300</v>
      </c>
      <c r="B19" s="17">
        <f>EffortRawData!P5</f>
        <v>0</v>
      </c>
      <c r="C19" s="17">
        <f t="shared" si="0"/>
        <v>2.7692307692307669</v>
      </c>
      <c r="D19" s="17">
        <f t="shared" si="1"/>
        <v>0</v>
      </c>
      <c r="E19" s="12">
        <v>11</v>
      </c>
      <c r="F19" s="19"/>
    </row>
    <row r="20" spans="1:6" x14ac:dyDescent="0.3">
      <c r="A20" s="18">
        <f>EffortRawData!Q$6</f>
        <v>44307</v>
      </c>
      <c r="B20" s="17">
        <f>EffortRawData!Q5</f>
        <v>0</v>
      </c>
      <c r="C20" s="17">
        <f t="shared" si="0"/>
        <v>1.3846153846153824</v>
      </c>
      <c r="D20" s="17">
        <f t="shared" si="1"/>
        <v>0</v>
      </c>
      <c r="E20" s="12">
        <v>12</v>
      </c>
      <c r="F20" s="19"/>
    </row>
    <row r="21" spans="1:6" x14ac:dyDescent="0.3">
      <c r="A21" s="18">
        <f>EffortRawData!R$6</f>
        <v>44314</v>
      </c>
      <c r="B21" s="17">
        <f>EffortRawData!R5</f>
        <v>0</v>
      </c>
      <c r="C21" s="17">
        <f t="shared" si="0"/>
        <v>-2.2204460492503131E-15</v>
      </c>
      <c r="D21" s="17">
        <f t="shared" si="1"/>
        <v>0</v>
      </c>
      <c r="E21" s="12">
        <v>13</v>
      </c>
      <c r="F21" s="14"/>
    </row>
    <row r="22" spans="1:6" x14ac:dyDescent="0.3">
      <c r="A22" s="14"/>
      <c r="B22" s="14"/>
      <c r="C22" s="14"/>
      <c r="D22" s="14"/>
      <c r="E22" s="14"/>
      <c r="F22" s="14"/>
    </row>
    <row r="23" spans="1:6" x14ac:dyDescent="0.3">
      <c r="A23" s="14"/>
      <c r="B23" s="14"/>
      <c r="C23" s="14"/>
      <c r="D23" s="14"/>
      <c r="E23" s="14"/>
      <c r="F23" s="14"/>
    </row>
  </sheetData>
  <mergeCells count="1">
    <mergeCell ref="A2:E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EffortRawData</vt:lpstr>
      <vt:lpstr>BurndownChart</vt:lpstr>
      <vt:lpstr>ChartData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Jacob Villemagne</cp:lastModifiedBy>
  <cp:revision>12</cp:revision>
  <dcterms:created xsi:type="dcterms:W3CDTF">2021-01-28T19:18:53Z</dcterms:created>
  <dcterms:modified xsi:type="dcterms:W3CDTF">2021-09-08T23:32:47Z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