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Nickao\Google Drive\"/>
    </mc:Choice>
  </mc:AlternateContent>
  <bookViews>
    <workbookView xWindow="0" yWindow="0" windowWidth="15330" windowHeight="4635"/>
  </bookViews>
  <sheets>
    <sheet name="Diretrizes" sheetId="1" r:id="rId1"/>
    <sheet name="Ciclo 1" sheetId="8" r:id="rId2"/>
    <sheet name="Ciclo 2" sheetId="10" r:id="rId3"/>
    <sheet name="Ciclo 3" sheetId="11" r:id="rId4"/>
    <sheet name="Ciclo 4" sheetId="12" r:id="rId5"/>
    <sheet name="Ciclo 5" sheetId="13" r:id="rId6"/>
  </sheets>
  <calcPr calcId="162913"/>
</workbook>
</file>

<file path=xl/calcChain.xml><?xml version="1.0" encoding="utf-8"?>
<calcChain xmlns="http://schemas.openxmlformats.org/spreadsheetml/2006/main">
  <c r="K3" i="11" l="1"/>
  <c r="L25" i="13"/>
  <c r="K25" i="13"/>
  <c r="J25" i="13"/>
  <c r="I25" i="13"/>
  <c r="L24" i="13"/>
  <c r="K24" i="13"/>
  <c r="B25" i="13" s="1"/>
  <c r="J24" i="13"/>
  <c r="I24" i="13"/>
  <c r="L23" i="13"/>
  <c r="K23" i="13"/>
  <c r="B24" i="13" s="1"/>
  <c r="J23" i="13"/>
  <c r="I23" i="13"/>
  <c r="L22" i="13"/>
  <c r="K22" i="13"/>
  <c r="B23" i="13" s="1"/>
  <c r="J22" i="13"/>
  <c r="I22" i="13"/>
  <c r="L21" i="13"/>
  <c r="K21" i="13"/>
  <c r="B22" i="13" s="1"/>
  <c r="J21" i="13"/>
  <c r="I21" i="13"/>
  <c r="L20" i="13"/>
  <c r="K20" i="13"/>
  <c r="B21" i="13" s="1"/>
  <c r="J20" i="13"/>
  <c r="I20" i="13"/>
  <c r="L19" i="13"/>
  <c r="K19" i="13"/>
  <c r="B20" i="13" s="1"/>
  <c r="J19" i="13"/>
  <c r="I19" i="13"/>
  <c r="L18" i="13"/>
  <c r="K18" i="13"/>
  <c r="B19" i="13" s="1"/>
  <c r="J18" i="13"/>
  <c r="I18" i="13"/>
  <c r="L17" i="13"/>
  <c r="K17" i="13"/>
  <c r="B18" i="13" s="1"/>
  <c r="J17" i="13"/>
  <c r="I17" i="13"/>
  <c r="L16" i="13"/>
  <c r="K16" i="13"/>
  <c r="B17" i="13" s="1"/>
  <c r="J16" i="13"/>
  <c r="I16" i="13"/>
  <c r="L15" i="13"/>
  <c r="K15" i="13"/>
  <c r="B16" i="13" s="1"/>
  <c r="J15" i="13"/>
  <c r="I15" i="13"/>
  <c r="L14" i="13"/>
  <c r="K14" i="13"/>
  <c r="B15" i="13" s="1"/>
  <c r="J14" i="13"/>
  <c r="I14" i="13"/>
  <c r="L13" i="13"/>
  <c r="K13" i="13"/>
  <c r="B14" i="13" s="1"/>
  <c r="J13" i="13"/>
  <c r="I13" i="13"/>
  <c r="L12" i="13"/>
  <c r="K12" i="13"/>
  <c r="B13" i="13" s="1"/>
  <c r="J12" i="13"/>
  <c r="I12" i="13"/>
  <c r="L11" i="13"/>
  <c r="K11" i="13"/>
  <c r="B12" i="13" s="1"/>
  <c r="J11" i="13"/>
  <c r="I11" i="13"/>
  <c r="L10" i="13"/>
  <c r="K10" i="13"/>
  <c r="B11" i="13" s="1"/>
  <c r="J10" i="13"/>
  <c r="I10" i="13"/>
  <c r="O9" i="13"/>
  <c r="O10" i="13" s="1"/>
  <c r="O11" i="13" s="1"/>
  <c r="L9" i="13"/>
  <c r="K9" i="13"/>
  <c r="B10" i="13" s="1"/>
  <c r="J9" i="13"/>
  <c r="I9" i="13"/>
  <c r="L8" i="13"/>
  <c r="K8" i="13"/>
  <c r="B9" i="13" s="1"/>
  <c r="J8" i="13"/>
  <c r="I8" i="13"/>
  <c r="L7" i="13"/>
  <c r="K7" i="13"/>
  <c r="B8" i="13" s="1"/>
  <c r="J7" i="13"/>
  <c r="I7" i="13"/>
  <c r="L6" i="13"/>
  <c r="K6" i="13"/>
  <c r="B7" i="13" s="1"/>
  <c r="J6" i="13"/>
  <c r="I6" i="13"/>
  <c r="L5" i="13"/>
  <c r="K5" i="13"/>
  <c r="B6" i="13" s="1"/>
  <c r="J5" i="13"/>
  <c r="I5" i="13"/>
  <c r="T4" i="13"/>
  <c r="T5" i="13" s="1"/>
  <c r="S4" i="13"/>
  <c r="S5" i="13" s="1"/>
  <c r="S6" i="13" s="1"/>
  <c r="S7" i="13" s="1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R4" i="13"/>
  <c r="R6" i="13" s="1"/>
  <c r="L4" i="13"/>
  <c r="K4" i="13"/>
  <c r="B5" i="13" s="1"/>
  <c r="J4" i="13"/>
  <c r="I4" i="13"/>
  <c r="F3" i="13"/>
  <c r="F4" i="13" s="1"/>
  <c r="B3" i="13"/>
  <c r="K3" i="13" s="1"/>
  <c r="B4" i="13" s="1"/>
  <c r="C4" i="13" s="1"/>
  <c r="L25" i="12"/>
  <c r="K25" i="12"/>
  <c r="J25" i="12"/>
  <c r="I25" i="12"/>
  <c r="L24" i="12"/>
  <c r="K24" i="12"/>
  <c r="B25" i="12" s="1"/>
  <c r="J24" i="12"/>
  <c r="I24" i="12"/>
  <c r="L23" i="12"/>
  <c r="K23" i="12"/>
  <c r="B24" i="12" s="1"/>
  <c r="J23" i="12"/>
  <c r="I23" i="12"/>
  <c r="L22" i="12"/>
  <c r="K22" i="12"/>
  <c r="B23" i="12" s="1"/>
  <c r="J22" i="12"/>
  <c r="I22" i="12"/>
  <c r="L21" i="12"/>
  <c r="K21" i="12"/>
  <c r="B22" i="12" s="1"/>
  <c r="J21" i="12"/>
  <c r="I21" i="12"/>
  <c r="L20" i="12"/>
  <c r="K20" i="12"/>
  <c r="B21" i="12" s="1"/>
  <c r="J20" i="12"/>
  <c r="I20" i="12"/>
  <c r="L19" i="12"/>
  <c r="K19" i="12"/>
  <c r="B20" i="12" s="1"/>
  <c r="J19" i="12"/>
  <c r="I19" i="12"/>
  <c r="L18" i="12"/>
  <c r="K18" i="12"/>
  <c r="B19" i="12" s="1"/>
  <c r="J18" i="12"/>
  <c r="I18" i="12"/>
  <c r="L17" i="12"/>
  <c r="K17" i="12"/>
  <c r="B18" i="12" s="1"/>
  <c r="J17" i="12"/>
  <c r="I17" i="12"/>
  <c r="L16" i="12"/>
  <c r="K16" i="12"/>
  <c r="B17" i="12" s="1"/>
  <c r="J16" i="12"/>
  <c r="I16" i="12"/>
  <c r="L15" i="12"/>
  <c r="K15" i="12"/>
  <c r="B16" i="12" s="1"/>
  <c r="J15" i="12"/>
  <c r="I15" i="12"/>
  <c r="L14" i="12"/>
  <c r="K14" i="12"/>
  <c r="B15" i="12" s="1"/>
  <c r="J14" i="12"/>
  <c r="I14" i="12"/>
  <c r="L13" i="12"/>
  <c r="K13" i="12"/>
  <c r="B14" i="12" s="1"/>
  <c r="J13" i="12"/>
  <c r="I13" i="12"/>
  <c r="L12" i="12"/>
  <c r="K12" i="12"/>
  <c r="B13" i="12" s="1"/>
  <c r="J12" i="12"/>
  <c r="I12" i="12"/>
  <c r="L11" i="12"/>
  <c r="K11" i="12"/>
  <c r="B12" i="12" s="1"/>
  <c r="J11" i="12"/>
  <c r="I11" i="12"/>
  <c r="B11" i="12"/>
  <c r="L10" i="12"/>
  <c r="K10" i="12"/>
  <c r="J10" i="12"/>
  <c r="I10" i="12"/>
  <c r="O9" i="12"/>
  <c r="O10" i="12" s="1"/>
  <c r="O11" i="12" s="1"/>
  <c r="L9" i="12"/>
  <c r="K9" i="12"/>
  <c r="B10" i="12" s="1"/>
  <c r="J9" i="12"/>
  <c r="I9" i="12"/>
  <c r="L8" i="12"/>
  <c r="K8" i="12"/>
  <c r="B9" i="12" s="1"/>
  <c r="J8" i="12"/>
  <c r="I8" i="12"/>
  <c r="L7" i="12"/>
  <c r="K7" i="12"/>
  <c r="B8" i="12" s="1"/>
  <c r="J7" i="12"/>
  <c r="I7" i="12"/>
  <c r="L6" i="12"/>
  <c r="K6" i="12"/>
  <c r="B7" i="12" s="1"/>
  <c r="J6" i="12"/>
  <c r="I6" i="12"/>
  <c r="L5" i="12"/>
  <c r="K5" i="12"/>
  <c r="B6" i="12" s="1"/>
  <c r="J5" i="12"/>
  <c r="I5" i="12"/>
  <c r="T4" i="12"/>
  <c r="T5" i="12" s="1"/>
  <c r="T6" i="12" s="1"/>
  <c r="T7" i="12" s="1"/>
  <c r="T8" i="12" s="1"/>
  <c r="T9" i="12" s="1"/>
  <c r="T10" i="12" s="1"/>
  <c r="T11" i="12" s="1"/>
  <c r="T12" i="12" s="1"/>
  <c r="T13" i="12" s="1"/>
  <c r="T14" i="12" s="1"/>
  <c r="T15" i="12" s="1"/>
  <c r="T16" i="12" s="1"/>
  <c r="T17" i="12" s="1"/>
  <c r="T18" i="12" s="1"/>
  <c r="T19" i="12" s="1"/>
  <c r="T20" i="12" s="1"/>
  <c r="T21" i="12" s="1"/>
  <c r="T22" i="12" s="1"/>
  <c r="T23" i="12" s="1"/>
  <c r="T24" i="12" s="1"/>
  <c r="T25" i="12" s="1"/>
  <c r="S4" i="12"/>
  <c r="S5" i="12" s="1"/>
  <c r="S6" i="12" s="1"/>
  <c r="S7" i="12" s="1"/>
  <c r="S8" i="12" s="1"/>
  <c r="S9" i="12" s="1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R4" i="12"/>
  <c r="R6" i="12" s="1"/>
  <c r="L4" i="12"/>
  <c r="K4" i="12"/>
  <c r="B5" i="12" s="1"/>
  <c r="J4" i="12"/>
  <c r="I4" i="12"/>
  <c r="F3" i="12"/>
  <c r="F4" i="12" s="1"/>
  <c r="B3" i="12"/>
  <c r="K3" i="12" s="1"/>
  <c r="B4" i="12" s="1"/>
  <c r="C4" i="12" s="1"/>
  <c r="L25" i="11"/>
  <c r="K25" i="11"/>
  <c r="J25" i="11"/>
  <c r="I25" i="11"/>
  <c r="L24" i="11"/>
  <c r="K24" i="11"/>
  <c r="B25" i="11" s="1"/>
  <c r="J24" i="11"/>
  <c r="I24" i="11"/>
  <c r="L23" i="11"/>
  <c r="K23" i="11"/>
  <c r="B24" i="11" s="1"/>
  <c r="J23" i="11"/>
  <c r="I23" i="11"/>
  <c r="L22" i="11"/>
  <c r="K22" i="11"/>
  <c r="B23" i="11" s="1"/>
  <c r="J22" i="11"/>
  <c r="I22" i="11"/>
  <c r="L21" i="11"/>
  <c r="K21" i="11"/>
  <c r="B22" i="11" s="1"/>
  <c r="J21" i="11"/>
  <c r="I21" i="11"/>
  <c r="L20" i="11"/>
  <c r="K20" i="11"/>
  <c r="B21" i="11" s="1"/>
  <c r="J20" i="11"/>
  <c r="I20" i="11"/>
  <c r="L19" i="11"/>
  <c r="K19" i="11"/>
  <c r="B20" i="11" s="1"/>
  <c r="J19" i="11"/>
  <c r="I19" i="11"/>
  <c r="L18" i="11"/>
  <c r="K18" i="11"/>
  <c r="B19" i="11" s="1"/>
  <c r="J18" i="11"/>
  <c r="I18" i="11"/>
  <c r="L17" i="11"/>
  <c r="K17" i="11"/>
  <c r="B18" i="11" s="1"/>
  <c r="J17" i="11"/>
  <c r="I17" i="11"/>
  <c r="L16" i="11"/>
  <c r="K16" i="11"/>
  <c r="B17" i="11" s="1"/>
  <c r="J16" i="11"/>
  <c r="I16" i="11"/>
  <c r="L15" i="11"/>
  <c r="K15" i="11"/>
  <c r="B16" i="11" s="1"/>
  <c r="J15" i="11"/>
  <c r="I15" i="11"/>
  <c r="L14" i="11"/>
  <c r="K14" i="11"/>
  <c r="B15" i="11" s="1"/>
  <c r="J14" i="11"/>
  <c r="I14" i="11"/>
  <c r="L13" i="11"/>
  <c r="K13" i="11"/>
  <c r="B14" i="11" s="1"/>
  <c r="J13" i="11"/>
  <c r="I13" i="11"/>
  <c r="L12" i="11"/>
  <c r="K12" i="11"/>
  <c r="B13" i="11" s="1"/>
  <c r="J12" i="11"/>
  <c r="I12" i="11"/>
  <c r="L11" i="11"/>
  <c r="K11" i="11"/>
  <c r="B12" i="11" s="1"/>
  <c r="J11" i="11"/>
  <c r="I11" i="11"/>
  <c r="L10" i="11"/>
  <c r="K10" i="11"/>
  <c r="B11" i="11" s="1"/>
  <c r="J10" i="11"/>
  <c r="I10" i="11"/>
  <c r="O9" i="11"/>
  <c r="O10" i="11" s="1"/>
  <c r="O11" i="11" s="1"/>
  <c r="L9" i="11"/>
  <c r="K9" i="11"/>
  <c r="B10" i="11" s="1"/>
  <c r="C10" i="11" s="1"/>
  <c r="J9" i="11"/>
  <c r="I9" i="11"/>
  <c r="L8" i="11"/>
  <c r="K8" i="11"/>
  <c r="B9" i="11" s="1"/>
  <c r="C9" i="11" s="1"/>
  <c r="J8" i="11"/>
  <c r="I8" i="11"/>
  <c r="L7" i="11"/>
  <c r="K7" i="11"/>
  <c r="B8" i="11" s="1"/>
  <c r="C8" i="11" s="1"/>
  <c r="J7" i="11"/>
  <c r="I7" i="11"/>
  <c r="L6" i="11"/>
  <c r="K6" i="11"/>
  <c r="B7" i="11" s="1"/>
  <c r="J6" i="11"/>
  <c r="I6" i="11"/>
  <c r="L5" i="11"/>
  <c r="K5" i="11"/>
  <c r="B6" i="11" s="1"/>
  <c r="J5" i="11"/>
  <c r="I5" i="11"/>
  <c r="T4" i="11"/>
  <c r="T5" i="11" s="1"/>
  <c r="T6" i="11" s="1"/>
  <c r="T7" i="11" s="1"/>
  <c r="T8" i="11" s="1"/>
  <c r="T9" i="11" s="1"/>
  <c r="T10" i="11" s="1"/>
  <c r="T11" i="11" s="1"/>
  <c r="T12" i="11" s="1"/>
  <c r="T13" i="11" s="1"/>
  <c r="T14" i="11" s="1"/>
  <c r="T15" i="11" s="1"/>
  <c r="T16" i="11" s="1"/>
  <c r="T17" i="11" s="1"/>
  <c r="T18" i="11" s="1"/>
  <c r="T19" i="11" s="1"/>
  <c r="T20" i="11" s="1"/>
  <c r="T21" i="11" s="1"/>
  <c r="T22" i="11" s="1"/>
  <c r="T23" i="11" s="1"/>
  <c r="T24" i="11" s="1"/>
  <c r="T25" i="11" s="1"/>
  <c r="S4" i="11"/>
  <c r="S5" i="11" s="1"/>
  <c r="S6" i="11" s="1"/>
  <c r="S7" i="11" s="1"/>
  <c r="S8" i="11" s="1"/>
  <c r="S9" i="11" s="1"/>
  <c r="S10" i="11" s="1"/>
  <c r="S11" i="11" s="1"/>
  <c r="S12" i="11" s="1"/>
  <c r="S13" i="11" s="1"/>
  <c r="S14" i="11" s="1"/>
  <c r="S15" i="11" s="1"/>
  <c r="S16" i="11" s="1"/>
  <c r="S17" i="11" s="1"/>
  <c r="S18" i="11" s="1"/>
  <c r="S19" i="11" s="1"/>
  <c r="S20" i="11" s="1"/>
  <c r="S21" i="11" s="1"/>
  <c r="S22" i="11" s="1"/>
  <c r="S23" i="11" s="1"/>
  <c r="S24" i="11" s="1"/>
  <c r="S25" i="11" s="1"/>
  <c r="R4" i="11"/>
  <c r="R6" i="11" s="1"/>
  <c r="L4" i="11"/>
  <c r="K4" i="11"/>
  <c r="B5" i="11" s="1"/>
  <c r="J4" i="11"/>
  <c r="I4" i="11"/>
  <c r="F3" i="11"/>
  <c r="F4" i="11" s="1"/>
  <c r="B3" i="11"/>
  <c r="B4" i="11" s="1"/>
  <c r="C4" i="11" s="1"/>
  <c r="L25" i="10"/>
  <c r="K25" i="10"/>
  <c r="J25" i="10"/>
  <c r="I25" i="10"/>
  <c r="L24" i="10"/>
  <c r="K24" i="10"/>
  <c r="B25" i="10" s="1"/>
  <c r="J24" i="10"/>
  <c r="I24" i="10"/>
  <c r="L23" i="10"/>
  <c r="K23" i="10"/>
  <c r="B24" i="10" s="1"/>
  <c r="J23" i="10"/>
  <c r="I23" i="10"/>
  <c r="L22" i="10"/>
  <c r="K22" i="10"/>
  <c r="B23" i="10" s="1"/>
  <c r="J22" i="10"/>
  <c r="I22" i="10"/>
  <c r="L21" i="10"/>
  <c r="K21" i="10"/>
  <c r="B22" i="10" s="1"/>
  <c r="J21" i="10"/>
  <c r="I21" i="10"/>
  <c r="L20" i="10"/>
  <c r="K20" i="10"/>
  <c r="B21" i="10" s="1"/>
  <c r="J20" i="10"/>
  <c r="I20" i="10"/>
  <c r="L19" i="10"/>
  <c r="K19" i="10"/>
  <c r="B20" i="10" s="1"/>
  <c r="J19" i="10"/>
  <c r="I19" i="10"/>
  <c r="L18" i="10"/>
  <c r="K18" i="10"/>
  <c r="B19" i="10" s="1"/>
  <c r="J18" i="10"/>
  <c r="I18" i="10"/>
  <c r="L17" i="10"/>
  <c r="K17" i="10"/>
  <c r="B18" i="10" s="1"/>
  <c r="J17" i="10"/>
  <c r="I17" i="10"/>
  <c r="L16" i="10"/>
  <c r="K16" i="10"/>
  <c r="B17" i="10" s="1"/>
  <c r="J16" i="10"/>
  <c r="I16" i="10"/>
  <c r="L15" i="10"/>
  <c r="K15" i="10"/>
  <c r="B16" i="10" s="1"/>
  <c r="J15" i="10"/>
  <c r="I15" i="10"/>
  <c r="L14" i="10"/>
  <c r="K14" i="10"/>
  <c r="B15" i="10" s="1"/>
  <c r="J14" i="10"/>
  <c r="I14" i="10"/>
  <c r="L13" i="10"/>
  <c r="K13" i="10"/>
  <c r="B14" i="10" s="1"/>
  <c r="J13" i="10"/>
  <c r="I13" i="10"/>
  <c r="L12" i="10"/>
  <c r="K12" i="10"/>
  <c r="B13" i="10" s="1"/>
  <c r="J12" i="10"/>
  <c r="I12" i="10"/>
  <c r="B12" i="10"/>
  <c r="L11" i="10"/>
  <c r="K11" i="10"/>
  <c r="J11" i="10"/>
  <c r="I11" i="10"/>
  <c r="B11" i="10"/>
  <c r="O10" i="10"/>
  <c r="O11" i="10" s="1"/>
  <c r="L10" i="10"/>
  <c r="K10" i="10"/>
  <c r="J10" i="10"/>
  <c r="I10" i="10"/>
  <c r="O9" i="10"/>
  <c r="L9" i="10"/>
  <c r="K9" i="10"/>
  <c r="B10" i="10" s="1"/>
  <c r="J9" i="10"/>
  <c r="I9" i="10"/>
  <c r="L8" i="10"/>
  <c r="K8" i="10"/>
  <c r="B9" i="10" s="1"/>
  <c r="J8" i="10"/>
  <c r="I8" i="10"/>
  <c r="L7" i="10"/>
  <c r="K7" i="10"/>
  <c r="B8" i="10" s="1"/>
  <c r="C8" i="10" s="1"/>
  <c r="J7" i="10"/>
  <c r="I7" i="10"/>
  <c r="S6" i="10"/>
  <c r="S7" i="10" s="1"/>
  <c r="S8" i="10" s="1"/>
  <c r="S9" i="10" s="1"/>
  <c r="S10" i="10" s="1"/>
  <c r="S11" i="10" s="1"/>
  <c r="S12" i="10" s="1"/>
  <c r="S13" i="10" s="1"/>
  <c r="S14" i="10" s="1"/>
  <c r="S15" i="10" s="1"/>
  <c r="S16" i="10" s="1"/>
  <c r="S17" i="10" s="1"/>
  <c r="S18" i="10" s="1"/>
  <c r="S19" i="10" s="1"/>
  <c r="S20" i="10" s="1"/>
  <c r="S21" i="10" s="1"/>
  <c r="S22" i="10" s="1"/>
  <c r="S23" i="10" s="1"/>
  <c r="S24" i="10" s="1"/>
  <c r="S25" i="10" s="1"/>
  <c r="L6" i="10"/>
  <c r="K6" i="10"/>
  <c r="B7" i="10" s="1"/>
  <c r="C7" i="10" s="1"/>
  <c r="J6" i="10"/>
  <c r="I6" i="10"/>
  <c r="S5" i="10"/>
  <c r="R5" i="10"/>
  <c r="L5" i="10"/>
  <c r="K5" i="10"/>
  <c r="B6" i="10" s="1"/>
  <c r="J5" i="10"/>
  <c r="I5" i="10"/>
  <c r="B5" i="10"/>
  <c r="C5" i="10" s="1"/>
  <c r="T4" i="10"/>
  <c r="T5" i="10" s="1"/>
  <c r="T6" i="10" s="1"/>
  <c r="T7" i="10" s="1"/>
  <c r="T8" i="10" s="1"/>
  <c r="T9" i="10" s="1"/>
  <c r="T10" i="10" s="1"/>
  <c r="T11" i="10" s="1"/>
  <c r="T12" i="10" s="1"/>
  <c r="T13" i="10" s="1"/>
  <c r="T14" i="10" s="1"/>
  <c r="T15" i="10" s="1"/>
  <c r="T16" i="10" s="1"/>
  <c r="T17" i="10" s="1"/>
  <c r="T18" i="10" s="1"/>
  <c r="T19" i="10" s="1"/>
  <c r="T20" i="10" s="1"/>
  <c r="T21" i="10" s="1"/>
  <c r="T22" i="10" s="1"/>
  <c r="T23" i="10" s="1"/>
  <c r="T24" i="10" s="1"/>
  <c r="T25" i="10" s="1"/>
  <c r="S4" i="10"/>
  <c r="R4" i="10"/>
  <c r="R6" i="10" s="1"/>
  <c r="L4" i="10"/>
  <c r="K4" i="10"/>
  <c r="J4" i="10"/>
  <c r="I4" i="10"/>
  <c r="G3" i="10"/>
  <c r="J3" i="10" s="1"/>
  <c r="F3" i="10"/>
  <c r="F4" i="10" s="1"/>
  <c r="B3" i="10"/>
  <c r="K3" i="10" s="1"/>
  <c r="B4" i="10" s="1"/>
  <c r="C4" i="10" s="1"/>
  <c r="K4" i="8"/>
  <c r="B5" i="8" s="1"/>
  <c r="B6" i="8" s="1"/>
  <c r="B7" i="8" s="1"/>
  <c r="B8" i="8" s="1"/>
  <c r="B9" i="8" s="1"/>
  <c r="B10" i="8" s="1"/>
  <c r="B11" i="8" s="1"/>
  <c r="B12" i="8" s="1"/>
  <c r="L4" i="8"/>
  <c r="K5" i="8"/>
  <c r="L5" i="8"/>
  <c r="K6" i="8"/>
  <c r="L6" i="8"/>
  <c r="K7" i="8"/>
  <c r="L7" i="8"/>
  <c r="K8" i="8"/>
  <c r="L8" i="8"/>
  <c r="K9" i="8"/>
  <c r="L9" i="8"/>
  <c r="K10" i="8"/>
  <c r="L10" i="8"/>
  <c r="K11" i="8"/>
  <c r="L11" i="8"/>
  <c r="G3" i="8"/>
  <c r="L25" i="8"/>
  <c r="K25" i="8"/>
  <c r="J25" i="8"/>
  <c r="I25" i="8"/>
  <c r="L24" i="8"/>
  <c r="K24" i="8"/>
  <c r="B25" i="8" s="1"/>
  <c r="J24" i="8"/>
  <c r="I24" i="8"/>
  <c r="L23" i="8"/>
  <c r="K23" i="8"/>
  <c r="B24" i="8" s="1"/>
  <c r="J23" i="8"/>
  <c r="I23" i="8"/>
  <c r="L22" i="8"/>
  <c r="K22" i="8"/>
  <c r="B23" i="8" s="1"/>
  <c r="J22" i="8"/>
  <c r="I22" i="8"/>
  <c r="L21" i="8"/>
  <c r="K21" i="8"/>
  <c r="B22" i="8" s="1"/>
  <c r="J21" i="8"/>
  <c r="I21" i="8"/>
  <c r="L20" i="8"/>
  <c r="K20" i="8"/>
  <c r="B21" i="8" s="1"/>
  <c r="J20" i="8"/>
  <c r="I20" i="8"/>
  <c r="L19" i="8"/>
  <c r="K19" i="8"/>
  <c r="B20" i="8" s="1"/>
  <c r="J19" i="8"/>
  <c r="I19" i="8"/>
  <c r="L18" i="8"/>
  <c r="K18" i="8"/>
  <c r="B19" i="8" s="1"/>
  <c r="J18" i="8"/>
  <c r="I18" i="8"/>
  <c r="L17" i="8"/>
  <c r="K17" i="8"/>
  <c r="B18" i="8" s="1"/>
  <c r="J17" i="8"/>
  <c r="I17" i="8"/>
  <c r="L16" i="8"/>
  <c r="K16" i="8"/>
  <c r="B17" i="8" s="1"/>
  <c r="J16" i="8"/>
  <c r="I16" i="8"/>
  <c r="L15" i="8"/>
  <c r="K15" i="8"/>
  <c r="B16" i="8" s="1"/>
  <c r="J15" i="8"/>
  <c r="I15" i="8"/>
  <c r="L14" i="8"/>
  <c r="K14" i="8"/>
  <c r="B15" i="8" s="1"/>
  <c r="J14" i="8"/>
  <c r="I14" i="8"/>
  <c r="L13" i="8"/>
  <c r="K13" i="8"/>
  <c r="B14" i="8" s="1"/>
  <c r="J13" i="8"/>
  <c r="I13" i="8"/>
  <c r="L12" i="8"/>
  <c r="K12" i="8"/>
  <c r="B13" i="8" s="1"/>
  <c r="J12" i="8"/>
  <c r="I12" i="8"/>
  <c r="J11" i="8"/>
  <c r="I11" i="8"/>
  <c r="J10" i="8"/>
  <c r="I10" i="8"/>
  <c r="O9" i="8"/>
  <c r="O10" i="8" s="1"/>
  <c r="O11" i="8" s="1"/>
  <c r="J9" i="8"/>
  <c r="I9" i="8"/>
  <c r="J8" i="8"/>
  <c r="I8" i="8"/>
  <c r="J7" i="8"/>
  <c r="I7" i="8"/>
  <c r="J6" i="8"/>
  <c r="I6" i="8"/>
  <c r="J5" i="8"/>
  <c r="I5" i="8"/>
  <c r="T4" i="8"/>
  <c r="S4" i="8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R4" i="8"/>
  <c r="R5" i="8" s="1"/>
  <c r="J4" i="8"/>
  <c r="I4" i="8"/>
  <c r="F3" i="8"/>
  <c r="B3" i="8"/>
  <c r="G3" i="13" l="1"/>
  <c r="L3" i="13" s="1"/>
  <c r="Q10" i="13" s="1"/>
  <c r="R5" i="13"/>
  <c r="G3" i="12"/>
  <c r="J3" i="12" s="1"/>
  <c r="R5" i="12"/>
  <c r="G3" i="11"/>
  <c r="L3" i="11" s="1"/>
  <c r="Q10" i="11" s="1"/>
  <c r="R5" i="11"/>
  <c r="F5" i="13"/>
  <c r="G4" i="13"/>
  <c r="T6" i="13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C25" i="13" s="1"/>
  <c r="C13" i="13"/>
  <c r="C14" i="13"/>
  <c r="C15" i="13"/>
  <c r="C17" i="13"/>
  <c r="C18" i="13"/>
  <c r="C19" i="13"/>
  <c r="C21" i="13"/>
  <c r="C22" i="13"/>
  <c r="C23" i="13"/>
  <c r="C8" i="13"/>
  <c r="C10" i="13"/>
  <c r="C5" i="13"/>
  <c r="C12" i="13"/>
  <c r="C3" i="13"/>
  <c r="I3" i="13" s="1"/>
  <c r="J3" i="13"/>
  <c r="C6" i="12"/>
  <c r="C11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F5" i="12"/>
  <c r="G4" i="12"/>
  <c r="C5" i="12"/>
  <c r="C7" i="12"/>
  <c r="C8" i="12"/>
  <c r="C9" i="12"/>
  <c r="C10" i="12"/>
  <c r="C12" i="12"/>
  <c r="L3" i="12"/>
  <c r="Q10" i="12" s="1"/>
  <c r="C3" i="12"/>
  <c r="I3" i="12" s="1"/>
  <c r="C7" i="11"/>
  <c r="C11" i="11"/>
  <c r="C6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F5" i="11"/>
  <c r="G4" i="11"/>
  <c r="C5" i="11"/>
  <c r="C12" i="11"/>
  <c r="C3" i="11"/>
  <c r="I3" i="11" s="1"/>
  <c r="J3" i="11"/>
  <c r="C9" i="10"/>
  <c r="C10" i="10"/>
  <c r="C11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F5" i="10"/>
  <c r="G4" i="10"/>
  <c r="C6" i="10"/>
  <c r="C12" i="10"/>
  <c r="L3" i="10"/>
  <c r="Q10" i="10" s="1"/>
  <c r="C3" i="10"/>
  <c r="I3" i="10" s="1"/>
  <c r="L3" i="8"/>
  <c r="Q10" i="8"/>
  <c r="J3" i="8"/>
  <c r="F4" i="8"/>
  <c r="K3" i="8"/>
  <c r="B4" i="8" s="1"/>
  <c r="C4" i="8" s="1"/>
  <c r="C3" i="8"/>
  <c r="I3" i="8" s="1"/>
  <c r="T5" i="8"/>
  <c r="R6" i="8"/>
  <c r="G5" i="13" l="1"/>
  <c r="F6" i="13"/>
  <c r="C11" i="13"/>
  <c r="C24" i="13"/>
  <c r="C20" i="13"/>
  <c r="C16" i="13"/>
  <c r="C6" i="13"/>
  <c r="C7" i="13"/>
  <c r="C9" i="13"/>
  <c r="G5" i="12"/>
  <c r="F6" i="12"/>
  <c r="G5" i="11"/>
  <c r="F6" i="11"/>
  <c r="G5" i="10"/>
  <c r="F6" i="10"/>
  <c r="T6" i="8"/>
  <c r="C5" i="8"/>
  <c r="F5" i="8"/>
  <c r="G4" i="8"/>
  <c r="G6" i="13" l="1"/>
  <c r="F7" i="13"/>
  <c r="F7" i="12"/>
  <c r="G6" i="12"/>
  <c r="G6" i="11"/>
  <c r="F7" i="11"/>
  <c r="G6" i="10"/>
  <c r="F7" i="10"/>
  <c r="F6" i="8"/>
  <c r="G5" i="8"/>
  <c r="T7" i="8"/>
  <c r="C6" i="8"/>
  <c r="F8" i="13" l="1"/>
  <c r="G7" i="13"/>
  <c r="F8" i="12"/>
  <c r="G7" i="12"/>
  <c r="F8" i="11"/>
  <c r="G7" i="11"/>
  <c r="G7" i="10"/>
  <c r="F8" i="10"/>
  <c r="T8" i="8"/>
  <c r="C7" i="8"/>
  <c r="F7" i="8"/>
  <c r="G6" i="8"/>
  <c r="G8" i="13" l="1"/>
  <c r="F9" i="13"/>
  <c r="G8" i="12"/>
  <c r="F9" i="12"/>
  <c r="G8" i="11"/>
  <c r="F9" i="11"/>
  <c r="G8" i="10"/>
  <c r="F9" i="10"/>
  <c r="F8" i="8"/>
  <c r="G7" i="8"/>
  <c r="T9" i="8"/>
  <c r="C8" i="8"/>
  <c r="F10" i="13" l="1"/>
  <c r="G9" i="13"/>
  <c r="F10" i="12"/>
  <c r="G9" i="12"/>
  <c r="F10" i="11"/>
  <c r="G9" i="11"/>
  <c r="F10" i="10"/>
  <c r="G9" i="10"/>
  <c r="T10" i="8"/>
  <c r="C9" i="8"/>
  <c r="F9" i="8"/>
  <c r="G8" i="8"/>
  <c r="F11" i="13" l="1"/>
  <c r="G10" i="13"/>
  <c r="F11" i="12"/>
  <c r="G10" i="12"/>
  <c r="F11" i="11"/>
  <c r="G10" i="11"/>
  <c r="F11" i="10"/>
  <c r="G10" i="10"/>
  <c r="G9" i="8"/>
  <c r="F10" i="8"/>
  <c r="T11" i="8"/>
  <c r="C10" i="8"/>
  <c r="F12" i="13" l="1"/>
  <c r="G11" i="13"/>
  <c r="F12" i="12"/>
  <c r="G11" i="12"/>
  <c r="F12" i="11"/>
  <c r="G11" i="11"/>
  <c r="F12" i="10"/>
  <c r="G11" i="10"/>
  <c r="T12" i="8"/>
  <c r="C11" i="8"/>
  <c r="G10" i="8"/>
  <c r="F11" i="8"/>
  <c r="G12" i="13" l="1"/>
  <c r="F13" i="13"/>
  <c r="G12" i="12"/>
  <c r="F13" i="12"/>
  <c r="G12" i="11"/>
  <c r="F13" i="11"/>
  <c r="G12" i="10"/>
  <c r="F13" i="10"/>
  <c r="F12" i="8"/>
  <c r="G11" i="8"/>
  <c r="T13" i="8"/>
  <c r="C12" i="8"/>
  <c r="F14" i="13" l="1"/>
  <c r="G13" i="13"/>
  <c r="F14" i="12"/>
  <c r="G13" i="12"/>
  <c r="F14" i="11"/>
  <c r="G13" i="11"/>
  <c r="G13" i="10"/>
  <c r="F14" i="10"/>
  <c r="T14" i="8"/>
  <c r="C13" i="8"/>
  <c r="F13" i="8"/>
  <c r="G12" i="8"/>
  <c r="G14" i="13" l="1"/>
  <c r="F15" i="13"/>
  <c r="G14" i="12"/>
  <c r="F15" i="12"/>
  <c r="G14" i="11"/>
  <c r="F15" i="11"/>
  <c r="G14" i="10"/>
  <c r="F15" i="10"/>
  <c r="F14" i="8"/>
  <c r="G13" i="8"/>
  <c r="T15" i="8"/>
  <c r="C14" i="8"/>
  <c r="F16" i="13" l="1"/>
  <c r="G15" i="13"/>
  <c r="F16" i="12"/>
  <c r="G15" i="12"/>
  <c r="F16" i="11"/>
  <c r="G15" i="11"/>
  <c r="F16" i="10"/>
  <c r="G15" i="10"/>
  <c r="F15" i="8"/>
  <c r="G14" i="8"/>
  <c r="T16" i="8"/>
  <c r="C15" i="8"/>
  <c r="G16" i="13" l="1"/>
  <c r="F17" i="13"/>
  <c r="G16" i="12"/>
  <c r="F17" i="12"/>
  <c r="G16" i="11"/>
  <c r="F17" i="11"/>
  <c r="G16" i="10"/>
  <c r="F17" i="10"/>
  <c r="T17" i="8"/>
  <c r="C16" i="8"/>
  <c r="F16" i="8"/>
  <c r="G15" i="8"/>
  <c r="F18" i="13" l="1"/>
  <c r="G17" i="13"/>
  <c r="F18" i="12"/>
  <c r="G17" i="12"/>
  <c r="F18" i="11"/>
  <c r="G17" i="11"/>
  <c r="G17" i="10"/>
  <c r="F18" i="10"/>
  <c r="F17" i="8"/>
  <c r="G16" i="8"/>
  <c r="T18" i="8"/>
  <c r="C17" i="8"/>
  <c r="G18" i="13" l="1"/>
  <c r="F19" i="13"/>
  <c r="G18" i="12"/>
  <c r="F19" i="12"/>
  <c r="G18" i="11"/>
  <c r="F19" i="11"/>
  <c r="G18" i="10"/>
  <c r="F19" i="10"/>
  <c r="T19" i="8"/>
  <c r="C18" i="8"/>
  <c r="F18" i="8"/>
  <c r="G17" i="8"/>
  <c r="F20" i="13" l="1"/>
  <c r="G19" i="13"/>
  <c r="F20" i="12"/>
  <c r="G19" i="12"/>
  <c r="F20" i="11"/>
  <c r="G19" i="11"/>
  <c r="F20" i="10"/>
  <c r="G19" i="10"/>
  <c r="F19" i="8"/>
  <c r="G18" i="8"/>
  <c r="T20" i="8"/>
  <c r="C19" i="8"/>
  <c r="G20" i="13" l="1"/>
  <c r="F21" i="13"/>
  <c r="G20" i="12"/>
  <c r="F21" i="12"/>
  <c r="G20" i="11"/>
  <c r="F21" i="11"/>
  <c r="G20" i="10"/>
  <c r="F21" i="10"/>
  <c r="F20" i="8"/>
  <c r="G19" i="8"/>
  <c r="T21" i="8"/>
  <c r="C20" i="8"/>
  <c r="F22" i="13" l="1"/>
  <c r="G21" i="13"/>
  <c r="F22" i="12"/>
  <c r="G21" i="12"/>
  <c r="F22" i="11"/>
  <c r="G21" i="11"/>
  <c r="G21" i="10"/>
  <c r="F22" i="10"/>
  <c r="T22" i="8"/>
  <c r="C21" i="8"/>
  <c r="F21" i="8"/>
  <c r="G20" i="8"/>
  <c r="G22" i="13" l="1"/>
  <c r="F23" i="13"/>
  <c r="G22" i="12"/>
  <c r="F23" i="12"/>
  <c r="G22" i="11"/>
  <c r="F23" i="11"/>
  <c r="G22" i="10"/>
  <c r="F23" i="10"/>
  <c r="F22" i="8"/>
  <c r="G21" i="8"/>
  <c r="T23" i="8"/>
  <c r="C22" i="8"/>
  <c r="F24" i="13" l="1"/>
  <c r="G23" i="13"/>
  <c r="F24" i="12"/>
  <c r="G23" i="12"/>
  <c r="F24" i="11"/>
  <c r="G23" i="11"/>
  <c r="F24" i="10"/>
  <c r="G23" i="10"/>
  <c r="T24" i="8"/>
  <c r="C23" i="8"/>
  <c r="F23" i="8"/>
  <c r="G22" i="8"/>
  <c r="G24" i="13" l="1"/>
  <c r="F25" i="13"/>
  <c r="G25" i="13" s="1"/>
  <c r="G24" i="12"/>
  <c r="F25" i="12"/>
  <c r="G25" i="12" s="1"/>
  <c r="G24" i="11"/>
  <c r="F25" i="11"/>
  <c r="G25" i="11" s="1"/>
  <c r="G24" i="10"/>
  <c r="F25" i="10"/>
  <c r="G25" i="10" s="1"/>
  <c r="F24" i="8"/>
  <c r="G23" i="8"/>
  <c r="T25" i="8"/>
  <c r="C25" i="8" s="1"/>
  <c r="C24" i="8"/>
  <c r="F25" i="8" l="1"/>
  <c r="G25" i="8" s="1"/>
  <c r="G24" i="8"/>
  <c r="B21" i="1" l="1"/>
  <c r="F16" i="1"/>
  <c r="E16" i="1"/>
  <c r="C16" i="1"/>
  <c r="F13" i="1"/>
  <c r="E13" i="1"/>
  <c r="D13" i="1"/>
  <c r="C13" i="1"/>
  <c r="B13" i="1"/>
  <c r="G21" i="1" l="1"/>
</calcChain>
</file>

<file path=xl/sharedStrings.xml><?xml version="1.0" encoding="utf-8"?>
<sst xmlns="http://schemas.openxmlformats.org/spreadsheetml/2006/main" count="143" uniqueCount="50">
  <si>
    <t>Objetivos/ciclos</t>
  </si>
  <si>
    <t>Ciclo 1</t>
  </si>
  <si>
    <t>Ciclo 2</t>
  </si>
  <si>
    <t>Ciclo 3</t>
  </si>
  <si>
    <t>Ciclo 4</t>
  </si>
  <si>
    <t>Ciclo 5</t>
  </si>
  <si>
    <t>Banca inicial</t>
  </si>
  <si>
    <t>Objetivo jogo 1</t>
  </si>
  <si>
    <t>Fator de redução</t>
  </si>
  <si>
    <t>Limite de entradas</t>
  </si>
  <si>
    <t>x</t>
  </si>
  <si>
    <t>x</t>
  </si>
  <si>
    <t>x</t>
  </si>
  <si>
    <t>x</t>
  </si>
  <si>
    <t>x</t>
  </si>
  <si>
    <t>Parar com % de lucro</t>
  </si>
  <si>
    <t>Parar com $</t>
  </si>
  <si>
    <t>Banca total final do ciclo na betfair</t>
  </si>
  <si>
    <t>Banca total</t>
  </si>
  <si>
    <t>Deposito</t>
  </si>
  <si>
    <t>Saque</t>
  </si>
  <si>
    <t>Saque Teorico</t>
  </si>
  <si>
    <t>Jogo</t>
  </si>
  <si>
    <t>Banca de Trabalho</t>
  </si>
  <si>
    <t>Banca Teorica</t>
  </si>
  <si>
    <t>Obj. Sob B. Trab.</t>
  </si>
  <si>
    <t>Obj. Sob B. Teorica</t>
  </si>
  <si>
    <t>Lucro</t>
  </si>
  <si>
    <t>% S.O.Trab</t>
  </si>
  <si>
    <t>% S.O.Teo</t>
  </si>
  <si>
    <t>Banca Final</t>
  </si>
  <si>
    <t>Residuo</t>
  </si>
  <si>
    <t>Data Inicio</t>
  </si>
  <si>
    <t>Redução</t>
  </si>
  <si>
    <t>objetivo</t>
  </si>
  <si>
    <t>Data Fim</t>
  </si>
  <si>
    <t>Banca Atual</t>
  </si>
  <si>
    <t>Lucro $</t>
  </si>
  <si>
    <t>Lucro %</t>
  </si>
  <si>
    <t>Lucro do Dia</t>
  </si>
  <si>
    <t>Residuo Total</t>
  </si>
  <si>
    <t>Banca ao Final</t>
  </si>
  <si>
    <t>%</t>
  </si>
  <si>
    <t>Saque final</t>
  </si>
  <si>
    <t>Como construir uma banca de 1k - Ciclo 1</t>
  </si>
  <si>
    <t>Como construir uma banca de 1k - Ciclo 3</t>
  </si>
  <si>
    <t>Como construir uma banca de 1k - Ciclo 2</t>
  </si>
  <si>
    <t>Como construir uma banca de 1k - Ciclo 4</t>
  </si>
  <si>
    <t>Como construir uma banca de 1k - Ciclo 5</t>
  </si>
  <si>
    <t>Como construir uma banca de 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</si>
</sst>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7" formatCode="&quot;R$&quot;\ #,##0.00;\-&quot;R$&quot;\ #,##0.00"/>
    <numFmt numFmtId="164" formatCode="0.0%"/>
    <numFmt numFmtId="165" formatCode="[$R$ -416]#,##0.00"/>
    <numFmt numFmtId="166" formatCode="_-* #,##0.00_-;\-* #,##0.00_-;_-* &quot;-&quot;??_-;_-@"/>
    <numFmt numFmtId="168" formatCode="[$$-409]\ #,##0.00"/>
    <numFmt numFmtId="175" formatCode="[$$-409]\ #,##0.00_ ;\-[$$-409]\ #,##0.00\ "/>
  </numFmts>
  <fonts count="13">
    <font>
      <sz val="10"/>
      <name val="Arial"/>
    </font>
    <font>
      <sz val="11"/>
      <color theme="0"/>
      <name val="Calibri"/>
      <family val="2"/>
      <scheme val="minor"/>
    </font>
    <font>
      <sz val="12"/>
      <name val="Calisto MT"/>
      <family val="1"/>
    </font>
    <font>
      <sz val="11"/>
      <name val="Calibri"/>
      <family val="2"/>
      <scheme val="minor"/>
    </font>
    <font>
      <sz val="24"/>
      <name val="DINPro-Bold"/>
      <family val="3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0"/>
      <name val="Calibri"/>
      <family val="2"/>
    </font>
    <font>
      <sz val="10"/>
      <color theme="0"/>
      <name val="Arial"/>
      <family val="2"/>
    </font>
    <font>
      <sz val="11"/>
      <color theme="0"/>
      <name val="DINPro-Bold"/>
      <family val="3"/>
    </font>
    <font>
      <sz val="24"/>
      <color theme="1"/>
      <name val="DINPro-Bold"/>
      <family val="3"/>
    </font>
    <font>
      <sz val="12"/>
      <color theme="1"/>
      <name val="Calisto MT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6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 tint="-0.499984740745262"/>
        <bgColor rgb="FFFF0000"/>
      </patternFill>
    </fill>
    <fill>
      <patternFill patternType="solid">
        <fgColor rgb="FFFBB427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5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0" xfId="0" applyFont="1"/>
    <xf numFmtId="0" fontId="1" fillId="4" borderId="1" xfId="1" applyFont="1" applyFill="1" applyBorder="1" applyAlignment="1"/>
    <xf numFmtId="0" fontId="3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0" xfId="0" applyFont="1"/>
    <xf numFmtId="0" fontId="3" fillId="0" borderId="1" xfId="0" applyFont="1" applyBorder="1" applyAlignment="1">
      <alignment horizontal="right"/>
    </xf>
    <xf numFmtId="0" fontId="8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14" fontId="9" fillId="5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4" borderId="0" xfId="0" applyFont="1" applyFill="1"/>
    <xf numFmtId="0" fontId="0" fillId="7" borderId="0" xfId="0" applyFill="1"/>
    <xf numFmtId="166" fontId="8" fillId="5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66" fontId="5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4" fontId="6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0" fontId="5" fillId="2" borderId="1" xfId="0" applyNumberFormat="1" applyFont="1" applyFill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6" fillId="2" borderId="1" xfId="0" applyFont="1" applyFill="1" applyBorder="1"/>
    <xf numFmtId="10" fontId="6" fillId="2" borderId="1" xfId="0" applyNumberFormat="1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/>
    </xf>
    <xf numFmtId="14" fontId="7" fillId="2" borderId="1" xfId="0" applyNumberFormat="1" applyFont="1" applyFill="1" applyBorder="1" applyAlignment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10" fontId="7" fillId="2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166" fontId="5" fillId="6" borderId="1" xfId="0" applyNumberFormat="1" applyFont="1" applyFill="1" applyBorder="1" applyAlignment="1">
      <alignment horizontal="center"/>
    </xf>
    <xf numFmtId="10" fontId="5" fillId="6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10" fontId="6" fillId="6" borderId="1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168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4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175" fontId="5" fillId="2" borderId="1" xfId="0" applyNumberFormat="1" applyFont="1" applyFill="1" applyBorder="1" applyAlignment="1">
      <alignment horizontal="center" vertical="center"/>
    </xf>
    <xf numFmtId="175" fontId="5" fillId="2" borderId="1" xfId="0" applyNumberFormat="1" applyFont="1" applyFill="1" applyBorder="1" applyAlignment="1">
      <alignment horizontal="center"/>
    </xf>
    <xf numFmtId="7" fontId="5" fillId="2" borderId="1" xfId="0" applyNumberFormat="1" applyFont="1" applyFill="1" applyBorder="1" applyAlignment="1">
      <alignment horizontal="center"/>
    </xf>
    <xf numFmtId="0" fontId="1" fillId="3" borderId="1" xfId="1" applyFont="1" applyBorder="1" applyAlignment="1">
      <alignment horizontal="center"/>
    </xf>
  </cellXfs>
  <cellStyles count="2">
    <cellStyle name="Ênfase3" xfId="1" builtinId="37"/>
    <cellStyle name="Normal" xfId="0" builtinId="0"/>
  </cellStyles>
  <dxfs count="0"/>
  <tableStyles count="0" defaultTableStyle="TableStyleMedium9" defaultPivotStyle="PivotStyleMedium4"/>
  <colors>
    <mruColors>
      <color rgb="FFFBB427"/>
      <color rgb="FF08C045"/>
      <color rgb="FFC5F3D0"/>
      <color rgb="FF5ED81A"/>
      <color rgb="FFC9F9C7"/>
      <color rgb="FF7FE959"/>
      <color rgb="FF94E8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showGridLines="0" tabSelected="1" workbookViewId="0">
      <selection activeCell="I13" sqref="I13"/>
    </sheetView>
  </sheetViews>
  <sheetFormatPr defaultColWidth="14.42578125" defaultRowHeight="15.75" customHeight="1"/>
  <cols>
    <col min="1" max="1" width="35.85546875" style="2" customWidth="1"/>
    <col min="2" max="3" width="14.42578125" style="2"/>
    <col min="4" max="8" width="14.42578125" style="2" customWidth="1"/>
    <col min="9" max="16384" width="14.42578125" style="2"/>
  </cols>
  <sheetData>
    <row r="1" spans="1:8" s="1" customFormat="1" ht="42" customHeight="1">
      <c r="A1" s="46" t="s">
        <v>49</v>
      </c>
      <c r="B1" s="46"/>
      <c r="C1" s="46"/>
      <c r="D1" s="46"/>
      <c r="E1" s="46"/>
      <c r="F1" s="46"/>
      <c r="G1" s="40"/>
      <c r="H1" s="4"/>
    </row>
    <row r="2" spans="1:8" ht="15" customHeight="1">
      <c r="A2" s="3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F2" s="51" t="s">
        <v>5</v>
      </c>
      <c r="G2" s="5"/>
      <c r="H2" s="6"/>
    </row>
    <row r="3" spans="1:8" ht="1.5" customHeight="1">
      <c r="A3" s="3"/>
      <c r="B3" s="7"/>
      <c r="C3" s="7"/>
      <c r="D3" s="7"/>
      <c r="E3" s="7"/>
      <c r="F3" s="7"/>
      <c r="G3" s="5"/>
      <c r="H3" s="6"/>
    </row>
    <row r="4" spans="1:8" ht="15.75" customHeight="1">
      <c r="A4" s="3" t="s">
        <v>6</v>
      </c>
      <c r="B4" s="42">
        <v>25</v>
      </c>
      <c r="C4" s="42">
        <v>25</v>
      </c>
      <c r="D4" s="42">
        <v>40</v>
      </c>
      <c r="E4" s="42">
        <v>50</v>
      </c>
      <c r="F4" s="42">
        <v>50</v>
      </c>
      <c r="G4" s="41"/>
      <c r="H4" s="6"/>
    </row>
    <row r="5" spans="1:8" ht="1.5" customHeight="1">
      <c r="A5" s="3"/>
      <c r="B5" s="41"/>
      <c r="C5" s="41"/>
      <c r="D5" s="41"/>
      <c r="E5" s="41"/>
      <c r="F5" s="41"/>
      <c r="G5" s="41"/>
      <c r="H5" s="6"/>
    </row>
    <row r="6" spans="1:8" ht="15.75" customHeight="1">
      <c r="A6" s="3" t="s">
        <v>7</v>
      </c>
      <c r="B6" s="43">
        <v>0.05</v>
      </c>
      <c r="C6" s="43">
        <v>0.05</v>
      </c>
      <c r="D6" s="43">
        <v>0.05</v>
      </c>
      <c r="E6" s="43">
        <v>0.05</v>
      </c>
      <c r="F6" s="43">
        <v>0.05</v>
      </c>
      <c r="G6" s="41"/>
      <c r="H6" s="6"/>
    </row>
    <row r="7" spans="1:8" ht="1.5" customHeight="1">
      <c r="A7" s="3"/>
      <c r="B7" s="43"/>
      <c r="C7" s="43"/>
      <c r="D7" s="43"/>
      <c r="E7" s="43"/>
      <c r="F7" s="43"/>
      <c r="G7" s="41"/>
      <c r="H7" s="6"/>
    </row>
    <row r="8" spans="1:8" ht="15.75" customHeight="1">
      <c r="A8" s="3" t="s">
        <v>8</v>
      </c>
      <c r="B8" s="43">
        <v>2.5000000000000001E-2</v>
      </c>
      <c r="C8" s="43">
        <v>2.5000000000000001E-2</v>
      </c>
      <c r="D8" s="43">
        <v>2.5000000000000001E-2</v>
      </c>
      <c r="E8" s="43">
        <v>2.5000000000000001E-2</v>
      </c>
      <c r="F8" s="43">
        <v>2.5000000000000001E-2</v>
      </c>
      <c r="G8" s="41"/>
      <c r="H8" s="6"/>
    </row>
    <row r="9" spans="1:8" ht="1.5" customHeight="1">
      <c r="A9" s="3"/>
      <c r="B9" s="43"/>
      <c r="C9" s="43"/>
      <c r="D9" s="43"/>
      <c r="E9" s="43"/>
      <c r="F9" s="43"/>
      <c r="G9" s="41"/>
      <c r="H9" s="6"/>
    </row>
    <row r="10" spans="1:8" ht="15.75" customHeight="1">
      <c r="A10" s="3" t="s">
        <v>9</v>
      </c>
      <c r="B10" s="41" t="s">
        <v>10</v>
      </c>
      <c r="C10" s="41" t="s">
        <v>11</v>
      </c>
      <c r="D10" s="41" t="s">
        <v>12</v>
      </c>
      <c r="E10" s="41" t="s">
        <v>13</v>
      </c>
      <c r="F10" s="41" t="s">
        <v>14</v>
      </c>
      <c r="G10" s="41"/>
      <c r="H10" s="6"/>
    </row>
    <row r="11" spans="1:8" ht="1.5" customHeight="1">
      <c r="A11" s="3"/>
      <c r="B11" s="41"/>
      <c r="C11" s="41"/>
      <c r="D11" s="41"/>
      <c r="E11" s="41"/>
      <c r="F11" s="41"/>
      <c r="G11" s="41"/>
      <c r="H11" s="6"/>
    </row>
    <row r="12" spans="1:8" ht="15.75" customHeight="1">
      <c r="A12" s="3" t="s">
        <v>15</v>
      </c>
      <c r="B12" s="44">
        <v>1.3</v>
      </c>
      <c r="C12" s="44">
        <v>1.3</v>
      </c>
      <c r="D12" s="44">
        <v>1.3</v>
      </c>
      <c r="E12" s="44">
        <v>1.3</v>
      </c>
      <c r="F12" s="44">
        <v>1.3</v>
      </c>
      <c r="G12" s="41"/>
      <c r="H12" s="6"/>
    </row>
    <row r="13" spans="1:8" ht="15.75" customHeight="1">
      <c r="A13" s="3" t="s">
        <v>16</v>
      </c>
      <c r="B13" s="42">
        <f>B12*B4+B4</f>
        <v>57.5</v>
      </c>
      <c r="C13" s="42">
        <f>C12*C4+C4</f>
        <v>57.5</v>
      </c>
      <c r="D13" s="42">
        <f>D12*D4+D4</f>
        <v>92</v>
      </c>
      <c r="E13" s="42">
        <f>E12*E4+E4</f>
        <v>115</v>
      </c>
      <c r="F13" s="42">
        <f>F12*F4+F4</f>
        <v>115</v>
      </c>
      <c r="G13" s="41"/>
      <c r="H13" s="6"/>
    </row>
    <row r="14" spans="1:8" ht="1.5" customHeight="1">
      <c r="A14" s="3"/>
      <c r="B14" s="45"/>
      <c r="C14" s="45"/>
      <c r="D14" s="45"/>
      <c r="E14" s="45"/>
      <c r="F14" s="45"/>
      <c r="G14" s="41"/>
      <c r="H14" s="6"/>
    </row>
    <row r="15" spans="1:8" ht="15" customHeight="1">
      <c r="A15" s="3" t="s">
        <v>17</v>
      </c>
      <c r="B15" s="41"/>
      <c r="C15" s="41"/>
      <c r="D15" s="41"/>
      <c r="E15" s="41"/>
      <c r="F15" s="41"/>
      <c r="G15" s="41"/>
      <c r="H15" s="6"/>
    </row>
    <row r="16" spans="1:8" ht="15.75" customHeight="1">
      <c r="A16" s="3" t="s">
        <v>18</v>
      </c>
      <c r="B16" s="41"/>
      <c r="C16" s="41">
        <f>C15+B19</f>
        <v>0</v>
      </c>
      <c r="D16" s="41"/>
      <c r="E16" s="41">
        <f>E15+D19+C19+B19</f>
        <v>0</v>
      </c>
      <c r="F16" s="41">
        <f>F15+E19+D19+C19+B19</f>
        <v>0</v>
      </c>
      <c r="G16" s="41"/>
      <c r="H16" s="6"/>
    </row>
    <row r="17" spans="1:8" ht="1.5" customHeight="1">
      <c r="A17" s="3"/>
      <c r="B17" s="41"/>
      <c r="C17" s="41"/>
      <c r="D17" s="41"/>
      <c r="E17" s="41"/>
      <c r="F17" s="41"/>
      <c r="G17" s="41"/>
      <c r="H17" s="6"/>
    </row>
    <row r="18" spans="1:8" ht="15.75" customHeight="1">
      <c r="A18" s="3" t="s">
        <v>19</v>
      </c>
      <c r="B18" s="41"/>
      <c r="C18" s="41"/>
      <c r="D18" s="41"/>
      <c r="E18" s="41"/>
      <c r="F18" s="41"/>
      <c r="G18" s="41"/>
      <c r="H18" s="6"/>
    </row>
    <row r="19" spans="1:8" ht="15.75" customHeight="1">
      <c r="A19" s="3" t="s">
        <v>20</v>
      </c>
      <c r="B19" s="41"/>
      <c r="C19" s="41"/>
      <c r="D19" s="41"/>
      <c r="E19" s="41"/>
      <c r="F19" s="41"/>
      <c r="G19" s="41"/>
      <c r="H19" s="6"/>
    </row>
    <row r="20" spans="1:8" ht="1.5" customHeight="1">
      <c r="A20" s="3"/>
      <c r="B20" s="41"/>
      <c r="C20" s="41"/>
      <c r="D20" s="41"/>
      <c r="E20" s="41"/>
      <c r="F20" s="41"/>
      <c r="G20" s="41"/>
      <c r="H20" s="6"/>
    </row>
    <row r="21" spans="1:8" ht="15.75" customHeight="1">
      <c r="A21" s="3" t="s">
        <v>21</v>
      </c>
      <c r="B21" s="49">
        <f>B4*B12</f>
        <v>32.5</v>
      </c>
      <c r="C21" s="49">
        <v>17.5</v>
      </c>
      <c r="D21" s="49">
        <v>42</v>
      </c>
      <c r="E21" s="49">
        <v>65</v>
      </c>
      <c r="F21" s="49">
        <v>115</v>
      </c>
      <c r="G21" s="49">
        <f>SUM(B21:F21)</f>
        <v>272</v>
      </c>
      <c r="H21" s="6"/>
    </row>
    <row r="24" spans="1:8" ht="15.75" customHeight="1">
      <c r="A24" s="6"/>
      <c r="B24" s="6"/>
      <c r="C24" s="6"/>
      <c r="D24" s="6"/>
      <c r="E24" s="6"/>
      <c r="F24" s="6"/>
    </row>
    <row r="25" spans="1:8" ht="15.75" customHeight="1">
      <c r="A25" s="6"/>
      <c r="B25" s="6"/>
      <c r="C25" s="6"/>
      <c r="D25" s="6"/>
      <c r="E25" s="6"/>
      <c r="F25" s="6"/>
    </row>
    <row r="26" spans="1:8" ht="15.75" customHeight="1">
      <c r="A26" s="6"/>
      <c r="B26" s="6"/>
      <c r="C26" s="6"/>
      <c r="D26" s="6"/>
      <c r="E26" s="6"/>
      <c r="F26" s="6"/>
    </row>
    <row r="27" spans="1:8" ht="15.75" customHeight="1">
      <c r="A27" s="6"/>
      <c r="B27" s="6"/>
      <c r="C27" s="6"/>
      <c r="D27" s="6"/>
      <c r="E27" s="6"/>
      <c r="F27" s="6"/>
    </row>
    <row r="28" spans="1:8" ht="15.75" customHeight="1">
      <c r="A28" s="6"/>
      <c r="B28" s="6"/>
      <c r="C28" s="6"/>
      <c r="D28" s="6"/>
      <c r="E28" s="6"/>
      <c r="F28" s="6"/>
    </row>
  </sheetData>
  <mergeCells count="1">
    <mergeCell ref="A1:F1"/>
  </mergeCells>
  <conditionalFormatting sqref="B4:G20">
    <cfRule type="colorScale" priority="2">
      <colorScale>
        <cfvo type="min"/>
        <cfvo type="max"/>
        <color rgb="FFC9F9C7"/>
        <color rgb="FF00B050"/>
      </colorScale>
    </cfRule>
    <cfRule type="colorScale" priority="3">
      <colorScale>
        <cfvo type="min"/>
        <cfvo type="max"/>
        <color rgb="FF94E896"/>
        <color rgb="FFFFEF9C"/>
      </colorScale>
    </cfRule>
    <cfRule type="colorScale" priority="4">
      <colorScale>
        <cfvo type="min"/>
        <cfvo type="max"/>
        <color rgb="FF63BE7B"/>
        <color rgb="FFFFEF9C"/>
      </colorScale>
    </cfRule>
    <cfRule type="colorScale" priority="6">
      <colorScale>
        <cfvo type="min"/>
        <cfvo type="max"/>
        <color rgb="FF63BE7B"/>
        <color rgb="FFFFEF9C"/>
      </colorScale>
    </cfRule>
  </conditionalFormatting>
  <conditionalFormatting sqref="I13">
    <cfRule type="colorScale" priority="7">
      <colorScale>
        <cfvo type="min"/>
        <cfvo type="max"/>
        <color rgb="FF7FE959"/>
        <color rgb="FF00B050"/>
      </colorScale>
    </cfRule>
  </conditionalFormatting>
  <conditionalFormatting sqref="B2:G20">
    <cfRule type="colorScale" priority="28">
      <colorScale>
        <cfvo type="min"/>
        <cfvo type="max"/>
        <color rgb="FFFFEF9C"/>
        <color rgb="FF63BE7B"/>
      </colorScale>
    </cfRule>
  </conditionalFormatting>
  <conditionalFormatting sqref="B21:G21">
    <cfRule type="colorScale" priority="1">
      <colorScale>
        <cfvo type="min"/>
        <cfvo type="max"/>
        <color rgb="FFC5F3D0"/>
        <color rgb="FF08C045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showGridLines="0" workbookViewId="0">
      <selection activeCell="B3" sqref="B3"/>
    </sheetView>
  </sheetViews>
  <sheetFormatPr defaultColWidth="14.42578125" defaultRowHeight="15.75" customHeight="1"/>
  <cols>
    <col min="1" max="1" width="5" style="13" customWidth="1"/>
    <col min="2" max="2" width="17.28515625" bestFit="1" customWidth="1"/>
    <col min="3" max="3" width="15.5703125" bestFit="1" customWidth="1"/>
    <col min="4" max="4" width="7.140625" bestFit="1" customWidth="1"/>
    <col min="5" max="5" width="0.85546875" customWidth="1"/>
    <col min="6" max="6" width="16.28515625" customWidth="1"/>
    <col min="7" max="7" width="16.7109375" customWidth="1"/>
    <col min="8" max="8" width="0.85546875" customWidth="1"/>
    <col min="9" max="9" width="10.42578125" customWidth="1"/>
    <col min="10" max="10" width="9.28515625" customWidth="1"/>
    <col min="11" max="11" width="10.5703125" customWidth="1"/>
    <col min="12" max="12" width="7.140625" customWidth="1"/>
    <col min="13" max="13" width="0.85546875" customWidth="1"/>
    <col min="14" max="14" width="12.85546875" customWidth="1"/>
    <col min="15" max="15" width="10.140625" customWidth="1"/>
    <col min="16" max="16" width="0.85546875" customWidth="1"/>
    <col min="17" max="17" width="14" customWidth="1"/>
    <col min="18" max="19" width="8.7109375" customWidth="1"/>
    <col min="20" max="20" width="9.140625" customWidth="1"/>
  </cols>
  <sheetData>
    <row r="1" spans="1:20" s="39" customFormat="1" ht="42" customHeight="1">
      <c r="A1" s="47" t="s">
        <v>44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</row>
    <row r="2" spans="1:20" s="13" customFormat="1" ht="15" customHeight="1">
      <c r="A2" s="8" t="s">
        <v>22</v>
      </c>
      <c r="B2" s="8" t="s">
        <v>23</v>
      </c>
      <c r="C2" s="8" t="s">
        <v>25</v>
      </c>
      <c r="D2" s="8" t="s">
        <v>27</v>
      </c>
      <c r="E2" s="8"/>
      <c r="F2" s="8" t="s">
        <v>24</v>
      </c>
      <c r="G2" s="8" t="s">
        <v>26</v>
      </c>
      <c r="H2" s="8"/>
      <c r="I2" s="8" t="s">
        <v>28</v>
      </c>
      <c r="J2" s="8" t="s">
        <v>29</v>
      </c>
      <c r="K2" s="8" t="s">
        <v>30</v>
      </c>
      <c r="L2" s="8" t="s">
        <v>31</v>
      </c>
      <c r="M2" s="9"/>
      <c r="N2" s="9" t="s">
        <v>32</v>
      </c>
      <c r="O2" s="10"/>
      <c r="P2" s="8"/>
      <c r="Q2" s="8"/>
      <c r="R2" s="11"/>
      <c r="S2" s="11" t="s">
        <v>33</v>
      </c>
      <c r="T2" s="12" t="s">
        <v>34</v>
      </c>
    </row>
    <row r="3" spans="1:20" ht="15" customHeight="1">
      <c r="A3" s="37">
        <v>1</v>
      </c>
      <c r="B3" s="49">
        <f>R3</f>
        <v>25</v>
      </c>
      <c r="C3" s="49">
        <f>B3*T3</f>
        <v>1.25</v>
      </c>
      <c r="D3" s="49">
        <v>3.2</v>
      </c>
      <c r="E3" s="17"/>
      <c r="F3" s="48">
        <f>R3</f>
        <v>25</v>
      </c>
      <c r="G3" s="49">
        <f>F3*T3</f>
        <v>1.25</v>
      </c>
      <c r="H3" s="17"/>
      <c r="I3" s="21">
        <f>IF(D3=0,,D3/C3-1)</f>
        <v>1.56</v>
      </c>
      <c r="J3" s="21">
        <f>D3/G3-1</f>
        <v>1.56</v>
      </c>
      <c r="K3" s="17">
        <f>B3+D3</f>
        <v>28.2</v>
      </c>
      <c r="L3" s="17">
        <f>D3-G3</f>
        <v>1.9500000000000002</v>
      </c>
      <c r="M3" s="18"/>
      <c r="N3" s="9" t="s">
        <v>35</v>
      </c>
      <c r="O3" s="19"/>
      <c r="P3" s="17"/>
      <c r="Q3" s="15" t="s">
        <v>6</v>
      </c>
      <c r="R3" s="49">
        <v>25</v>
      </c>
      <c r="S3" s="22">
        <v>2.5000000000000001E-2</v>
      </c>
      <c r="T3" s="23">
        <v>0.05</v>
      </c>
    </row>
    <row r="4" spans="1:20" ht="15" customHeight="1">
      <c r="A4" s="8">
        <v>2</v>
      </c>
      <c r="B4" s="49">
        <f t="shared" ref="B4:B25" si="0">K3</f>
        <v>28.2</v>
      </c>
      <c r="C4" s="49">
        <f>B4*T4</f>
        <v>1.3747499999999999</v>
      </c>
      <c r="D4" s="49"/>
      <c r="E4" s="17"/>
      <c r="F4" s="48">
        <f>F3*(1+T3)</f>
        <v>26.25</v>
      </c>
      <c r="G4" s="49">
        <f>F4*T4</f>
        <v>1.2796875000000001</v>
      </c>
      <c r="H4" s="17"/>
      <c r="I4" s="21">
        <f>IF(D4=0,,D4/C4-1)</f>
        <v>0</v>
      </c>
      <c r="J4" s="21">
        <f>IF(D4=0,,D4/G4-1)</f>
        <v>0</v>
      </c>
      <c r="K4" s="17">
        <f>IF(D4=0,,B4+D4)</f>
        <v>0</v>
      </c>
      <c r="L4" s="17">
        <f>IF(D4=0,,D4-G4)</f>
        <v>0</v>
      </c>
      <c r="M4" s="17"/>
      <c r="N4" s="17"/>
      <c r="O4" s="17"/>
      <c r="P4" s="16"/>
      <c r="Q4" s="8" t="s">
        <v>36</v>
      </c>
      <c r="R4" s="49">
        <f>SUM(D3:D25)+R3+R2</f>
        <v>28.2</v>
      </c>
      <c r="S4" s="22">
        <f t="shared" ref="S4:S25" si="1">S3</f>
        <v>2.5000000000000001E-2</v>
      </c>
      <c r="T4" s="23">
        <f t="shared" ref="T4:T25" si="2">T3*(1-S3)</f>
        <v>4.8750000000000002E-2</v>
      </c>
    </row>
    <row r="5" spans="1:20" ht="15" customHeight="1">
      <c r="A5" s="8">
        <v>3</v>
      </c>
      <c r="B5" s="49">
        <f t="shared" si="0"/>
        <v>0</v>
      </c>
      <c r="C5" s="49">
        <f>B5*T5</f>
        <v>0</v>
      </c>
      <c r="D5" s="49"/>
      <c r="E5" s="17"/>
      <c r="F5" s="48">
        <f>F4*(1+T4)</f>
        <v>27.529687500000001</v>
      </c>
      <c r="G5" s="49">
        <f>F5*T5</f>
        <v>1.3085204589843751</v>
      </c>
      <c r="H5" s="17"/>
      <c r="I5" s="21">
        <f>IF(D5=0,,D5/C5-1)</f>
        <v>0</v>
      </c>
      <c r="J5" s="21">
        <f>IF(D5=0,,D5/G5-1)</f>
        <v>0</v>
      </c>
      <c r="K5" s="17">
        <f>IF(D5=0,,B5+D5)</f>
        <v>0</v>
      </c>
      <c r="L5" s="17">
        <f>IF(D5=0,,D5-G5)</f>
        <v>0</v>
      </c>
      <c r="M5" s="17"/>
      <c r="N5" s="17"/>
      <c r="O5" s="17"/>
      <c r="P5" s="16"/>
      <c r="Q5" s="8" t="s">
        <v>37</v>
      </c>
      <c r="R5" s="49">
        <f>R4-R3-R2</f>
        <v>3.1999999999999993</v>
      </c>
      <c r="S5" s="22">
        <f t="shared" si="1"/>
        <v>2.5000000000000001E-2</v>
      </c>
      <c r="T5" s="23">
        <f t="shared" si="2"/>
        <v>4.7531249999999997E-2</v>
      </c>
    </row>
    <row r="6" spans="1:20" ht="15" customHeight="1">
      <c r="A6" s="8">
        <v>4</v>
      </c>
      <c r="B6" s="49">
        <f t="shared" si="0"/>
        <v>0</v>
      </c>
      <c r="C6" s="49">
        <f>B6*T6</f>
        <v>0</v>
      </c>
      <c r="D6" s="49"/>
      <c r="E6" s="17"/>
      <c r="F6" s="48">
        <f>F5*(1+T5)</f>
        <v>28.838207958984377</v>
      </c>
      <c r="G6" s="49">
        <f>F6*T6</f>
        <v>1.3364481702492141</v>
      </c>
      <c r="H6" s="17"/>
      <c r="I6" s="21">
        <f>IF(D6=0,,D6/C6-1)</f>
        <v>0</v>
      </c>
      <c r="J6" s="21">
        <f>IF(D6=0,,D6/G6-1)</f>
        <v>0</v>
      </c>
      <c r="K6" s="17">
        <f>IF(D6=0,,B6+D6)</f>
        <v>0</v>
      </c>
      <c r="L6" s="17">
        <f>IF(D6=0,,D6-G6)</f>
        <v>0</v>
      </c>
      <c r="M6" s="17"/>
      <c r="N6" s="17"/>
      <c r="O6" s="17"/>
      <c r="P6" s="18"/>
      <c r="Q6" s="9" t="s">
        <v>38</v>
      </c>
      <c r="R6" s="22">
        <f>R4/(R3+R2)-1</f>
        <v>0.12799999999999989</v>
      </c>
      <c r="S6" s="22">
        <f t="shared" si="1"/>
        <v>2.5000000000000001E-2</v>
      </c>
      <c r="T6" s="23">
        <f t="shared" si="2"/>
        <v>4.6342968749999998E-2</v>
      </c>
    </row>
    <row r="7" spans="1:20" ht="15" customHeight="1">
      <c r="A7" s="8">
        <v>5</v>
      </c>
      <c r="B7" s="49">
        <f t="shared" si="0"/>
        <v>0</v>
      </c>
      <c r="C7" s="49">
        <f>B7*T7</f>
        <v>0</v>
      </c>
      <c r="D7" s="49"/>
      <c r="E7" s="17"/>
      <c r="F7" s="48">
        <f>F6*(1+T6)</f>
        <v>30.174656129233593</v>
      </c>
      <c r="G7" s="49">
        <f>F7*T7</f>
        <v>1.3634235673880917</v>
      </c>
      <c r="H7" s="17"/>
      <c r="I7" s="21">
        <f>IF(D7=0,,D7/C7-1)</f>
        <v>0</v>
      </c>
      <c r="J7" s="21">
        <f>IF(D7=0,,D7/G7-1)</f>
        <v>0</v>
      </c>
      <c r="K7" s="17">
        <f>IF(D7=0,,B7+D7)</f>
        <v>0</v>
      </c>
      <c r="L7" s="17">
        <f>IF(D7=0,,D7-G7)</f>
        <v>0</v>
      </c>
      <c r="M7" s="17"/>
      <c r="N7" s="17"/>
      <c r="O7" s="17"/>
      <c r="P7" s="24"/>
      <c r="Q7" s="24"/>
      <c r="R7" s="20"/>
      <c r="S7" s="22">
        <f t="shared" si="1"/>
        <v>2.5000000000000001E-2</v>
      </c>
      <c r="T7" s="23">
        <f t="shared" si="2"/>
        <v>4.5184394531249998E-2</v>
      </c>
    </row>
    <row r="8" spans="1:20" ht="15" customHeight="1">
      <c r="A8" s="8">
        <v>6</v>
      </c>
      <c r="B8" s="49">
        <f t="shared" si="0"/>
        <v>0</v>
      </c>
      <c r="C8" s="49">
        <f>B8*T8</f>
        <v>0</v>
      </c>
      <c r="D8" s="49"/>
      <c r="E8" s="17"/>
      <c r="F8" s="48">
        <f>F7*(1+T7)</f>
        <v>31.538079696621686</v>
      </c>
      <c r="G8" s="49">
        <f>F8*T8</f>
        <v>1.3894033098759055</v>
      </c>
      <c r="H8" s="17"/>
      <c r="I8" s="21">
        <f>IF(D8=0,,D8/C8-1)</f>
        <v>0</v>
      </c>
      <c r="J8" s="21">
        <f>IF(D8=0,,D8/G8-1)</f>
        <v>0</v>
      </c>
      <c r="K8" s="17">
        <f>IF(D8=0,,B8+D8)</f>
        <v>0</v>
      </c>
      <c r="L8" s="17">
        <f>IF(D8=0,,D8-G8)</f>
        <v>0</v>
      </c>
      <c r="M8" s="19"/>
      <c r="N8" s="18"/>
      <c r="O8" s="18"/>
      <c r="P8" s="16"/>
      <c r="Q8" s="16"/>
      <c r="R8" s="20"/>
      <c r="S8" s="22">
        <f t="shared" si="1"/>
        <v>2.5000000000000001E-2</v>
      </c>
      <c r="T8" s="23">
        <f t="shared" si="2"/>
        <v>4.4054784667968749E-2</v>
      </c>
    </row>
    <row r="9" spans="1:20" ht="15" customHeight="1">
      <c r="A9" s="8">
        <v>7</v>
      </c>
      <c r="B9" s="49">
        <f t="shared" si="0"/>
        <v>0</v>
      </c>
      <c r="C9" s="49">
        <f>B9*T9</f>
        <v>0</v>
      </c>
      <c r="D9" s="49"/>
      <c r="E9" s="17"/>
      <c r="F9" s="48">
        <f>F8*(1+T8)</f>
        <v>32.927483006497596</v>
      </c>
      <c r="G9" s="49">
        <f>F9*T9</f>
        <v>1.4143478441717157</v>
      </c>
      <c r="H9" s="17"/>
      <c r="I9" s="21">
        <f>IF(D9=0,,D9/C9-1)</f>
        <v>0</v>
      </c>
      <c r="J9" s="21">
        <f>IF(D9=0,,D9/G9-1)</f>
        <v>0</v>
      </c>
      <c r="K9" s="17">
        <f>IF(D9=0,,B9+D9)</f>
        <v>0</v>
      </c>
      <c r="L9" s="17">
        <f>IF(D9=0,,D9-G9)</f>
        <v>0</v>
      </c>
      <c r="M9" s="18"/>
      <c r="N9" s="9" t="s">
        <v>39</v>
      </c>
      <c r="O9" s="49">
        <f>SUM(D3:D25)</f>
        <v>3.2</v>
      </c>
      <c r="P9" s="16"/>
      <c r="Q9" s="8" t="s">
        <v>40</v>
      </c>
      <c r="R9" s="20"/>
      <c r="S9" s="22">
        <f t="shared" si="1"/>
        <v>2.5000000000000001E-2</v>
      </c>
      <c r="T9" s="23">
        <f t="shared" si="2"/>
        <v>4.2953415051269532E-2</v>
      </c>
    </row>
    <row r="10" spans="1:20" ht="15" customHeight="1">
      <c r="A10" s="8">
        <v>8</v>
      </c>
      <c r="B10" s="49">
        <f t="shared" si="0"/>
        <v>0</v>
      </c>
      <c r="C10" s="49">
        <f>B10*T10</f>
        <v>0</v>
      </c>
      <c r="D10" s="49"/>
      <c r="E10" s="17"/>
      <c r="F10" s="48">
        <f>F9*(1+T9)</f>
        <v>34.341830850669311</v>
      </c>
      <c r="G10" s="49">
        <f>F10*T10</f>
        <v>1.4382214412955592</v>
      </c>
      <c r="H10" s="17"/>
      <c r="I10" s="21">
        <f>IF(D10=0,,D10/C10-1)</f>
        <v>0</v>
      </c>
      <c r="J10" s="21">
        <f>IF(D10=0,,D10/G10-1)</f>
        <v>0</v>
      </c>
      <c r="K10" s="17">
        <f>IF(D10=0,,B10+D10)</f>
        <v>0</v>
      </c>
      <c r="L10" s="17">
        <f>IF(D10=0,,D10-G10)</f>
        <v>0</v>
      </c>
      <c r="M10" s="18"/>
      <c r="N10" s="9" t="s">
        <v>41</v>
      </c>
      <c r="O10" s="49">
        <f>O9+R3</f>
        <v>28.2</v>
      </c>
      <c r="P10" s="17"/>
      <c r="Q10" s="50">
        <f>SUM(L3:L25)</f>
        <v>1.9500000000000002</v>
      </c>
      <c r="R10" s="20"/>
      <c r="S10" s="22">
        <f t="shared" si="1"/>
        <v>2.5000000000000001E-2</v>
      </c>
      <c r="T10" s="23">
        <f t="shared" si="2"/>
        <v>4.1879579674987795E-2</v>
      </c>
    </row>
    <row r="11" spans="1:20" ht="15" customHeight="1">
      <c r="A11" s="8">
        <v>9</v>
      </c>
      <c r="B11" s="49">
        <f t="shared" si="0"/>
        <v>0</v>
      </c>
      <c r="C11" s="49">
        <f>B11*T11</f>
        <v>0</v>
      </c>
      <c r="D11" s="49"/>
      <c r="E11" s="17"/>
      <c r="F11" s="48">
        <f>F10*(1+T10)</f>
        <v>35.780052291964871</v>
      </c>
      <c r="G11" s="49">
        <f>F11*T11</f>
        <v>1.460992211968158</v>
      </c>
      <c r="H11" s="17"/>
      <c r="I11" s="21">
        <f>IF(D11=0,,D11/C11-1)</f>
        <v>0</v>
      </c>
      <c r="J11" s="21">
        <f>IF(D11=0,,D11/G11-1)</f>
        <v>0</v>
      </c>
      <c r="K11" s="17">
        <f>IF(D11=0,,B11+D11)</f>
        <v>0</v>
      </c>
      <c r="L11" s="17">
        <f>IF(D11=0,,D11-G11)</f>
        <v>0</v>
      </c>
      <c r="M11" s="18"/>
      <c r="N11" s="9" t="s">
        <v>42</v>
      </c>
      <c r="O11" s="25">
        <f>O10/R3-1</f>
        <v>0.12799999999999989</v>
      </c>
      <c r="P11" s="16"/>
      <c r="Q11" s="16"/>
      <c r="R11" s="20"/>
      <c r="S11" s="22">
        <f t="shared" si="1"/>
        <v>2.5000000000000001E-2</v>
      </c>
      <c r="T11" s="23">
        <f t="shared" si="2"/>
        <v>4.0832590183113096E-2</v>
      </c>
    </row>
    <row r="12" spans="1:20" ht="15" customHeight="1">
      <c r="A12" s="8">
        <v>10</v>
      </c>
      <c r="B12" s="49">
        <f t="shared" si="0"/>
        <v>0</v>
      </c>
      <c r="C12" s="49">
        <f>B12*T12</f>
        <v>0</v>
      </c>
      <c r="D12" s="49"/>
      <c r="E12" s="17"/>
      <c r="F12" s="48">
        <f>F11*(1+T11)</f>
        <v>37.241044503933026</v>
      </c>
      <c r="G12" s="49">
        <f>F12*T12</f>
        <v>1.4826321005146692</v>
      </c>
      <c r="H12" s="17"/>
      <c r="I12" s="21">
        <f>IF(D12=0,,D12/C12-1)</f>
        <v>0</v>
      </c>
      <c r="J12" s="21">
        <f>IF(D12=0,,D12/G12-1)</f>
        <v>0</v>
      </c>
      <c r="K12" s="17">
        <f>IF(D12=0,,B12+D12)</f>
        <v>0</v>
      </c>
      <c r="L12" s="17">
        <f>IF(D12=0,,D12-G12)</f>
        <v>0</v>
      </c>
      <c r="M12" s="18"/>
      <c r="N12" s="18"/>
      <c r="O12" s="18"/>
      <c r="P12" s="16"/>
      <c r="Q12" s="16"/>
      <c r="R12" s="20"/>
      <c r="S12" s="22">
        <f t="shared" si="1"/>
        <v>2.5000000000000001E-2</v>
      </c>
      <c r="T12" s="23">
        <f t="shared" si="2"/>
        <v>3.981177542853527E-2</v>
      </c>
    </row>
    <row r="13" spans="1:20" ht="15" customHeight="1">
      <c r="A13" s="8">
        <v>11</v>
      </c>
      <c r="B13" s="49">
        <f t="shared" si="0"/>
        <v>0</v>
      </c>
      <c r="C13" s="49">
        <f>B13*T13</f>
        <v>0</v>
      </c>
      <c r="D13" s="49"/>
      <c r="E13" s="17"/>
      <c r="F13" s="48">
        <f>F12*(1+T12)</f>
        <v>38.723676604447689</v>
      </c>
      <c r="G13" s="49">
        <f>F13*T13</f>
        <v>1.5031168588249091</v>
      </c>
      <c r="H13" s="17"/>
      <c r="I13" s="21">
        <f>IF(D13=0,,D13/C13-1)</f>
        <v>0</v>
      </c>
      <c r="J13" s="21">
        <f>IF(D13=0,,D13/G13-1)</f>
        <v>0</v>
      </c>
      <c r="K13" s="17">
        <f>IF(D13=0,,B13+D13)</f>
        <v>0</v>
      </c>
      <c r="L13" s="17">
        <f>IF(D13=0,,D13-G13)</f>
        <v>0</v>
      </c>
      <c r="M13" s="18"/>
      <c r="N13" s="19"/>
      <c r="O13" s="24"/>
      <c r="P13" s="16"/>
      <c r="Q13" s="16"/>
      <c r="R13" s="20"/>
      <c r="S13" s="22">
        <f t="shared" si="1"/>
        <v>2.5000000000000001E-2</v>
      </c>
      <c r="T13" s="23">
        <f t="shared" si="2"/>
        <v>3.8816481042821885E-2</v>
      </c>
    </row>
    <row r="14" spans="1:20" ht="15" customHeight="1">
      <c r="A14" s="8">
        <v>12</v>
      </c>
      <c r="B14" s="49">
        <f t="shared" si="0"/>
        <v>0</v>
      </c>
      <c r="C14" s="49">
        <f>B14*T14</f>
        <v>0</v>
      </c>
      <c r="D14" s="49"/>
      <c r="E14" s="17"/>
      <c r="F14" s="48">
        <f>F13*(1+T13)</f>
        <v>40.2267934632726</v>
      </c>
      <c r="G14" s="49">
        <f>F14*T14</f>
        <v>1.5224260017336164</v>
      </c>
      <c r="H14" s="17"/>
      <c r="I14" s="21">
        <f>IF(D14=0,,D14/C14-1)</f>
        <v>0</v>
      </c>
      <c r="J14" s="21">
        <f>IF(D14=0,,D14/G14-1)</f>
        <v>0</v>
      </c>
      <c r="K14" s="17">
        <f>IF(D14=0,,B14+D14)</f>
        <v>0</v>
      </c>
      <c r="L14" s="17">
        <f>IF(D14=0,,D14-G14)</f>
        <v>0</v>
      </c>
      <c r="M14" s="18"/>
      <c r="N14" s="18"/>
      <c r="O14" s="18"/>
      <c r="P14" s="16"/>
      <c r="Q14" s="16"/>
      <c r="R14" s="20"/>
      <c r="S14" s="22">
        <f t="shared" si="1"/>
        <v>2.5000000000000001E-2</v>
      </c>
      <c r="T14" s="23">
        <f t="shared" si="2"/>
        <v>3.7846069016751339E-2</v>
      </c>
    </row>
    <row r="15" spans="1:20" ht="15" customHeight="1">
      <c r="A15" s="8">
        <v>13</v>
      </c>
      <c r="B15" s="49">
        <f t="shared" si="0"/>
        <v>0</v>
      </c>
      <c r="C15" s="49">
        <f>B15*T15</f>
        <v>0</v>
      </c>
      <c r="D15" s="49"/>
      <c r="E15" s="17"/>
      <c r="F15" s="48">
        <f>F14*(1+T14)</f>
        <v>41.749219465006213</v>
      </c>
      <c r="G15" s="49">
        <f>F15*T15</f>
        <v>1.5405427452364204</v>
      </c>
      <c r="H15" s="17"/>
      <c r="I15" s="21">
        <f>IF(D15=0,,D15/C15-1)</f>
        <v>0</v>
      </c>
      <c r="J15" s="21">
        <f>IF(D15=0,,D15/G15-1)</f>
        <v>0</v>
      </c>
      <c r="K15" s="17">
        <f>IF(D15=0,,B15+D15)</f>
        <v>0</v>
      </c>
      <c r="L15" s="17">
        <f>IF(D15=0,,D15-G15)</f>
        <v>0</v>
      </c>
      <c r="M15" s="18"/>
      <c r="N15" s="18"/>
      <c r="O15" s="18"/>
      <c r="P15" s="16"/>
      <c r="Q15" s="8" t="s">
        <v>43</v>
      </c>
      <c r="R15" s="20"/>
      <c r="S15" s="22">
        <f t="shared" si="1"/>
        <v>2.5000000000000001E-2</v>
      </c>
      <c r="T15" s="23">
        <f t="shared" si="2"/>
        <v>3.6899917291332553E-2</v>
      </c>
    </row>
    <row r="16" spans="1:20" ht="15" customHeight="1">
      <c r="A16" s="8">
        <v>14</v>
      </c>
      <c r="B16" s="49">
        <f t="shared" si="0"/>
        <v>0</v>
      </c>
      <c r="C16" s="49">
        <f>B16*T16</f>
        <v>0</v>
      </c>
      <c r="D16" s="49"/>
      <c r="E16" s="17"/>
      <c r="F16" s="48">
        <f>F15*(1+T15)</f>
        <v>43.289762210242628</v>
      </c>
      <c r="G16" s="49">
        <f>F16*T16</f>
        <v>1.5574539289914213</v>
      </c>
      <c r="H16" s="17"/>
      <c r="I16" s="21">
        <f>IF(D16=0,,D16/C16-1)</f>
        <v>0</v>
      </c>
      <c r="J16" s="21">
        <f>IF(D16=0,,D16/G16-1)</f>
        <v>0</v>
      </c>
      <c r="K16" s="17">
        <f>IF(D16=0,,B16+D16)</f>
        <v>0</v>
      </c>
      <c r="L16" s="17">
        <f>IF(D16=0,,D16-G16)</f>
        <v>0</v>
      </c>
      <c r="M16" s="18"/>
      <c r="N16" s="18"/>
      <c r="O16" s="25"/>
      <c r="P16" s="16"/>
      <c r="Q16" s="38"/>
      <c r="R16" s="20"/>
      <c r="S16" s="22">
        <f t="shared" si="1"/>
        <v>2.5000000000000001E-2</v>
      </c>
      <c r="T16" s="23">
        <f t="shared" si="2"/>
        <v>3.5977419359049238E-2</v>
      </c>
    </row>
    <row r="17" spans="1:20" ht="15" customHeight="1">
      <c r="A17" s="8">
        <v>15</v>
      </c>
      <c r="B17" s="49">
        <f t="shared" si="0"/>
        <v>0</v>
      </c>
      <c r="C17" s="49">
        <f>B17*T17</f>
        <v>0</v>
      </c>
      <c r="D17" s="49"/>
      <c r="E17" s="17"/>
      <c r="F17" s="48">
        <f>F16*(1+T16)</f>
        <v>44.84721613923405</v>
      </c>
      <c r="G17" s="49">
        <f>F17*T17</f>
        <v>1.573149924573966</v>
      </c>
      <c r="H17" s="17"/>
      <c r="I17" s="21">
        <f>IF(D17=0,,D17/C17-1)</f>
        <v>0</v>
      </c>
      <c r="J17" s="21">
        <f>IF(D17=0,,D17/G17-1)</f>
        <v>0</v>
      </c>
      <c r="K17" s="17">
        <f>IF(D17=0,,B17+D17)</f>
        <v>0</v>
      </c>
      <c r="L17" s="17">
        <f>IF(D17=0,,D17-G17)</f>
        <v>0</v>
      </c>
      <c r="M17" s="18"/>
      <c r="N17" s="18"/>
      <c r="O17" s="18"/>
      <c r="P17" s="16"/>
      <c r="Q17" s="38"/>
      <c r="R17" s="20"/>
      <c r="S17" s="22">
        <f t="shared" si="1"/>
        <v>2.5000000000000001E-2</v>
      </c>
      <c r="T17" s="23">
        <f t="shared" si="2"/>
        <v>3.5077983875073007E-2</v>
      </c>
    </row>
    <row r="18" spans="1:20" ht="15" customHeight="1">
      <c r="A18" s="8">
        <v>16</v>
      </c>
      <c r="B18" s="49">
        <f t="shared" si="0"/>
        <v>0</v>
      </c>
      <c r="C18" s="49">
        <f>B18*T18</f>
        <v>0</v>
      </c>
      <c r="D18" s="49"/>
      <c r="E18" s="17"/>
      <c r="F18" s="48">
        <f>F17*(1+T17)</f>
        <v>46.420366063808018</v>
      </c>
      <c r="G18" s="49">
        <f>F18*T18</f>
        <v>1.5876245309547128</v>
      </c>
      <c r="H18" s="17"/>
      <c r="I18" s="21">
        <f>IF(D18=0,,D18/C18-1)</f>
        <v>0</v>
      </c>
      <c r="J18" s="21">
        <f>IF(D18=0,,D18/G18-1)</f>
        <v>0</v>
      </c>
      <c r="K18" s="17">
        <f>IF(D18=0,,B18+D18)</f>
        <v>0</v>
      </c>
      <c r="L18" s="17">
        <f>IF(D18=0,,D18-G18)</f>
        <v>0</v>
      </c>
      <c r="M18" s="26"/>
      <c r="N18" s="27"/>
      <c r="O18" s="28"/>
      <c r="P18" s="16"/>
      <c r="Q18" s="16"/>
      <c r="R18" s="29"/>
      <c r="S18" s="30">
        <f t="shared" si="1"/>
        <v>2.5000000000000001E-2</v>
      </c>
      <c r="T18" s="21">
        <f t="shared" si="2"/>
        <v>3.420103427819618E-2</v>
      </c>
    </row>
    <row r="19" spans="1:20" ht="15" customHeight="1">
      <c r="A19" s="8">
        <v>17</v>
      </c>
      <c r="B19" s="49">
        <f t="shared" si="0"/>
        <v>0</v>
      </c>
      <c r="C19" s="49">
        <f>B19*T19</f>
        <v>0</v>
      </c>
      <c r="D19" s="49"/>
      <c r="E19" s="17"/>
      <c r="F19" s="48">
        <f>F18*(1+T18)</f>
        <v>48.007990594762731</v>
      </c>
      <c r="G19" s="49">
        <f>F19*T19</f>
        <v>1.60087485865983</v>
      </c>
      <c r="H19" s="17"/>
      <c r="I19" s="21">
        <f>IF(D19=0,,D19/C19-1)</f>
        <v>0</v>
      </c>
      <c r="J19" s="21">
        <f>IF(D19=0,,D19/G19-1)</f>
        <v>0</v>
      </c>
      <c r="K19" s="17">
        <f>IF(D19=0,,B19+D19)</f>
        <v>0</v>
      </c>
      <c r="L19" s="17">
        <f>IF(D19=0,,D19-G19)</f>
        <v>0</v>
      </c>
      <c r="M19" s="18"/>
      <c r="N19" s="18"/>
      <c r="O19" s="18"/>
      <c r="P19" s="16"/>
      <c r="Q19" s="16"/>
      <c r="R19" s="20"/>
      <c r="S19" s="22">
        <f t="shared" si="1"/>
        <v>2.5000000000000001E-2</v>
      </c>
      <c r="T19" s="23">
        <f t="shared" si="2"/>
        <v>3.3346008421241274E-2</v>
      </c>
    </row>
    <row r="20" spans="1:20" ht="15" customHeight="1">
      <c r="A20" s="8">
        <v>18</v>
      </c>
      <c r="B20" s="49">
        <f t="shared" si="0"/>
        <v>0</v>
      </c>
      <c r="C20" s="49">
        <f>B20*T20</f>
        <v>0</v>
      </c>
      <c r="D20" s="49"/>
      <c r="E20" s="17"/>
      <c r="F20" s="48">
        <f>F19*(1+T19)</f>
        <v>49.608865453422567</v>
      </c>
      <c r="G20" s="49">
        <f>F20*T20</f>
        <v>1.6129012040486028</v>
      </c>
      <c r="H20" s="17"/>
      <c r="I20" s="21">
        <f>IF(D20=0,,D20/C20-1)</f>
        <v>0</v>
      </c>
      <c r="J20" s="21">
        <f>IF(D20=0,,D20/G20-1)</f>
        <v>0</v>
      </c>
      <c r="K20" s="17">
        <f>IF(D20=0,,B20+D20)</f>
        <v>0</v>
      </c>
      <c r="L20" s="17">
        <f>IF(D20=0,,D20-G20)</f>
        <v>0</v>
      </c>
      <c r="M20" s="18"/>
      <c r="N20" s="18"/>
      <c r="O20" s="18"/>
      <c r="P20" s="16"/>
      <c r="Q20" s="16"/>
      <c r="R20" s="20"/>
      <c r="S20" s="22">
        <f t="shared" si="1"/>
        <v>2.5000000000000001E-2</v>
      </c>
      <c r="T20" s="23">
        <f t="shared" si="2"/>
        <v>3.2512358210710239E-2</v>
      </c>
    </row>
    <row r="21" spans="1:20" ht="15" customHeight="1">
      <c r="A21" s="8">
        <v>19</v>
      </c>
      <c r="B21" s="49">
        <f t="shared" si="0"/>
        <v>0</v>
      </c>
      <c r="C21" s="49">
        <f>B21*T21</f>
        <v>0</v>
      </c>
      <c r="D21" s="49"/>
      <c r="E21" s="17"/>
      <c r="F21" s="48">
        <f>F20*(1+T20)</f>
        <v>51.221766657471171</v>
      </c>
      <c r="G21" s="49">
        <f>F21*T21</f>
        <v>1.6237069151092887</v>
      </c>
      <c r="H21" s="17"/>
      <c r="I21" s="21">
        <f>IF(D21=0,,D21/C21-1)</f>
        <v>0</v>
      </c>
      <c r="J21" s="21">
        <f>IF(D21=0,,D21/G21-1)</f>
        <v>0</v>
      </c>
      <c r="K21" s="17">
        <f>IF(D21=0,,B21+D21)</f>
        <v>0</v>
      </c>
      <c r="L21" s="17">
        <f>IF(D21=0,,D21-G21)</f>
        <v>0</v>
      </c>
      <c r="M21" s="18"/>
      <c r="N21" s="18"/>
      <c r="O21" s="25"/>
      <c r="P21" s="16"/>
      <c r="Q21" s="16"/>
      <c r="R21" s="18"/>
      <c r="S21" s="25">
        <f t="shared" si="1"/>
        <v>2.5000000000000001E-2</v>
      </c>
      <c r="T21" s="21">
        <f t="shared" si="2"/>
        <v>3.169954925544248E-2</v>
      </c>
    </row>
    <row r="22" spans="1:20" ht="15" customHeight="1">
      <c r="A22" s="8">
        <v>20</v>
      </c>
      <c r="B22" s="49">
        <f t="shared" si="0"/>
        <v>0</v>
      </c>
      <c r="C22" s="49">
        <f>B22*T22</f>
        <v>0</v>
      </c>
      <c r="D22" s="49"/>
      <c r="E22" s="17"/>
      <c r="F22" s="48">
        <f>F21*(1+T21)</f>
        <v>52.845473572580453</v>
      </c>
      <c r="G22" s="49">
        <f>F22*T22</f>
        <v>1.6332982501301678</v>
      </c>
      <c r="H22" s="17"/>
      <c r="I22" s="21">
        <f>IF(D22=0,,D22/C22-1)</f>
        <v>0</v>
      </c>
      <c r="J22" s="21">
        <f>IF(D22=0,,D22/G22-1)</f>
        <v>0</v>
      </c>
      <c r="K22" s="17">
        <f>IF(D22=0,,B22+D22)</f>
        <v>0</v>
      </c>
      <c r="L22" s="17">
        <f>IF(D22=0,,D22-G22)</f>
        <v>0</v>
      </c>
      <c r="M22" s="18"/>
      <c r="N22" s="18"/>
      <c r="O22" s="18"/>
      <c r="P22" s="16"/>
      <c r="Q22" s="16"/>
      <c r="R22" s="20"/>
      <c r="S22" s="22">
        <f t="shared" si="1"/>
        <v>2.5000000000000001E-2</v>
      </c>
      <c r="T22" s="23">
        <f t="shared" si="2"/>
        <v>3.0907060524056416E-2</v>
      </c>
    </row>
    <row r="23" spans="1:20" ht="15" customHeight="1">
      <c r="A23" s="8">
        <v>21</v>
      </c>
      <c r="B23" s="49">
        <f t="shared" si="0"/>
        <v>0</v>
      </c>
      <c r="C23" s="49">
        <f>B23*T23</f>
        <v>0</v>
      </c>
      <c r="D23" s="49"/>
      <c r="E23" s="17"/>
      <c r="F23" s="48">
        <f>F22*(1+T22)</f>
        <v>54.47877182271062</v>
      </c>
      <c r="G23" s="49">
        <f>F23*T23</f>
        <v>1.6416842305507569</v>
      </c>
      <c r="H23" s="17"/>
      <c r="I23" s="21">
        <f>IF(D23=0,,D23/C23-1)</f>
        <v>0</v>
      </c>
      <c r="J23" s="21">
        <f>IF(D23=0,,D23/G23-1)</f>
        <v>0</v>
      </c>
      <c r="K23" s="17">
        <f>IF(D23=0,,B23+D23)</f>
        <v>0</v>
      </c>
      <c r="L23" s="17">
        <f>IF(D23=0,,D23-G23)</f>
        <v>0</v>
      </c>
      <c r="M23" s="18"/>
      <c r="N23" s="18"/>
      <c r="O23" s="18"/>
      <c r="P23" s="16"/>
      <c r="Q23" s="16"/>
      <c r="R23" s="20"/>
      <c r="S23" s="22">
        <f t="shared" si="1"/>
        <v>2.5000000000000001E-2</v>
      </c>
      <c r="T23" s="23">
        <f t="shared" si="2"/>
        <v>3.0134384010955004E-2</v>
      </c>
    </row>
    <row r="24" spans="1:20" ht="15" customHeight="1">
      <c r="A24" s="8">
        <v>22</v>
      </c>
      <c r="B24" s="49">
        <f t="shared" si="0"/>
        <v>0</v>
      </c>
      <c r="C24" s="49">
        <f>B24*T24</f>
        <v>0</v>
      </c>
      <c r="D24" s="49"/>
      <c r="E24" s="17"/>
      <c r="F24" s="48">
        <f>F23*(1+T23)</f>
        <v>56.120456053261371</v>
      </c>
      <c r="G24" s="49">
        <f>F24*T24</f>
        <v>1.6488764892394299</v>
      </c>
      <c r="H24" s="17"/>
      <c r="I24" s="21">
        <f>IF(D24=0,,D24/C24-1)</f>
        <v>0</v>
      </c>
      <c r="J24" s="21">
        <f>IF(D24=0,,D24/G24-1)</f>
        <v>0</v>
      </c>
      <c r="K24" s="17">
        <f>IF(D24=0,,B24+D24)</f>
        <v>0</v>
      </c>
      <c r="L24" s="17">
        <f>IF(D24=0,,D24-G24)</f>
        <v>0</v>
      </c>
      <c r="M24" s="18"/>
      <c r="N24" s="18"/>
      <c r="O24" s="18"/>
      <c r="P24" s="16"/>
      <c r="Q24" s="16"/>
      <c r="R24" s="20"/>
      <c r="S24" s="22">
        <f t="shared" si="1"/>
        <v>2.5000000000000001E-2</v>
      </c>
      <c r="T24" s="23">
        <f t="shared" si="2"/>
        <v>2.938102441068113E-2</v>
      </c>
    </row>
    <row r="25" spans="1:20" s="14" customFormat="1" ht="15" customHeight="1">
      <c r="A25" s="36">
        <v>23</v>
      </c>
      <c r="B25" s="49">
        <f t="shared" si="0"/>
        <v>0</v>
      </c>
      <c r="C25" s="49">
        <f>B25*T25</f>
        <v>0</v>
      </c>
      <c r="D25" s="49"/>
      <c r="E25" s="32"/>
      <c r="F25" s="48">
        <f>F24*(1+T24)</f>
        <v>57.769332542500798</v>
      </c>
      <c r="G25" s="49">
        <f>F25*T25</f>
        <v>1.6548891153794725</v>
      </c>
      <c r="H25" s="32"/>
      <c r="I25" s="33">
        <f>IF(D25=0,,D25/C25-1)</f>
        <v>0</v>
      </c>
      <c r="J25" s="33">
        <f>IF(D25=0,,D25/G25-1)</f>
        <v>0</v>
      </c>
      <c r="K25" s="32">
        <f>IF(D25=0,,B25+D25)</f>
        <v>0</v>
      </c>
      <c r="L25" s="32">
        <f>IF(D25=0,,D25-G25)</f>
        <v>0</v>
      </c>
      <c r="M25" s="34"/>
      <c r="N25" s="34"/>
      <c r="O25" s="34"/>
      <c r="P25" s="31"/>
      <c r="Q25" s="31"/>
      <c r="R25" s="34"/>
      <c r="S25" s="35">
        <f t="shared" si="1"/>
        <v>2.5000000000000001E-2</v>
      </c>
      <c r="T25" s="33">
        <f t="shared" si="2"/>
        <v>2.8646498800414102E-2</v>
      </c>
    </row>
  </sheetData>
  <mergeCells count="1">
    <mergeCell ref="A1:L1"/>
  </mergeCells>
  <conditionalFormatting sqref="G2:H1048576">
    <cfRule type="colorScale" priority="20">
      <colorScale>
        <cfvo type="min"/>
        <cfvo type="max"/>
        <color theme="0" tint="-4.9989318521683403E-2"/>
        <color theme="1" tint="0.34998626667073579"/>
      </colorScale>
    </cfRule>
  </conditionalFormatting>
  <conditionalFormatting sqref="I2:I1048576">
    <cfRule type="colorScale" priority="18">
      <colorScale>
        <cfvo type="min"/>
        <cfvo type="max"/>
        <color rgb="FFC5F3D0"/>
        <color rgb="FF08C045"/>
      </colorScale>
    </cfRule>
  </conditionalFormatting>
  <conditionalFormatting sqref="J2:J1048576">
    <cfRule type="colorScale" priority="17">
      <colorScale>
        <cfvo type="min"/>
        <cfvo type="max"/>
        <color rgb="FFC5F3D0"/>
        <color rgb="FF08C045"/>
      </colorScale>
    </cfRule>
  </conditionalFormatting>
  <conditionalFormatting sqref="K2:K1048576">
    <cfRule type="colorScale" priority="16">
      <colorScale>
        <cfvo type="min"/>
        <cfvo type="max"/>
        <color rgb="FFC5F3D0"/>
        <color rgb="FF08C045"/>
      </colorScale>
    </cfRule>
  </conditionalFormatting>
  <conditionalFormatting sqref="N2:N1048576">
    <cfRule type="colorScale" priority="15">
      <colorScale>
        <cfvo type="min"/>
        <cfvo type="max"/>
        <color rgb="FFC5F3D0"/>
        <color rgb="FF08C045"/>
      </colorScale>
    </cfRule>
  </conditionalFormatting>
  <conditionalFormatting sqref="Q2:Q1048576">
    <cfRule type="colorScale" priority="14">
      <colorScale>
        <cfvo type="min"/>
        <cfvo type="max"/>
        <color rgb="FFC5F3D0"/>
        <color rgb="FF08C045"/>
      </colorScale>
    </cfRule>
  </conditionalFormatting>
  <conditionalFormatting sqref="R6:R1048576 R2">
    <cfRule type="colorScale" priority="13">
      <colorScale>
        <cfvo type="min"/>
        <cfvo type="max"/>
        <color rgb="FFC5F3D0"/>
        <color rgb="FF08C045"/>
      </colorScale>
    </cfRule>
  </conditionalFormatting>
  <conditionalFormatting sqref="S2:S1048576">
    <cfRule type="colorScale" priority="12">
      <colorScale>
        <cfvo type="min"/>
        <cfvo type="max"/>
        <color rgb="FFC5F3D0"/>
        <color rgb="FF08C045"/>
      </colorScale>
    </cfRule>
  </conditionalFormatting>
  <conditionalFormatting sqref="B2:B1048576">
    <cfRule type="colorScale" priority="11">
      <colorScale>
        <cfvo type="min"/>
        <cfvo type="max"/>
        <color rgb="FFC5F3D0"/>
        <color rgb="FF08C045"/>
      </colorScale>
    </cfRule>
  </conditionalFormatting>
  <conditionalFormatting sqref="C26:D1048576 F2:F25">
    <cfRule type="colorScale" priority="10">
      <colorScale>
        <cfvo type="min"/>
        <cfvo type="max"/>
        <color theme="0" tint="-4.9989318521683403E-2"/>
        <color theme="1" tint="0.34998626667073579"/>
      </colorScale>
    </cfRule>
  </conditionalFormatting>
  <conditionalFormatting sqref="L2:L1048576">
    <cfRule type="colorScale" priority="8">
      <colorScale>
        <cfvo type="min"/>
        <cfvo type="max"/>
        <color rgb="FFC5F3D0"/>
        <color rgb="FF08C045"/>
      </colorScale>
    </cfRule>
  </conditionalFormatting>
  <conditionalFormatting sqref="T1:T1048576">
    <cfRule type="colorScale" priority="7">
      <colorScale>
        <cfvo type="min"/>
        <cfvo type="max"/>
        <color rgb="FFC5F3D0"/>
        <color rgb="FF08C045"/>
      </colorScale>
    </cfRule>
  </conditionalFormatting>
  <conditionalFormatting sqref="B6:S8 B11:S26 B9:N10 P9:S10 B4:Q5 S4:S5">
    <cfRule type="colorScale" priority="21">
      <colorScale>
        <cfvo type="min"/>
        <cfvo type="max"/>
        <color rgb="FFC5F3D0"/>
        <color rgb="FF08C045"/>
      </colorScale>
    </cfRule>
    <cfRule type="colorScale" priority="22">
      <colorScale>
        <cfvo type="min"/>
        <cfvo type="max"/>
        <color rgb="FF63BE7B"/>
        <color rgb="FFFFEF9C"/>
      </colorScale>
    </cfRule>
    <cfRule type="colorScale" priority="23">
      <colorScale>
        <cfvo type="min"/>
        <cfvo type="max"/>
        <color rgb="FF63BE7B"/>
        <color rgb="FFFFEF9C"/>
      </colorScale>
    </cfRule>
  </conditionalFormatting>
  <conditionalFormatting sqref="F4:F25 B26:D26 B4:B25">
    <cfRule type="colorScale" priority="24">
      <colorScale>
        <cfvo type="min"/>
        <cfvo type="max"/>
        <color rgb="FFFCFCFF"/>
        <color rgb="FF63BE7B"/>
      </colorScale>
    </cfRule>
  </conditionalFormatting>
  <conditionalFormatting sqref="B4:B26">
    <cfRule type="colorScale" priority="25">
      <colorScale>
        <cfvo type="min"/>
        <cfvo type="max"/>
        <color rgb="FFC5F3D0"/>
        <color rgb="FF08C045"/>
      </colorScale>
    </cfRule>
    <cfRule type="colorScale" priority="26">
      <colorScale>
        <cfvo type="min"/>
        <cfvo type="max"/>
        <color rgb="FF63BE7B"/>
        <color rgb="FFFFEF9C"/>
      </colorScale>
    </cfRule>
  </conditionalFormatting>
  <conditionalFormatting sqref="F4:F25 C26:D26">
    <cfRule type="colorScale" priority="27">
      <colorScale>
        <cfvo type="min"/>
        <cfvo type="max"/>
        <color rgb="FFC5F3D0"/>
        <color rgb="FF08C045"/>
      </colorScale>
    </cfRule>
  </conditionalFormatting>
  <conditionalFormatting sqref="E4:E26">
    <cfRule type="colorScale" priority="28">
      <colorScale>
        <cfvo type="min"/>
        <cfvo type="max"/>
        <color rgb="FFC5F3D0"/>
        <color rgb="FF08C045"/>
      </colorScale>
    </cfRule>
  </conditionalFormatting>
  <conditionalFormatting sqref="F26:F1048576 C2:C25">
    <cfRule type="colorScale" priority="54">
      <colorScale>
        <cfvo type="min"/>
        <cfvo type="max"/>
        <color rgb="FFC5F3D0"/>
        <color rgb="FF08C045"/>
      </colorScale>
    </cfRule>
  </conditionalFormatting>
  <conditionalFormatting sqref="C4:C25 F26">
    <cfRule type="colorScale" priority="68">
      <colorScale>
        <cfvo type="min"/>
        <cfvo type="max"/>
        <color rgb="FFC5F3D0"/>
        <color rgb="FF08C045"/>
      </colorScale>
    </cfRule>
    <cfRule type="colorScale" priority="69">
      <colorScale>
        <cfvo type="min"/>
        <cfvo type="max"/>
        <color rgb="FF63BE7B"/>
        <color rgb="FFFFEF9C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5">
    <cfRule type="colorScale" priority="71">
      <colorScale>
        <cfvo type="min"/>
        <cfvo type="max"/>
        <color rgb="FFC5F3D0"/>
        <color rgb="FF08C045"/>
      </colorScale>
    </cfRule>
  </conditionalFormatting>
  <conditionalFormatting sqref="O9:O10">
    <cfRule type="colorScale" priority="2">
      <colorScale>
        <cfvo type="min"/>
        <cfvo type="max"/>
        <color rgb="FFC5F3D0"/>
        <color rgb="FF08C045"/>
      </colorScale>
    </cfRule>
  </conditionalFormatting>
  <conditionalFormatting sqref="R3:R5">
    <cfRule type="colorScale" priority="1">
      <colorScale>
        <cfvo type="min"/>
        <cfvo type="max"/>
        <color rgb="FFC5F3D0"/>
        <color rgb="FF08C045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showGridLines="0" workbookViewId="0">
      <selection activeCell="A2" sqref="A2"/>
    </sheetView>
  </sheetViews>
  <sheetFormatPr defaultColWidth="14.42578125" defaultRowHeight="15.75" customHeight="1"/>
  <cols>
    <col min="1" max="1" width="5" style="13" customWidth="1"/>
    <col min="2" max="2" width="17.28515625" customWidth="1"/>
    <col min="3" max="3" width="15.5703125" customWidth="1"/>
    <col min="4" max="4" width="7.140625" customWidth="1"/>
    <col min="5" max="5" width="0.85546875" customWidth="1"/>
    <col min="6" max="6" width="16.28515625" customWidth="1"/>
    <col min="7" max="7" width="16.7109375" customWidth="1"/>
    <col min="8" max="8" width="0.85546875" customWidth="1"/>
    <col min="9" max="9" width="10.42578125" customWidth="1"/>
    <col min="10" max="10" width="9.28515625" customWidth="1"/>
    <col min="11" max="11" width="10.5703125" customWidth="1"/>
    <col min="12" max="12" width="7.140625" customWidth="1"/>
    <col min="13" max="13" width="0.85546875" customWidth="1"/>
    <col min="14" max="14" width="12.85546875" customWidth="1"/>
    <col min="15" max="15" width="10.140625" customWidth="1"/>
    <col min="16" max="16" width="0.85546875" customWidth="1"/>
    <col min="17" max="17" width="14" customWidth="1"/>
    <col min="18" max="19" width="8.7109375" customWidth="1"/>
    <col min="20" max="20" width="9.140625" customWidth="1"/>
  </cols>
  <sheetData>
    <row r="1" spans="1:20" s="39" customFormat="1" ht="42" customHeight="1">
      <c r="A1" s="47" t="s">
        <v>46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</row>
    <row r="2" spans="1:20" s="13" customFormat="1" ht="15" customHeight="1">
      <c r="A2" s="8" t="s">
        <v>22</v>
      </c>
      <c r="B2" s="8" t="s">
        <v>23</v>
      </c>
      <c r="C2" s="8" t="s">
        <v>25</v>
      </c>
      <c r="D2" s="8" t="s">
        <v>27</v>
      </c>
      <c r="E2" s="8"/>
      <c r="F2" s="8" t="s">
        <v>24</v>
      </c>
      <c r="G2" s="8" t="s">
        <v>26</v>
      </c>
      <c r="H2" s="8"/>
      <c r="I2" s="8" t="s">
        <v>28</v>
      </c>
      <c r="J2" s="8" t="s">
        <v>29</v>
      </c>
      <c r="K2" s="8" t="s">
        <v>30</v>
      </c>
      <c r="L2" s="8" t="s">
        <v>31</v>
      </c>
      <c r="M2" s="9"/>
      <c r="N2" s="9" t="s">
        <v>32</v>
      </c>
      <c r="O2" s="10"/>
      <c r="P2" s="8"/>
      <c r="Q2" s="8"/>
      <c r="R2" s="11"/>
      <c r="S2" s="11" t="s">
        <v>33</v>
      </c>
      <c r="T2" s="12" t="s">
        <v>34</v>
      </c>
    </row>
    <row r="3" spans="1:20" ht="15" customHeight="1">
      <c r="A3" s="37">
        <v>1</v>
      </c>
      <c r="B3" s="49">
        <f>R3</f>
        <v>25</v>
      </c>
      <c r="C3" s="49">
        <f>B3*T3</f>
        <v>1.25</v>
      </c>
      <c r="D3" s="49">
        <v>3.2</v>
      </c>
      <c r="E3" s="17"/>
      <c r="F3" s="48">
        <f>R3</f>
        <v>25</v>
      </c>
      <c r="G3" s="49">
        <f>F3*T3</f>
        <v>1.25</v>
      </c>
      <c r="H3" s="17"/>
      <c r="I3" s="21">
        <f>IF(D3=0,,D3/C3-1)</f>
        <v>1.56</v>
      </c>
      <c r="J3" s="21">
        <f>D3/G3-1</f>
        <v>1.56</v>
      </c>
      <c r="K3" s="17">
        <f>B3+D3</f>
        <v>28.2</v>
      </c>
      <c r="L3" s="17">
        <f>D3-G3</f>
        <v>1.9500000000000002</v>
      </c>
      <c r="M3" s="18"/>
      <c r="N3" s="9" t="s">
        <v>35</v>
      </c>
      <c r="O3" s="19"/>
      <c r="P3" s="17"/>
      <c r="Q3" s="15" t="s">
        <v>6</v>
      </c>
      <c r="R3" s="49">
        <v>25</v>
      </c>
      <c r="S3" s="22">
        <v>2.5000000000000001E-2</v>
      </c>
      <c r="T3" s="23">
        <v>0.05</v>
      </c>
    </row>
    <row r="4" spans="1:20" ht="15" customHeight="1">
      <c r="A4" s="8">
        <v>2</v>
      </c>
      <c r="B4" s="49">
        <f t="shared" ref="B4:B25" si="0">K3</f>
        <v>28.2</v>
      </c>
      <c r="C4" s="49">
        <f>B4*T4</f>
        <v>1.3747499999999999</v>
      </c>
      <c r="D4" s="49"/>
      <c r="E4" s="17"/>
      <c r="F4" s="48">
        <f>F3*(1+T3)</f>
        <v>26.25</v>
      </c>
      <c r="G4" s="49">
        <f>F4*T4</f>
        <v>1.2796875000000001</v>
      </c>
      <c r="H4" s="17"/>
      <c r="I4" s="21">
        <f>IF(D4=0,,D4/C4-1)</f>
        <v>0</v>
      </c>
      <c r="J4" s="21">
        <f>IF(D4=0,,D4/G4-1)</f>
        <v>0</v>
      </c>
      <c r="K4" s="17">
        <f>IF(D4=0,,B4+D4)</f>
        <v>0</v>
      </c>
      <c r="L4" s="17">
        <f>IF(D4=0,,D4-G4)</f>
        <v>0</v>
      </c>
      <c r="M4" s="17"/>
      <c r="N4" s="17"/>
      <c r="O4" s="17"/>
      <c r="P4" s="16"/>
      <c r="Q4" s="8" t="s">
        <v>36</v>
      </c>
      <c r="R4" s="49">
        <f>SUM(D3:D25)+R3+R2</f>
        <v>28.2</v>
      </c>
      <c r="S4" s="22">
        <f t="shared" ref="S4:S25" si="1">S3</f>
        <v>2.5000000000000001E-2</v>
      </c>
      <c r="T4" s="23">
        <f t="shared" ref="T4:T25" si="2">T3*(1-S3)</f>
        <v>4.8750000000000002E-2</v>
      </c>
    </row>
    <row r="5" spans="1:20" ht="15" customHeight="1">
      <c r="A5" s="8">
        <v>3</v>
      </c>
      <c r="B5" s="49">
        <f t="shared" si="0"/>
        <v>0</v>
      </c>
      <c r="C5" s="49">
        <f>B5*T5</f>
        <v>0</v>
      </c>
      <c r="D5" s="49"/>
      <c r="E5" s="17"/>
      <c r="F5" s="48">
        <f>F4*(1+T4)</f>
        <v>27.529687500000001</v>
      </c>
      <c r="G5" s="49">
        <f>F5*T5</f>
        <v>1.3085204589843751</v>
      </c>
      <c r="H5" s="17"/>
      <c r="I5" s="21">
        <f>IF(D5=0,,D5/C5-1)</f>
        <v>0</v>
      </c>
      <c r="J5" s="21">
        <f>IF(D5=0,,D5/G5-1)</f>
        <v>0</v>
      </c>
      <c r="K5" s="17">
        <f>IF(D5=0,,B5+D5)</f>
        <v>0</v>
      </c>
      <c r="L5" s="17">
        <f>IF(D5=0,,D5-G5)</f>
        <v>0</v>
      </c>
      <c r="M5" s="17"/>
      <c r="N5" s="17"/>
      <c r="O5" s="17"/>
      <c r="P5" s="16"/>
      <c r="Q5" s="8" t="s">
        <v>37</v>
      </c>
      <c r="R5" s="49">
        <f>R4-R3-R2</f>
        <v>3.1999999999999993</v>
      </c>
      <c r="S5" s="22">
        <f t="shared" si="1"/>
        <v>2.5000000000000001E-2</v>
      </c>
      <c r="T5" s="23">
        <f t="shared" si="2"/>
        <v>4.7531249999999997E-2</v>
      </c>
    </row>
    <row r="6" spans="1:20" ht="15" customHeight="1">
      <c r="A6" s="8">
        <v>4</v>
      </c>
      <c r="B6" s="49">
        <f t="shared" si="0"/>
        <v>0</v>
      </c>
      <c r="C6" s="49">
        <f>B6*T6</f>
        <v>0</v>
      </c>
      <c r="D6" s="49"/>
      <c r="E6" s="17"/>
      <c r="F6" s="48">
        <f>F5*(1+T5)</f>
        <v>28.838207958984377</v>
      </c>
      <c r="G6" s="49">
        <f>F6*T6</f>
        <v>1.3364481702492141</v>
      </c>
      <c r="H6" s="17"/>
      <c r="I6" s="21">
        <f>IF(D6=0,,D6/C6-1)</f>
        <v>0</v>
      </c>
      <c r="J6" s="21">
        <f>IF(D6=0,,D6/G6-1)</f>
        <v>0</v>
      </c>
      <c r="K6" s="17">
        <f>IF(D6=0,,B6+D6)</f>
        <v>0</v>
      </c>
      <c r="L6" s="17">
        <f>IF(D6=0,,D6-G6)</f>
        <v>0</v>
      </c>
      <c r="M6" s="17"/>
      <c r="N6" s="17"/>
      <c r="O6" s="17"/>
      <c r="P6" s="18"/>
      <c r="Q6" s="9" t="s">
        <v>38</v>
      </c>
      <c r="R6" s="22">
        <f>R4/(R3+R2)-1</f>
        <v>0.12799999999999989</v>
      </c>
      <c r="S6" s="22">
        <f t="shared" si="1"/>
        <v>2.5000000000000001E-2</v>
      </c>
      <c r="T6" s="23">
        <f t="shared" si="2"/>
        <v>4.6342968749999998E-2</v>
      </c>
    </row>
    <row r="7" spans="1:20" ht="15" customHeight="1">
      <c r="A7" s="8">
        <v>5</v>
      </c>
      <c r="B7" s="49">
        <f t="shared" si="0"/>
        <v>0</v>
      </c>
      <c r="C7" s="49">
        <f>B7*T7</f>
        <v>0</v>
      </c>
      <c r="D7" s="49"/>
      <c r="E7" s="17"/>
      <c r="F7" s="48">
        <f>F6*(1+T6)</f>
        <v>30.174656129233593</v>
      </c>
      <c r="G7" s="49">
        <f>F7*T7</f>
        <v>1.3634235673880917</v>
      </c>
      <c r="H7" s="17"/>
      <c r="I7" s="21">
        <f>IF(D7=0,,D7/C7-1)</f>
        <v>0</v>
      </c>
      <c r="J7" s="21">
        <f>IF(D7=0,,D7/G7-1)</f>
        <v>0</v>
      </c>
      <c r="K7" s="17">
        <f>IF(D7=0,,B7+D7)</f>
        <v>0</v>
      </c>
      <c r="L7" s="17">
        <f>IF(D7=0,,D7-G7)</f>
        <v>0</v>
      </c>
      <c r="M7" s="17"/>
      <c r="N7" s="17"/>
      <c r="O7" s="17"/>
      <c r="P7" s="24"/>
      <c r="Q7" s="24"/>
      <c r="R7" s="20"/>
      <c r="S7" s="22">
        <f t="shared" si="1"/>
        <v>2.5000000000000001E-2</v>
      </c>
      <c r="T7" s="23">
        <f t="shared" si="2"/>
        <v>4.5184394531249998E-2</v>
      </c>
    </row>
    <row r="8" spans="1:20" ht="15" customHeight="1">
      <c r="A8" s="8">
        <v>6</v>
      </c>
      <c r="B8" s="49">
        <f t="shared" si="0"/>
        <v>0</v>
      </c>
      <c r="C8" s="49">
        <f>B8*T8</f>
        <v>0</v>
      </c>
      <c r="D8" s="49"/>
      <c r="E8" s="17"/>
      <c r="F8" s="48">
        <f>F7*(1+T7)</f>
        <v>31.538079696621686</v>
      </c>
      <c r="G8" s="49">
        <f>F8*T8</f>
        <v>1.3894033098759055</v>
      </c>
      <c r="H8" s="17"/>
      <c r="I8" s="21">
        <f>IF(D8=0,,D8/C8-1)</f>
        <v>0</v>
      </c>
      <c r="J8" s="21">
        <f>IF(D8=0,,D8/G8-1)</f>
        <v>0</v>
      </c>
      <c r="K8" s="17">
        <f>IF(D8=0,,B8+D8)</f>
        <v>0</v>
      </c>
      <c r="L8" s="17">
        <f>IF(D8=0,,D8-G8)</f>
        <v>0</v>
      </c>
      <c r="M8" s="19"/>
      <c r="N8" s="18"/>
      <c r="O8" s="18"/>
      <c r="P8" s="16"/>
      <c r="Q8" s="16"/>
      <c r="R8" s="20"/>
      <c r="S8" s="22">
        <f t="shared" si="1"/>
        <v>2.5000000000000001E-2</v>
      </c>
      <c r="T8" s="23">
        <f t="shared" si="2"/>
        <v>4.4054784667968749E-2</v>
      </c>
    </row>
    <row r="9" spans="1:20" ht="15" customHeight="1">
      <c r="A9" s="8">
        <v>7</v>
      </c>
      <c r="B9" s="49">
        <f t="shared" si="0"/>
        <v>0</v>
      </c>
      <c r="C9" s="49">
        <f>B9*T9</f>
        <v>0</v>
      </c>
      <c r="D9" s="49"/>
      <c r="E9" s="17"/>
      <c r="F9" s="48">
        <f>F8*(1+T8)</f>
        <v>32.927483006497596</v>
      </c>
      <c r="G9" s="49">
        <f>F9*T9</f>
        <v>1.4143478441717157</v>
      </c>
      <c r="H9" s="17"/>
      <c r="I9" s="21">
        <f>IF(D9=0,,D9/C9-1)</f>
        <v>0</v>
      </c>
      <c r="J9" s="21">
        <f>IF(D9=0,,D9/G9-1)</f>
        <v>0</v>
      </c>
      <c r="K9" s="17">
        <f>IF(D9=0,,B9+D9)</f>
        <v>0</v>
      </c>
      <c r="L9" s="17">
        <f>IF(D9=0,,D9-G9)</f>
        <v>0</v>
      </c>
      <c r="M9" s="18"/>
      <c r="N9" s="9" t="s">
        <v>39</v>
      </c>
      <c r="O9" s="49">
        <f>SUM(D3:D25)</f>
        <v>3.2</v>
      </c>
      <c r="P9" s="16"/>
      <c r="Q9" s="8" t="s">
        <v>40</v>
      </c>
      <c r="R9" s="20"/>
      <c r="S9" s="22">
        <f t="shared" si="1"/>
        <v>2.5000000000000001E-2</v>
      </c>
      <c r="T9" s="23">
        <f t="shared" si="2"/>
        <v>4.2953415051269532E-2</v>
      </c>
    </row>
    <row r="10" spans="1:20" ht="15" customHeight="1">
      <c r="A10" s="8">
        <v>8</v>
      </c>
      <c r="B10" s="49">
        <f t="shared" si="0"/>
        <v>0</v>
      </c>
      <c r="C10" s="49">
        <f>B10*T10</f>
        <v>0</v>
      </c>
      <c r="D10" s="49"/>
      <c r="E10" s="17"/>
      <c r="F10" s="48">
        <f>F9*(1+T9)</f>
        <v>34.341830850669311</v>
      </c>
      <c r="G10" s="49">
        <f>F10*T10</f>
        <v>1.4382214412955592</v>
      </c>
      <c r="H10" s="17"/>
      <c r="I10" s="21">
        <f>IF(D10=0,,D10/C10-1)</f>
        <v>0</v>
      </c>
      <c r="J10" s="21">
        <f>IF(D10=0,,D10/G10-1)</f>
        <v>0</v>
      </c>
      <c r="K10" s="17">
        <f>IF(D10=0,,B10+D10)</f>
        <v>0</v>
      </c>
      <c r="L10" s="17">
        <f>IF(D10=0,,D10-G10)</f>
        <v>0</v>
      </c>
      <c r="M10" s="18"/>
      <c r="N10" s="9" t="s">
        <v>41</v>
      </c>
      <c r="O10" s="49">
        <f>O9+R3</f>
        <v>28.2</v>
      </c>
      <c r="P10" s="17"/>
      <c r="Q10" s="50">
        <f>SUM(L3:L25)</f>
        <v>1.9500000000000002</v>
      </c>
      <c r="R10" s="20"/>
      <c r="S10" s="22">
        <f t="shared" si="1"/>
        <v>2.5000000000000001E-2</v>
      </c>
      <c r="T10" s="23">
        <f t="shared" si="2"/>
        <v>4.1879579674987795E-2</v>
      </c>
    </row>
    <row r="11" spans="1:20" ht="15" customHeight="1">
      <c r="A11" s="8">
        <v>9</v>
      </c>
      <c r="B11" s="49">
        <f t="shared" si="0"/>
        <v>0</v>
      </c>
      <c r="C11" s="49">
        <f>B11*T11</f>
        <v>0</v>
      </c>
      <c r="D11" s="49"/>
      <c r="E11" s="17"/>
      <c r="F11" s="48">
        <f>F10*(1+T10)</f>
        <v>35.780052291964871</v>
      </c>
      <c r="G11" s="49">
        <f>F11*T11</f>
        <v>1.460992211968158</v>
      </c>
      <c r="H11" s="17"/>
      <c r="I11" s="21">
        <f>IF(D11=0,,D11/C11-1)</f>
        <v>0</v>
      </c>
      <c r="J11" s="21">
        <f>IF(D11=0,,D11/G11-1)</f>
        <v>0</v>
      </c>
      <c r="K11" s="17">
        <f>IF(D11=0,,B11+D11)</f>
        <v>0</v>
      </c>
      <c r="L11" s="17">
        <f>IF(D11=0,,D11-G11)</f>
        <v>0</v>
      </c>
      <c r="M11" s="18"/>
      <c r="N11" s="9" t="s">
        <v>42</v>
      </c>
      <c r="O11" s="25">
        <f>O10/R3-1</f>
        <v>0.12799999999999989</v>
      </c>
      <c r="P11" s="16"/>
      <c r="Q11" s="16"/>
      <c r="R11" s="20"/>
      <c r="S11" s="22">
        <f t="shared" si="1"/>
        <v>2.5000000000000001E-2</v>
      </c>
      <c r="T11" s="23">
        <f t="shared" si="2"/>
        <v>4.0832590183113096E-2</v>
      </c>
    </row>
    <row r="12" spans="1:20" ht="15" customHeight="1">
      <c r="A12" s="8">
        <v>10</v>
      </c>
      <c r="B12" s="49">
        <f t="shared" si="0"/>
        <v>0</v>
      </c>
      <c r="C12" s="49">
        <f>B12*T12</f>
        <v>0</v>
      </c>
      <c r="D12" s="49"/>
      <c r="E12" s="17"/>
      <c r="F12" s="48">
        <f>F11*(1+T11)</f>
        <v>37.241044503933026</v>
      </c>
      <c r="G12" s="49">
        <f>F12*T12</f>
        <v>1.4826321005146692</v>
      </c>
      <c r="H12" s="17"/>
      <c r="I12" s="21">
        <f>IF(D12=0,,D12/C12-1)</f>
        <v>0</v>
      </c>
      <c r="J12" s="21">
        <f>IF(D12=0,,D12/G12-1)</f>
        <v>0</v>
      </c>
      <c r="K12" s="17">
        <f>IF(D12=0,,B12+D12)</f>
        <v>0</v>
      </c>
      <c r="L12" s="17">
        <f>IF(D12=0,,D12-G12)</f>
        <v>0</v>
      </c>
      <c r="M12" s="18"/>
      <c r="N12" s="18"/>
      <c r="O12" s="18"/>
      <c r="P12" s="16"/>
      <c r="Q12" s="16"/>
      <c r="R12" s="20"/>
      <c r="S12" s="22">
        <f t="shared" si="1"/>
        <v>2.5000000000000001E-2</v>
      </c>
      <c r="T12" s="23">
        <f t="shared" si="2"/>
        <v>3.981177542853527E-2</v>
      </c>
    </row>
    <row r="13" spans="1:20" ht="15" customHeight="1">
      <c r="A13" s="8">
        <v>11</v>
      </c>
      <c r="B13" s="49">
        <f t="shared" si="0"/>
        <v>0</v>
      </c>
      <c r="C13" s="49">
        <f>B13*T13</f>
        <v>0</v>
      </c>
      <c r="D13" s="49"/>
      <c r="E13" s="17"/>
      <c r="F13" s="48">
        <f>F12*(1+T12)</f>
        <v>38.723676604447689</v>
      </c>
      <c r="G13" s="49">
        <f>F13*T13</f>
        <v>1.5031168588249091</v>
      </c>
      <c r="H13" s="17"/>
      <c r="I13" s="21">
        <f>IF(D13=0,,D13/C13-1)</f>
        <v>0</v>
      </c>
      <c r="J13" s="21">
        <f>IF(D13=0,,D13/G13-1)</f>
        <v>0</v>
      </c>
      <c r="K13" s="17">
        <f>IF(D13=0,,B13+D13)</f>
        <v>0</v>
      </c>
      <c r="L13" s="17">
        <f>IF(D13=0,,D13-G13)</f>
        <v>0</v>
      </c>
      <c r="M13" s="18"/>
      <c r="N13" s="19"/>
      <c r="O13" s="24"/>
      <c r="P13" s="16"/>
      <c r="Q13" s="16"/>
      <c r="R13" s="20"/>
      <c r="S13" s="22">
        <f t="shared" si="1"/>
        <v>2.5000000000000001E-2</v>
      </c>
      <c r="T13" s="23">
        <f t="shared" si="2"/>
        <v>3.8816481042821885E-2</v>
      </c>
    </row>
    <row r="14" spans="1:20" ht="15" customHeight="1">
      <c r="A14" s="8">
        <v>12</v>
      </c>
      <c r="B14" s="49">
        <f t="shared" si="0"/>
        <v>0</v>
      </c>
      <c r="C14" s="49">
        <f>B14*T14</f>
        <v>0</v>
      </c>
      <c r="D14" s="49"/>
      <c r="E14" s="17"/>
      <c r="F14" s="48">
        <f>F13*(1+T13)</f>
        <v>40.2267934632726</v>
      </c>
      <c r="G14" s="49">
        <f>F14*T14</f>
        <v>1.5224260017336164</v>
      </c>
      <c r="H14" s="17"/>
      <c r="I14" s="21">
        <f>IF(D14=0,,D14/C14-1)</f>
        <v>0</v>
      </c>
      <c r="J14" s="21">
        <f>IF(D14=0,,D14/G14-1)</f>
        <v>0</v>
      </c>
      <c r="K14" s="17">
        <f>IF(D14=0,,B14+D14)</f>
        <v>0</v>
      </c>
      <c r="L14" s="17">
        <f>IF(D14=0,,D14-G14)</f>
        <v>0</v>
      </c>
      <c r="M14" s="18"/>
      <c r="N14" s="18"/>
      <c r="O14" s="18"/>
      <c r="P14" s="16"/>
      <c r="Q14" s="16"/>
      <c r="R14" s="20"/>
      <c r="S14" s="22">
        <f t="shared" si="1"/>
        <v>2.5000000000000001E-2</v>
      </c>
      <c r="T14" s="23">
        <f t="shared" si="2"/>
        <v>3.7846069016751339E-2</v>
      </c>
    </row>
    <row r="15" spans="1:20" ht="15" customHeight="1">
      <c r="A15" s="8">
        <v>13</v>
      </c>
      <c r="B15" s="49">
        <f t="shared" si="0"/>
        <v>0</v>
      </c>
      <c r="C15" s="49">
        <f>B15*T15</f>
        <v>0</v>
      </c>
      <c r="D15" s="49"/>
      <c r="E15" s="17"/>
      <c r="F15" s="48">
        <f>F14*(1+T14)</f>
        <v>41.749219465006213</v>
      </c>
      <c r="G15" s="49">
        <f>F15*T15</f>
        <v>1.5405427452364204</v>
      </c>
      <c r="H15" s="17"/>
      <c r="I15" s="21">
        <f>IF(D15=0,,D15/C15-1)</f>
        <v>0</v>
      </c>
      <c r="J15" s="21">
        <f>IF(D15=0,,D15/G15-1)</f>
        <v>0</v>
      </c>
      <c r="K15" s="17">
        <f>IF(D15=0,,B15+D15)</f>
        <v>0</v>
      </c>
      <c r="L15" s="17">
        <f>IF(D15=0,,D15-G15)</f>
        <v>0</v>
      </c>
      <c r="M15" s="18"/>
      <c r="N15" s="18"/>
      <c r="O15" s="18"/>
      <c r="P15" s="16"/>
      <c r="Q15" s="8" t="s">
        <v>43</v>
      </c>
      <c r="R15" s="20"/>
      <c r="S15" s="22">
        <f t="shared" si="1"/>
        <v>2.5000000000000001E-2</v>
      </c>
      <c r="T15" s="23">
        <f t="shared" si="2"/>
        <v>3.6899917291332553E-2</v>
      </c>
    </row>
    <row r="16" spans="1:20" ht="15" customHeight="1">
      <c r="A16" s="8">
        <v>14</v>
      </c>
      <c r="B16" s="49">
        <f t="shared" si="0"/>
        <v>0</v>
      </c>
      <c r="C16" s="49">
        <f>B16*T16</f>
        <v>0</v>
      </c>
      <c r="D16" s="49"/>
      <c r="E16" s="17"/>
      <c r="F16" s="48">
        <f>F15*(1+T15)</f>
        <v>43.289762210242628</v>
      </c>
      <c r="G16" s="49">
        <f>F16*T16</f>
        <v>1.5574539289914213</v>
      </c>
      <c r="H16" s="17"/>
      <c r="I16" s="21">
        <f>IF(D16=0,,D16/C16-1)</f>
        <v>0</v>
      </c>
      <c r="J16" s="21">
        <f>IF(D16=0,,D16/G16-1)</f>
        <v>0</v>
      </c>
      <c r="K16" s="17">
        <f>IF(D16=0,,B16+D16)</f>
        <v>0</v>
      </c>
      <c r="L16" s="17">
        <f>IF(D16=0,,D16-G16)</f>
        <v>0</v>
      </c>
      <c r="M16" s="18"/>
      <c r="N16" s="18"/>
      <c r="O16" s="25"/>
      <c r="P16" s="16"/>
      <c r="Q16" s="38"/>
      <c r="R16" s="20"/>
      <c r="S16" s="22">
        <f t="shared" si="1"/>
        <v>2.5000000000000001E-2</v>
      </c>
      <c r="T16" s="23">
        <f t="shared" si="2"/>
        <v>3.5977419359049238E-2</v>
      </c>
    </row>
    <row r="17" spans="1:20" ht="15" customHeight="1">
      <c r="A17" s="8">
        <v>15</v>
      </c>
      <c r="B17" s="49">
        <f t="shared" si="0"/>
        <v>0</v>
      </c>
      <c r="C17" s="49">
        <f>B17*T17</f>
        <v>0</v>
      </c>
      <c r="D17" s="49"/>
      <c r="E17" s="17"/>
      <c r="F17" s="48">
        <f>F16*(1+T16)</f>
        <v>44.84721613923405</v>
      </c>
      <c r="G17" s="49">
        <f>F17*T17</f>
        <v>1.573149924573966</v>
      </c>
      <c r="H17" s="17"/>
      <c r="I17" s="21">
        <f>IF(D17=0,,D17/C17-1)</f>
        <v>0</v>
      </c>
      <c r="J17" s="21">
        <f>IF(D17=0,,D17/G17-1)</f>
        <v>0</v>
      </c>
      <c r="K17" s="17">
        <f>IF(D17=0,,B17+D17)</f>
        <v>0</v>
      </c>
      <c r="L17" s="17">
        <f>IF(D17=0,,D17-G17)</f>
        <v>0</v>
      </c>
      <c r="M17" s="18"/>
      <c r="N17" s="18"/>
      <c r="O17" s="18"/>
      <c r="P17" s="16"/>
      <c r="Q17" s="38"/>
      <c r="R17" s="20"/>
      <c r="S17" s="22">
        <f t="shared" si="1"/>
        <v>2.5000000000000001E-2</v>
      </c>
      <c r="T17" s="23">
        <f t="shared" si="2"/>
        <v>3.5077983875073007E-2</v>
      </c>
    </row>
    <row r="18" spans="1:20" ht="15" customHeight="1">
      <c r="A18" s="8">
        <v>16</v>
      </c>
      <c r="B18" s="49">
        <f t="shared" si="0"/>
        <v>0</v>
      </c>
      <c r="C18" s="49">
        <f>B18*T18</f>
        <v>0</v>
      </c>
      <c r="D18" s="49"/>
      <c r="E18" s="17"/>
      <c r="F18" s="48">
        <f>F17*(1+T17)</f>
        <v>46.420366063808018</v>
      </c>
      <c r="G18" s="49">
        <f>F18*T18</f>
        <v>1.5876245309547128</v>
      </c>
      <c r="H18" s="17"/>
      <c r="I18" s="21">
        <f>IF(D18=0,,D18/C18-1)</f>
        <v>0</v>
      </c>
      <c r="J18" s="21">
        <f>IF(D18=0,,D18/G18-1)</f>
        <v>0</v>
      </c>
      <c r="K18" s="17">
        <f>IF(D18=0,,B18+D18)</f>
        <v>0</v>
      </c>
      <c r="L18" s="17">
        <f>IF(D18=0,,D18-G18)</f>
        <v>0</v>
      </c>
      <c r="M18" s="26"/>
      <c r="N18" s="27"/>
      <c r="O18" s="28"/>
      <c r="P18" s="16"/>
      <c r="Q18" s="16"/>
      <c r="R18" s="29"/>
      <c r="S18" s="30">
        <f t="shared" si="1"/>
        <v>2.5000000000000001E-2</v>
      </c>
      <c r="T18" s="21">
        <f t="shared" si="2"/>
        <v>3.420103427819618E-2</v>
      </c>
    </row>
    <row r="19" spans="1:20" ht="15" customHeight="1">
      <c r="A19" s="8">
        <v>17</v>
      </c>
      <c r="B19" s="49">
        <f t="shared" si="0"/>
        <v>0</v>
      </c>
      <c r="C19" s="49">
        <f>B19*T19</f>
        <v>0</v>
      </c>
      <c r="D19" s="49"/>
      <c r="E19" s="17"/>
      <c r="F19" s="48">
        <f>F18*(1+T18)</f>
        <v>48.007990594762731</v>
      </c>
      <c r="G19" s="49">
        <f>F19*T19</f>
        <v>1.60087485865983</v>
      </c>
      <c r="H19" s="17"/>
      <c r="I19" s="21">
        <f>IF(D19=0,,D19/C19-1)</f>
        <v>0</v>
      </c>
      <c r="J19" s="21">
        <f>IF(D19=0,,D19/G19-1)</f>
        <v>0</v>
      </c>
      <c r="K19" s="17">
        <f>IF(D19=0,,B19+D19)</f>
        <v>0</v>
      </c>
      <c r="L19" s="17">
        <f>IF(D19=0,,D19-G19)</f>
        <v>0</v>
      </c>
      <c r="M19" s="18"/>
      <c r="N19" s="18"/>
      <c r="O19" s="18"/>
      <c r="P19" s="16"/>
      <c r="Q19" s="16"/>
      <c r="R19" s="20"/>
      <c r="S19" s="22">
        <f t="shared" si="1"/>
        <v>2.5000000000000001E-2</v>
      </c>
      <c r="T19" s="23">
        <f t="shared" si="2"/>
        <v>3.3346008421241274E-2</v>
      </c>
    </row>
    <row r="20" spans="1:20" ht="15" customHeight="1">
      <c r="A20" s="8">
        <v>18</v>
      </c>
      <c r="B20" s="49">
        <f t="shared" si="0"/>
        <v>0</v>
      </c>
      <c r="C20" s="49">
        <f>B20*T20</f>
        <v>0</v>
      </c>
      <c r="D20" s="49"/>
      <c r="E20" s="17"/>
      <c r="F20" s="48">
        <f>F19*(1+T19)</f>
        <v>49.608865453422567</v>
      </c>
      <c r="G20" s="49">
        <f>F20*T20</f>
        <v>1.6129012040486028</v>
      </c>
      <c r="H20" s="17"/>
      <c r="I20" s="21">
        <f>IF(D20=0,,D20/C20-1)</f>
        <v>0</v>
      </c>
      <c r="J20" s="21">
        <f>IF(D20=0,,D20/G20-1)</f>
        <v>0</v>
      </c>
      <c r="K20" s="17">
        <f>IF(D20=0,,B20+D20)</f>
        <v>0</v>
      </c>
      <c r="L20" s="17">
        <f>IF(D20=0,,D20-G20)</f>
        <v>0</v>
      </c>
      <c r="M20" s="18"/>
      <c r="N20" s="18"/>
      <c r="O20" s="18"/>
      <c r="P20" s="16"/>
      <c r="Q20" s="16"/>
      <c r="R20" s="20"/>
      <c r="S20" s="22">
        <f t="shared" si="1"/>
        <v>2.5000000000000001E-2</v>
      </c>
      <c r="T20" s="23">
        <f t="shared" si="2"/>
        <v>3.2512358210710239E-2</v>
      </c>
    </row>
    <row r="21" spans="1:20" ht="15" customHeight="1">
      <c r="A21" s="8">
        <v>19</v>
      </c>
      <c r="B21" s="49">
        <f t="shared" si="0"/>
        <v>0</v>
      </c>
      <c r="C21" s="49">
        <f>B21*T21</f>
        <v>0</v>
      </c>
      <c r="D21" s="49"/>
      <c r="E21" s="17"/>
      <c r="F21" s="48">
        <f>F20*(1+T20)</f>
        <v>51.221766657471171</v>
      </c>
      <c r="G21" s="49">
        <f>F21*T21</f>
        <v>1.6237069151092887</v>
      </c>
      <c r="H21" s="17"/>
      <c r="I21" s="21">
        <f>IF(D21=0,,D21/C21-1)</f>
        <v>0</v>
      </c>
      <c r="J21" s="21">
        <f>IF(D21=0,,D21/G21-1)</f>
        <v>0</v>
      </c>
      <c r="K21" s="17">
        <f>IF(D21=0,,B21+D21)</f>
        <v>0</v>
      </c>
      <c r="L21" s="17">
        <f>IF(D21=0,,D21-G21)</f>
        <v>0</v>
      </c>
      <c r="M21" s="18"/>
      <c r="N21" s="18"/>
      <c r="O21" s="25"/>
      <c r="P21" s="16"/>
      <c r="Q21" s="16"/>
      <c r="R21" s="18"/>
      <c r="S21" s="25">
        <f t="shared" si="1"/>
        <v>2.5000000000000001E-2</v>
      </c>
      <c r="T21" s="21">
        <f t="shared" si="2"/>
        <v>3.169954925544248E-2</v>
      </c>
    </row>
    <row r="22" spans="1:20" ht="15" customHeight="1">
      <c r="A22" s="8">
        <v>20</v>
      </c>
      <c r="B22" s="49">
        <f t="shared" si="0"/>
        <v>0</v>
      </c>
      <c r="C22" s="49">
        <f>B22*T22</f>
        <v>0</v>
      </c>
      <c r="D22" s="49"/>
      <c r="E22" s="17"/>
      <c r="F22" s="48">
        <f>F21*(1+T21)</f>
        <v>52.845473572580453</v>
      </c>
      <c r="G22" s="49">
        <f>F22*T22</f>
        <v>1.6332982501301678</v>
      </c>
      <c r="H22" s="17"/>
      <c r="I22" s="21">
        <f>IF(D22=0,,D22/C22-1)</f>
        <v>0</v>
      </c>
      <c r="J22" s="21">
        <f>IF(D22=0,,D22/G22-1)</f>
        <v>0</v>
      </c>
      <c r="K22" s="17">
        <f>IF(D22=0,,B22+D22)</f>
        <v>0</v>
      </c>
      <c r="L22" s="17">
        <f>IF(D22=0,,D22-G22)</f>
        <v>0</v>
      </c>
      <c r="M22" s="18"/>
      <c r="N22" s="18"/>
      <c r="O22" s="18"/>
      <c r="P22" s="16"/>
      <c r="Q22" s="16"/>
      <c r="R22" s="20"/>
      <c r="S22" s="22">
        <f t="shared" si="1"/>
        <v>2.5000000000000001E-2</v>
      </c>
      <c r="T22" s="23">
        <f t="shared" si="2"/>
        <v>3.0907060524056416E-2</v>
      </c>
    </row>
    <row r="23" spans="1:20" ht="15" customHeight="1">
      <c r="A23" s="8">
        <v>21</v>
      </c>
      <c r="B23" s="49">
        <f t="shared" si="0"/>
        <v>0</v>
      </c>
      <c r="C23" s="49">
        <f>B23*T23</f>
        <v>0</v>
      </c>
      <c r="D23" s="49"/>
      <c r="E23" s="17"/>
      <c r="F23" s="48">
        <f>F22*(1+T22)</f>
        <v>54.47877182271062</v>
      </c>
      <c r="G23" s="49">
        <f>F23*T23</f>
        <v>1.6416842305507569</v>
      </c>
      <c r="H23" s="17"/>
      <c r="I23" s="21">
        <f>IF(D23=0,,D23/C23-1)</f>
        <v>0</v>
      </c>
      <c r="J23" s="21">
        <f>IF(D23=0,,D23/G23-1)</f>
        <v>0</v>
      </c>
      <c r="K23" s="17">
        <f>IF(D23=0,,B23+D23)</f>
        <v>0</v>
      </c>
      <c r="L23" s="17">
        <f>IF(D23=0,,D23-G23)</f>
        <v>0</v>
      </c>
      <c r="M23" s="18"/>
      <c r="N23" s="18"/>
      <c r="O23" s="18"/>
      <c r="P23" s="16"/>
      <c r="Q23" s="16"/>
      <c r="R23" s="20"/>
      <c r="S23" s="22">
        <f t="shared" si="1"/>
        <v>2.5000000000000001E-2</v>
      </c>
      <c r="T23" s="23">
        <f t="shared" si="2"/>
        <v>3.0134384010955004E-2</v>
      </c>
    </row>
    <row r="24" spans="1:20" ht="15" customHeight="1">
      <c r="A24" s="8">
        <v>22</v>
      </c>
      <c r="B24" s="49">
        <f t="shared" si="0"/>
        <v>0</v>
      </c>
      <c r="C24" s="49">
        <f>B24*T24</f>
        <v>0</v>
      </c>
      <c r="D24" s="49"/>
      <c r="E24" s="17"/>
      <c r="F24" s="48">
        <f>F23*(1+T23)</f>
        <v>56.120456053261371</v>
      </c>
      <c r="G24" s="49">
        <f>F24*T24</f>
        <v>1.6488764892394299</v>
      </c>
      <c r="H24" s="17"/>
      <c r="I24" s="21">
        <f>IF(D24=0,,D24/C24-1)</f>
        <v>0</v>
      </c>
      <c r="J24" s="21">
        <f>IF(D24=0,,D24/G24-1)</f>
        <v>0</v>
      </c>
      <c r="K24" s="17">
        <f>IF(D24=0,,B24+D24)</f>
        <v>0</v>
      </c>
      <c r="L24" s="17">
        <f>IF(D24=0,,D24-G24)</f>
        <v>0</v>
      </c>
      <c r="M24" s="18"/>
      <c r="N24" s="18"/>
      <c r="O24" s="18"/>
      <c r="P24" s="16"/>
      <c r="Q24" s="16"/>
      <c r="R24" s="20"/>
      <c r="S24" s="22">
        <f t="shared" si="1"/>
        <v>2.5000000000000001E-2</v>
      </c>
      <c r="T24" s="23">
        <f t="shared" si="2"/>
        <v>2.938102441068113E-2</v>
      </c>
    </row>
    <row r="25" spans="1:20" s="14" customFormat="1" ht="15" customHeight="1">
      <c r="A25" s="36">
        <v>23</v>
      </c>
      <c r="B25" s="49">
        <f t="shared" si="0"/>
        <v>0</v>
      </c>
      <c r="C25" s="49">
        <f>B25*T25</f>
        <v>0</v>
      </c>
      <c r="D25" s="49"/>
      <c r="E25" s="32"/>
      <c r="F25" s="48">
        <f>F24*(1+T24)</f>
        <v>57.769332542500798</v>
      </c>
      <c r="G25" s="49">
        <f>F25*T25</f>
        <v>1.6548891153794725</v>
      </c>
      <c r="H25" s="32"/>
      <c r="I25" s="33">
        <f>IF(D25=0,,D25/C25-1)</f>
        <v>0</v>
      </c>
      <c r="J25" s="33">
        <f>IF(D25=0,,D25/G25-1)</f>
        <v>0</v>
      </c>
      <c r="K25" s="32">
        <f>IF(D25=0,,B25+D25)</f>
        <v>0</v>
      </c>
      <c r="L25" s="32">
        <f>IF(D25=0,,D25-G25)</f>
        <v>0</v>
      </c>
      <c r="M25" s="34"/>
      <c r="N25" s="34"/>
      <c r="O25" s="34"/>
      <c r="P25" s="31"/>
      <c r="Q25" s="31"/>
      <c r="R25" s="34"/>
      <c r="S25" s="35">
        <f t="shared" si="1"/>
        <v>2.5000000000000001E-2</v>
      </c>
      <c r="T25" s="33">
        <f t="shared" si="2"/>
        <v>2.8646498800414102E-2</v>
      </c>
    </row>
  </sheetData>
  <mergeCells count="1">
    <mergeCell ref="A1:L1"/>
  </mergeCells>
  <conditionalFormatting sqref="G2:H1048576">
    <cfRule type="colorScale" priority="14">
      <colorScale>
        <cfvo type="min"/>
        <cfvo type="max"/>
        <color theme="0" tint="-4.9989318521683403E-2"/>
        <color theme="1" tint="0.34998626667073579"/>
      </colorScale>
    </cfRule>
  </conditionalFormatting>
  <conditionalFormatting sqref="I2:I1048576">
    <cfRule type="colorScale" priority="13">
      <colorScale>
        <cfvo type="min"/>
        <cfvo type="max"/>
        <color rgb="FFC5F3D0"/>
        <color rgb="FF08C045"/>
      </colorScale>
    </cfRule>
  </conditionalFormatting>
  <conditionalFormatting sqref="J2:J1048576">
    <cfRule type="colorScale" priority="12">
      <colorScale>
        <cfvo type="min"/>
        <cfvo type="max"/>
        <color rgb="FFC5F3D0"/>
        <color rgb="FF08C045"/>
      </colorScale>
    </cfRule>
  </conditionalFormatting>
  <conditionalFormatting sqref="K2:K1048576">
    <cfRule type="colorScale" priority="11">
      <colorScale>
        <cfvo type="min"/>
        <cfvo type="max"/>
        <color rgb="FFC5F3D0"/>
        <color rgb="FF08C045"/>
      </colorScale>
    </cfRule>
  </conditionalFormatting>
  <conditionalFormatting sqref="N2:N1048576">
    <cfRule type="colorScale" priority="10">
      <colorScale>
        <cfvo type="min"/>
        <cfvo type="max"/>
        <color rgb="FFC5F3D0"/>
        <color rgb="FF08C045"/>
      </colorScale>
    </cfRule>
  </conditionalFormatting>
  <conditionalFormatting sqref="Q2:Q1048576">
    <cfRule type="colorScale" priority="9">
      <colorScale>
        <cfvo type="min"/>
        <cfvo type="max"/>
        <color rgb="FFC5F3D0"/>
        <color rgb="FF08C045"/>
      </colorScale>
    </cfRule>
  </conditionalFormatting>
  <conditionalFormatting sqref="R6:R1048576 R2">
    <cfRule type="colorScale" priority="8">
      <colorScale>
        <cfvo type="min"/>
        <cfvo type="max"/>
        <color rgb="FFC5F3D0"/>
        <color rgb="FF08C045"/>
      </colorScale>
    </cfRule>
  </conditionalFormatting>
  <conditionalFormatting sqref="S2:S1048576">
    <cfRule type="colorScale" priority="7">
      <colorScale>
        <cfvo type="min"/>
        <cfvo type="max"/>
        <color rgb="FFC5F3D0"/>
        <color rgb="FF08C045"/>
      </colorScale>
    </cfRule>
  </conditionalFormatting>
  <conditionalFormatting sqref="B2:B1048576">
    <cfRule type="colorScale" priority="6">
      <colorScale>
        <cfvo type="min"/>
        <cfvo type="max"/>
        <color rgb="FFC5F3D0"/>
        <color rgb="FF08C045"/>
      </colorScale>
    </cfRule>
  </conditionalFormatting>
  <conditionalFormatting sqref="C26:D1048576 F2:F25">
    <cfRule type="colorScale" priority="5">
      <colorScale>
        <cfvo type="min"/>
        <cfvo type="max"/>
        <color theme="0" tint="-4.9989318521683403E-2"/>
        <color theme="1" tint="0.34998626667073579"/>
      </colorScale>
    </cfRule>
  </conditionalFormatting>
  <conditionalFormatting sqref="L2:L1048576">
    <cfRule type="colorScale" priority="4">
      <colorScale>
        <cfvo type="min"/>
        <cfvo type="max"/>
        <color rgb="FFC5F3D0"/>
        <color rgb="FF08C045"/>
      </colorScale>
    </cfRule>
  </conditionalFormatting>
  <conditionalFormatting sqref="T1:T1048576">
    <cfRule type="colorScale" priority="3">
      <colorScale>
        <cfvo type="min"/>
        <cfvo type="max"/>
        <color rgb="FFC5F3D0"/>
        <color rgb="FF08C045"/>
      </colorScale>
    </cfRule>
  </conditionalFormatting>
  <conditionalFormatting sqref="B6:S8 B11:S26 B9:N10 P9:S10 B4:Q5 S4:S5">
    <cfRule type="colorScale" priority="15">
      <colorScale>
        <cfvo type="min"/>
        <cfvo type="max"/>
        <color rgb="FFC5F3D0"/>
        <color rgb="FF08C045"/>
      </colorScale>
    </cfRule>
    <cfRule type="colorScale" priority="16">
      <colorScale>
        <cfvo type="min"/>
        <cfvo type="max"/>
        <color rgb="FF63BE7B"/>
        <color rgb="FFFFEF9C"/>
      </colorScale>
    </cfRule>
    <cfRule type="colorScale" priority="17">
      <colorScale>
        <cfvo type="min"/>
        <cfvo type="max"/>
        <color rgb="FF63BE7B"/>
        <color rgb="FFFFEF9C"/>
      </colorScale>
    </cfRule>
  </conditionalFormatting>
  <conditionalFormatting sqref="F4:F25 B26:D26 B4:B25">
    <cfRule type="colorScale" priority="18">
      <colorScale>
        <cfvo type="min"/>
        <cfvo type="max"/>
        <color rgb="FFFCFCFF"/>
        <color rgb="FF63BE7B"/>
      </colorScale>
    </cfRule>
  </conditionalFormatting>
  <conditionalFormatting sqref="B4:B26">
    <cfRule type="colorScale" priority="19">
      <colorScale>
        <cfvo type="min"/>
        <cfvo type="max"/>
        <color rgb="FFC5F3D0"/>
        <color rgb="FF08C045"/>
      </colorScale>
    </cfRule>
    <cfRule type="colorScale" priority="20">
      <colorScale>
        <cfvo type="min"/>
        <cfvo type="max"/>
        <color rgb="FF63BE7B"/>
        <color rgb="FFFFEF9C"/>
      </colorScale>
    </cfRule>
  </conditionalFormatting>
  <conditionalFormatting sqref="F4:F25 C26:D26">
    <cfRule type="colorScale" priority="21">
      <colorScale>
        <cfvo type="min"/>
        <cfvo type="max"/>
        <color rgb="FFC5F3D0"/>
        <color rgb="FF08C045"/>
      </colorScale>
    </cfRule>
  </conditionalFormatting>
  <conditionalFormatting sqref="E4:E26">
    <cfRule type="colorScale" priority="22">
      <colorScale>
        <cfvo type="min"/>
        <cfvo type="max"/>
        <color rgb="FFC5F3D0"/>
        <color rgb="FF08C045"/>
      </colorScale>
    </cfRule>
  </conditionalFormatting>
  <conditionalFormatting sqref="F26:F1048576 C2:C25">
    <cfRule type="colorScale" priority="23">
      <colorScale>
        <cfvo type="min"/>
        <cfvo type="max"/>
        <color rgb="FFC5F3D0"/>
        <color rgb="FF08C045"/>
      </colorScale>
    </cfRule>
  </conditionalFormatting>
  <conditionalFormatting sqref="C4:C25 F26">
    <cfRule type="colorScale" priority="24">
      <colorScale>
        <cfvo type="min"/>
        <cfvo type="max"/>
        <color rgb="FFC5F3D0"/>
        <color rgb="FF08C045"/>
      </colorScale>
    </cfRule>
    <cfRule type="colorScale" priority="25">
      <colorScale>
        <cfvo type="min"/>
        <cfvo type="max"/>
        <color rgb="FF63BE7B"/>
        <color rgb="FFFFEF9C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5">
    <cfRule type="colorScale" priority="27">
      <colorScale>
        <cfvo type="min"/>
        <cfvo type="max"/>
        <color rgb="FFC5F3D0"/>
        <color rgb="FF08C045"/>
      </colorScale>
    </cfRule>
  </conditionalFormatting>
  <conditionalFormatting sqref="O9:O10">
    <cfRule type="colorScale" priority="2">
      <colorScale>
        <cfvo type="min"/>
        <cfvo type="max"/>
        <color rgb="FFC5F3D0"/>
        <color rgb="FF08C045"/>
      </colorScale>
    </cfRule>
  </conditionalFormatting>
  <conditionalFormatting sqref="R3:R5">
    <cfRule type="colorScale" priority="1">
      <colorScale>
        <cfvo type="min"/>
        <cfvo type="max"/>
        <color rgb="FFC5F3D0"/>
        <color rgb="FF08C045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showGridLines="0" workbookViewId="0">
      <selection activeCell="A2" sqref="A2"/>
    </sheetView>
  </sheetViews>
  <sheetFormatPr defaultColWidth="14.42578125" defaultRowHeight="15.75" customHeight="1"/>
  <cols>
    <col min="1" max="1" width="5" style="13" customWidth="1"/>
    <col min="2" max="2" width="17.28515625" customWidth="1"/>
    <col min="3" max="3" width="15.5703125" customWidth="1"/>
    <col min="4" max="4" width="7.140625" customWidth="1"/>
    <col min="5" max="5" width="0.85546875" customWidth="1"/>
    <col min="6" max="6" width="16.28515625" customWidth="1"/>
    <col min="7" max="7" width="16.7109375" customWidth="1"/>
    <col min="8" max="8" width="0.85546875" customWidth="1"/>
    <col min="9" max="9" width="10.42578125" customWidth="1"/>
    <col min="10" max="10" width="9.28515625" customWidth="1"/>
    <col min="11" max="11" width="10.5703125" customWidth="1"/>
    <col min="12" max="12" width="7.140625" customWidth="1"/>
    <col min="13" max="13" width="0.85546875" customWidth="1"/>
    <col min="14" max="14" width="12.85546875" customWidth="1"/>
    <col min="15" max="15" width="10.140625" customWidth="1"/>
    <col min="16" max="16" width="0.85546875" customWidth="1"/>
    <col min="17" max="17" width="14" customWidth="1"/>
    <col min="18" max="19" width="8.7109375" customWidth="1"/>
    <col min="20" max="20" width="9.140625" customWidth="1"/>
  </cols>
  <sheetData>
    <row r="1" spans="1:20" s="39" customFormat="1" ht="42" customHeight="1">
      <c r="A1" s="47" t="s">
        <v>45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</row>
    <row r="2" spans="1:20" s="13" customFormat="1" ht="15" customHeight="1">
      <c r="A2" s="8" t="s">
        <v>22</v>
      </c>
      <c r="B2" s="8" t="s">
        <v>23</v>
      </c>
      <c r="C2" s="8" t="s">
        <v>25</v>
      </c>
      <c r="D2" s="8" t="s">
        <v>27</v>
      </c>
      <c r="E2" s="8"/>
      <c r="F2" s="8" t="s">
        <v>24</v>
      </c>
      <c r="G2" s="8" t="s">
        <v>26</v>
      </c>
      <c r="H2" s="8"/>
      <c r="I2" s="8" t="s">
        <v>28</v>
      </c>
      <c r="J2" s="8" t="s">
        <v>29</v>
      </c>
      <c r="K2" s="8" t="s">
        <v>30</v>
      </c>
      <c r="L2" s="8" t="s">
        <v>31</v>
      </c>
      <c r="M2" s="9"/>
      <c r="N2" s="9" t="s">
        <v>32</v>
      </c>
      <c r="O2" s="10"/>
      <c r="P2" s="8"/>
      <c r="Q2" s="8"/>
      <c r="R2" s="11"/>
      <c r="S2" s="11" t="s">
        <v>33</v>
      </c>
      <c r="T2" s="12" t="s">
        <v>34</v>
      </c>
    </row>
    <row r="3" spans="1:20" ht="15" customHeight="1">
      <c r="A3" s="37">
        <v>1</v>
      </c>
      <c r="B3" s="49">
        <f>R3</f>
        <v>40</v>
      </c>
      <c r="C3" s="49">
        <f>B3*T3</f>
        <v>2</v>
      </c>
      <c r="D3" s="49"/>
      <c r="E3" s="17"/>
      <c r="F3" s="48">
        <f>R3</f>
        <v>40</v>
      </c>
      <c r="G3" s="49">
        <f>F3*T3</f>
        <v>2</v>
      </c>
      <c r="H3" s="17"/>
      <c r="I3" s="21">
        <f>IF(D3=0,,D3/C3-1)</f>
        <v>0</v>
      </c>
      <c r="J3" s="21">
        <f>D3/G3-1</f>
        <v>-1</v>
      </c>
      <c r="K3" s="17">
        <f>B3+D3</f>
        <v>40</v>
      </c>
      <c r="L3" s="17">
        <f>D3-G3</f>
        <v>-2</v>
      </c>
      <c r="M3" s="18"/>
      <c r="N3" s="9" t="s">
        <v>35</v>
      </c>
      <c r="O3" s="19"/>
      <c r="P3" s="17"/>
      <c r="Q3" s="15" t="s">
        <v>6</v>
      </c>
      <c r="R3" s="49">
        <v>40</v>
      </c>
      <c r="S3" s="22">
        <v>2.5000000000000001E-2</v>
      </c>
      <c r="T3" s="23">
        <v>0.05</v>
      </c>
    </row>
    <row r="4" spans="1:20" ht="15" customHeight="1">
      <c r="A4" s="8">
        <v>2</v>
      </c>
      <c r="B4" s="49">
        <f t="shared" ref="B4:B25" si="0">K3</f>
        <v>40</v>
      </c>
      <c r="C4" s="49">
        <f>B4*T4</f>
        <v>1.9500000000000002</v>
      </c>
      <c r="D4" s="49"/>
      <c r="E4" s="17"/>
      <c r="F4" s="48">
        <f>F3*(1+T3)</f>
        <v>42</v>
      </c>
      <c r="G4" s="49">
        <f>F4*T4</f>
        <v>2.0474999999999999</v>
      </c>
      <c r="H4" s="17"/>
      <c r="I4" s="21">
        <f>IF(D4=0,,D4/C4-1)</f>
        <v>0</v>
      </c>
      <c r="J4" s="21">
        <f>IF(D4=0,,D4/G4-1)</f>
        <v>0</v>
      </c>
      <c r="K4" s="17">
        <f>IF(D4=0,,B4+D4)</f>
        <v>0</v>
      </c>
      <c r="L4" s="17">
        <f>IF(D4=0,,D4-G4)</f>
        <v>0</v>
      </c>
      <c r="M4" s="17"/>
      <c r="N4" s="17"/>
      <c r="O4" s="17"/>
      <c r="P4" s="16"/>
      <c r="Q4" s="8" t="s">
        <v>36</v>
      </c>
      <c r="R4" s="49">
        <f>SUM(D3:D25)+R3+R2</f>
        <v>40</v>
      </c>
      <c r="S4" s="22">
        <f t="shared" ref="S4:S25" si="1">S3</f>
        <v>2.5000000000000001E-2</v>
      </c>
      <c r="T4" s="23">
        <f t="shared" ref="T4:T25" si="2">T3*(1-S3)</f>
        <v>4.8750000000000002E-2</v>
      </c>
    </row>
    <row r="5" spans="1:20" ht="15" customHeight="1">
      <c r="A5" s="8">
        <v>3</v>
      </c>
      <c r="B5" s="49">
        <f t="shared" si="0"/>
        <v>0</v>
      </c>
      <c r="C5" s="49">
        <f>B5*T5</f>
        <v>0</v>
      </c>
      <c r="D5" s="49"/>
      <c r="E5" s="17"/>
      <c r="F5" s="48">
        <f>F4*(1+T4)</f>
        <v>44.047499999999999</v>
      </c>
      <c r="G5" s="49">
        <f>F5*T5</f>
        <v>2.0936327343749999</v>
      </c>
      <c r="H5" s="17"/>
      <c r="I5" s="21">
        <f>IF(D5=0,,D5/C5-1)</f>
        <v>0</v>
      </c>
      <c r="J5" s="21">
        <f>IF(D5=0,,D5/G5-1)</f>
        <v>0</v>
      </c>
      <c r="K5" s="17">
        <f>IF(D5=0,,B5+D5)</f>
        <v>0</v>
      </c>
      <c r="L5" s="17">
        <f>IF(D5=0,,D5-G5)</f>
        <v>0</v>
      </c>
      <c r="M5" s="17"/>
      <c r="N5" s="17"/>
      <c r="O5" s="17"/>
      <c r="P5" s="16"/>
      <c r="Q5" s="8" t="s">
        <v>37</v>
      </c>
      <c r="R5" s="49">
        <f>R4-R3-R2</f>
        <v>0</v>
      </c>
      <c r="S5" s="22">
        <f t="shared" si="1"/>
        <v>2.5000000000000001E-2</v>
      </c>
      <c r="T5" s="23">
        <f t="shared" si="2"/>
        <v>4.7531249999999997E-2</v>
      </c>
    </row>
    <row r="6" spans="1:20" ht="15" customHeight="1">
      <c r="A6" s="8">
        <v>4</v>
      </c>
      <c r="B6" s="49">
        <f t="shared" si="0"/>
        <v>0</v>
      </c>
      <c r="C6" s="49">
        <f>B6*T6</f>
        <v>0</v>
      </c>
      <c r="D6" s="49"/>
      <c r="E6" s="17"/>
      <c r="F6" s="48">
        <f>F5*(1+T5)</f>
        <v>46.141132734374999</v>
      </c>
      <c r="G6" s="49">
        <f>F6*T6</f>
        <v>2.1383170723987424</v>
      </c>
      <c r="H6" s="17"/>
      <c r="I6" s="21">
        <f>IF(D6=0,,D6/C6-1)</f>
        <v>0</v>
      </c>
      <c r="J6" s="21">
        <f>IF(D6=0,,D6/G6-1)</f>
        <v>0</v>
      </c>
      <c r="K6" s="17">
        <f>IF(D6=0,,B6+D6)</f>
        <v>0</v>
      </c>
      <c r="L6" s="17">
        <f>IF(D6=0,,D6-G6)</f>
        <v>0</v>
      </c>
      <c r="M6" s="17"/>
      <c r="N6" s="17"/>
      <c r="O6" s="17"/>
      <c r="P6" s="18"/>
      <c r="Q6" s="9" t="s">
        <v>38</v>
      </c>
      <c r="R6" s="22">
        <f>R4/(R3+R2)-1</f>
        <v>0</v>
      </c>
      <c r="S6" s="22">
        <f t="shared" si="1"/>
        <v>2.5000000000000001E-2</v>
      </c>
      <c r="T6" s="23">
        <f t="shared" si="2"/>
        <v>4.6342968749999998E-2</v>
      </c>
    </row>
    <row r="7" spans="1:20" ht="15" customHeight="1">
      <c r="A7" s="8">
        <v>5</v>
      </c>
      <c r="B7" s="49">
        <f t="shared" si="0"/>
        <v>0</v>
      </c>
      <c r="C7" s="49">
        <f>B7*T7</f>
        <v>0</v>
      </c>
      <c r="D7" s="49"/>
      <c r="E7" s="17"/>
      <c r="F7" s="48">
        <f>F6*(1+T6)</f>
        <v>48.279449806773748</v>
      </c>
      <c r="G7" s="49">
        <f>F7*T7</f>
        <v>2.1814777078209464</v>
      </c>
      <c r="H7" s="17"/>
      <c r="I7" s="21">
        <f>IF(D7=0,,D7/C7-1)</f>
        <v>0</v>
      </c>
      <c r="J7" s="21">
        <f>IF(D7=0,,D7/G7-1)</f>
        <v>0</v>
      </c>
      <c r="K7" s="17">
        <f>IF(D7=0,,B7+D7)</f>
        <v>0</v>
      </c>
      <c r="L7" s="17">
        <f>IF(D7=0,,D7-G7)</f>
        <v>0</v>
      </c>
      <c r="M7" s="17"/>
      <c r="N7" s="17"/>
      <c r="O7" s="17"/>
      <c r="P7" s="24"/>
      <c r="Q7" s="24"/>
      <c r="R7" s="20"/>
      <c r="S7" s="22">
        <f t="shared" si="1"/>
        <v>2.5000000000000001E-2</v>
      </c>
      <c r="T7" s="23">
        <f t="shared" si="2"/>
        <v>4.5184394531249998E-2</v>
      </c>
    </row>
    <row r="8" spans="1:20" ht="15" customHeight="1">
      <c r="A8" s="8">
        <v>6</v>
      </c>
      <c r="B8" s="49">
        <f t="shared" si="0"/>
        <v>0</v>
      </c>
      <c r="C8" s="49">
        <f>B8*T8</f>
        <v>0</v>
      </c>
      <c r="D8" s="49"/>
      <c r="E8" s="17"/>
      <c r="F8" s="48">
        <f>F7*(1+T7)</f>
        <v>50.460927514594694</v>
      </c>
      <c r="G8" s="49">
        <f>F8*T8</f>
        <v>2.2230452958014486</v>
      </c>
      <c r="H8" s="17"/>
      <c r="I8" s="21">
        <f>IF(D8=0,,D8/C8-1)</f>
        <v>0</v>
      </c>
      <c r="J8" s="21">
        <f>IF(D8=0,,D8/G8-1)</f>
        <v>0</v>
      </c>
      <c r="K8" s="17">
        <f>IF(D8=0,,B8+D8)</f>
        <v>0</v>
      </c>
      <c r="L8" s="17">
        <f>IF(D8=0,,D8-G8)</f>
        <v>0</v>
      </c>
      <c r="M8" s="19"/>
      <c r="N8" s="18"/>
      <c r="O8" s="18"/>
      <c r="P8" s="16"/>
      <c r="Q8" s="16"/>
      <c r="R8" s="20"/>
      <c r="S8" s="22">
        <f t="shared" si="1"/>
        <v>2.5000000000000001E-2</v>
      </c>
      <c r="T8" s="23">
        <f t="shared" si="2"/>
        <v>4.4054784667968749E-2</v>
      </c>
    </row>
    <row r="9" spans="1:20" ht="15" customHeight="1">
      <c r="A9" s="8">
        <v>7</v>
      </c>
      <c r="B9" s="49">
        <f t="shared" si="0"/>
        <v>0</v>
      </c>
      <c r="C9" s="49">
        <f>B9*T9</f>
        <v>0</v>
      </c>
      <c r="D9" s="49"/>
      <c r="E9" s="17"/>
      <c r="F9" s="48">
        <f>F8*(1+T8)</f>
        <v>52.683972810396149</v>
      </c>
      <c r="G9" s="49">
        <f>F9*T9</f>
        <v>2.2629565506747449</v>
      </c>
      <c r="H9" s="17"/>
      <c r="I9" s="21">
        <f>IF(D9=0,,D9/C9-1)</f>
        <v>0</v>
      </c>
      <c r="J9" s="21">
        <f>IF(D9=0,,D9/G9-1)</f>
        <v>0</v>
      </c>
      <c r="K9" s="17">
        <f>IF(D9=0,,B9+D9)</f>
        <v>0</v>
      </c>
      <c r="L9" s="17">
        <f>IF(D9=0,,D9-G9)</f>
        <v>0</v>
      </c>
      <c r="M9" s="18"/>
      <c r="N9" s="9" t="s">
        <v>39</v>
      </c>
      <c r="O9" s="49">
        <f>SUM(D3:D25)</f>
        <v>0</v>
      </c>
      <c r="P9" s="16"/>
      <c r="Q9" s="8" t="s">
        <v>40</v>
      </c>
      <c r="R9" s="20"/>
      <c r="S9" s="22">
        <f t="shared" si="1"/>
        <v>2.5000000000000001E-2</v>
      </c>
      <c r="T9" s="23">
        <f t="shared" si="2"/>
        <v>4.2953415051269532E-2</v>
      </c>
    </row>
    <row r="10" spans="1:20" ht="15" customHeight="1">
      <c r="A10" s="8">
        <v>8</v>
      </c>
      <c r="B10" s="49">
        <f t="shared" si="0"/>
        <v>0</v>
      </c>
      <c r="C10" s="49">
        <f>B10*T10</f>
        <v>0</v>
      </c>
      <c r="D10" s="49"/>
      <c r="E10" s="17"/>
      <c r="F10" s="48">
        <f>F9*(1+T9)</f>
        <v>54.9469293610709</v>
      </c>
      <c r="G10" s="49">
        <f>F10*T10</f>
        <v>2.301154306072895</v>
      </c>
      <c r="H10" s="17"/>
      <c r="I10" s="21">
        <f>IF(D10=0,,D10/C10-1)</f>
        <v>0</v>
      </c>
      <c r="J10" s="21">
        <f>IF(D10=0,,D10/G10-1)</f>
        <v>0</v>
      </c>
      <c r="K10" s="17">
        <f>IF(D10=0,,B10+D10)</f>
        <v>0</v>
      </c>
      <c r="L10" s="17">
        <f>IF(D10=0,,D10-G10)</f>
        <v>0</v>
      </c>
      <c r="M10" s="18"/>
      <c r="N10" s="9" t="s">
        <v>41</v>
      </c>
      <c r="O10" s="49">
        <f>O9+R3</f>
        <v>40</v>
      </c>
      <c r="P10" s="17"/>
      <c r="Q10" s="50">
        <f>SUM(L3:L25)</f>
        <v>-2</v>
      </c>
      <c r="R10" s="20"/>
      <c r="S10" s="22">
        <f t="shared" si="1"/>
        <v>2.5000000000000001E-2</v>
      </c>
      <c r="T10" s="23">
        <f t="shared" si="2"/>
        <v>4.1879579674987795E-2</v>
      </c>
    </row>
    <row r="11" spans="1:20" ht="15" customHeight="1">
      <c r="A11" s="8">
        <v>9</v>
      </c>
      <c r="B11" s="49">
        <f t="shared" si="0"/>
        <v>0</v>
      </c>
      <c r="C11" s="49">
        <f>B11*T11</f>
        <v>0</v>
      </c>
      <c r="D11" s="49"/>
      <c r="E11" s="17"/>
      <c r="F11" s="48">
        <f>F10*(1+T10)</f>
        <v>57.248083667143796</v>
      </c>
      <c r="G11" s="49">
        <f>F11*T11</f>
        <v>2.337587539149053</v>
      </c>
      <c r="H11" s="17"/>
      <c r="I11" s="21">
        <f>IF(D11=0,,D11/C11-1)</f>
        <v>0</v>
      </c>
      <c r="J11" s="21">
        <f>IF(D11=0,,D11/G11-1)</f>
        <v>0</v>
      </c>
      <c r="K11" s="17">
        <f>IF(D11=0,,B11+D11)</f>
        <v>0</v>
      </c>
      <c r="L11" s="17">
        <f>IF(D11=0,,D11-G11)</f>
        <v>0</v>
      </c>
      <c r="M11" s="18"/>
      <c r="N11" s="9" t="s">
        <v>42</v>
      </c>
      <c r="O11" s="25">
        <f>O10/R3-1</f>
        <v>0</v>
      </c>
      <c r="P11" s="16"/>
      <c r="Q11" s="16"/>
      <c r="R11" s="20"/>
      <c r="S11" s="22">
        <f t="shared" si="1"/>
        <v>2.5000000000000001E-2</v>
      </c>
      <c r="T11" s="23">
        <f t="shared" si="2"/>
        <v>4.0832590183113096E-2</v>
      </c>
    </row>
    <row r="12" spans="1:20" ht="15" customHeight="1">
      <c r="A12" s="8">
        <v>10</v>
      </c>
      <c r="B12" s="49">
        <f t="shared" si="0"/>
        <v>0</v>
      </c>
      <c r="C12" s="49">
        <f>B12*T12</f>
        <v>0</v>
      </c>
      <c r="D12" s="49"/>
      <c r="E12" s="17"/>
      <c r="F12" s="48">
        <f>F11*(1+T11)</f>
        <v>59.585671206292844</v>
      </c>
      <c r="G12" s="49">
        <f>F12*T12</f>
        <v>2.3722113608234712</v>
      </c>
      <c r="H12" s="17"/>
      <c r="I12" s="21">
        <f>IF(D12=0,,D12/C12-1)</f>
        <v>0</v>
      </c>
      <c r="J12" s="21">
        <f>IF(D12=0,,D12/G12-1)</f>
        <v>0</v>
      </c>
      <c r="K12" s="17">
        <f>IF(D12=0,,B12+D12)</f>
        <v>0</v>
      </c>
      <c r="L12" s="17">
        <f>IF(D12=0,,D12-G12)</f>
        <v>0</v>
      </c>
      <c r="M12" s="18"/>
      <c r="N12" s="18"/>
      <c r="O12" s="18"/>
      <c r="P12" s="16"/>
      <c r="Q12" s="16"/>
      <c r="R12" s="20"/>
      <c r="S12" s="22">
        <f t="shared" si="1"/>
        <v>2.5000000000000001E-2</v>
      </c>
      <c r="T12" s="23">
        <f t="shared" si="2"/>
        <v>3.981177542853527E-2</v>
      </c>
    </row>
    <row r="13" spans="1:20" ht="15" customHeight="1">
      <c r="A13" s="8">
        <v>11</v>
      </c>
      <c r="B13" s="49">
        <f t="shared" si="0"/>
        <v>0</v>
      </c>
      <c r="C13" s="49">
        <f>B13*T13</f>
        <v>0</v>
      </c>
      <c r="D13" s="49"/>
      <c r="E13" s="17"/>
      <c r="F13" s="48">
        <f>F12*(1+T12)</f>
        <v>61.957882567116307</v>
      </c>
      <c r="G13" s="49">
        <f>F13*T13</f>
        <v>2.4049869741198546</v>
      </c>
      <c r="H13" s="17"/>
      <c r="I13" s="21">
        <f>IF(D13=0,,D13/C13-1)</f>
        <v>0</v>
      </c>
      <c r="J13" s="21">
        <f>IF(D13=0,,D13/G13-1)</f>
        <v>0</v>
      </c>
      <c r="K13" s="17">
        <f>IF(D13=0,,B13+D13)</f>
        <v>0</v>
      </c>
      <c r="L13" s="17">
        <f>IF(D13=0,,D13-G13)</f>
        <v>0</v>
      </c>
      <c r="M13" s="18"/>
      <c r="N13" s="19"/>
      <c r="O13" s="24"/>
      <c r="P13" s="16"/>
      <c r="Q13" s="16"/>
      <c r="R13" s="20"/>
      <c r="S13" s="22">
        <f t="shared" si="1"/>
        <v>2.5000000000000001E-2</v>
      </c>
      <c r="T13" s="23">
        <f t="shared" si="2"/>
        <v>3.8816481042821885E-2</v>
      </c>
    </row>
    <row r="14" spans="1:20" ht="15" customHeight="1">
      <c r="A14" s="8">
        <v>12</v>
      </c>
      <c r="B14" s="49">
        <f t="shared" si="0"/>
        <v>0</v>
      </c>
      <c r="C14" s="49">
        <f>B14*T14</f>
        <v>0</v>
      </c>
      <c r="D14" s="49"/>
      <c r="E14" s="17"/>
      <c r="F14" s="48">
        <f>F13*(1+T13)</f>
        <v>64.362869541236165</v>
      </c>
      <c r="G14" s="49">
        <f>F14*T14</f>
        <v>2.4358816027737866</v>
      </c>
      <c r="H14" s="17"/>
      <c r="I14" s="21">
        <f>IF(D14=0,,D14/C14-1)</f>
        <v>0</v>
      </c>
      <c r="J14" s="21">
        <f>IF(D14=0,,D14/G14-1)</f>
        <v>0</v>
      </c>
      <c r="K14" s="17">
        <f>IF(D14=0,,B14+D14)</f>
        <v>0</v>
      </c>
      <c r="L14" s="17">
        <f>IF(D14=0,,D14-G14)</f>
        <v>0</v>
      </c>
      <c r="M14" s="18"/>
      <c r="N14" s="18"/>
      <c r="O14" s="18"/>
      <c r="P14" s="16"/>
      <c r="Q14" s="16"/>
      <c r="R14" s="20"/>
      <c r="S14" s="22">
        <f t="shared" si="1"/>
        <v>2.5000000000000001E-2</v>
      </c>
      <c r="T14" s="23">
        <f t="shared" si="2"/>
        <v>3.7846069016751339E-2</v>
      </c>
    </row>
    <row r="15" spans="1:20" ht="15" customHeight="1">
      <c r="A15" s="8">
        <v>13</v>
      </c>
      <c r="B15" s="49">
        <f t="shared" si="0"/>
        <v>0</v>
      </c>
      <c r="C15" s="49">
        <f>B15*T15</f>
        <v>0</v>
      </c>
      <c r="D15" s="49"/>
      <c r="E15" s="17"/>
      <c r="F15" s="48">
        <f>F14*(1+T14)</f>
        <v>66.798751144009941</v>
      </c>
      <c r="G15" s="49">
        <f>F15*T15</f>
        <v>2.4648683923782726</v>
      </c>
      <c r="H15" s="17"/>
      <c r="I15" s="21">
        <f>IF(D15=0,,D15/C15-1)</f>
        <v>0</v>
      </c>
      <c r="J15" s="21">
        <f>IF(D15=0,,D15/G15-1)</f>
        <v>0</v>
      </c>
      <c r="K15" s="17">
        <f>IF(D15=0,,B15+D15)</f>
        <v>0</v>
      </c>
      <c r="L15" s="17">
        <f>IF(D15=0,,D15-G15)</f>
        <v>0</v>
      </c>
      <c r="M15" s="18"/>
      <c r="N15" s="18"/>
      <c r="O15" s="18"/>
      <c r="P15" s="16"/>
      <c r="Q15" s="8" t="s">
        <v>43</v>
      </c>
      <c r="R15" s="20"/>
      <c r="S15" s="22">
        <f t="shared" si="1"/>
        <v>2.5000000000000001E-2</v>
      </c>
      <c r="T15" s="23">
        <f t="shared" si="2"/>
        <v>3.6899917291332553E-2</v>
      </c>
    </row>
    <row r="16" spans="1:20" ht="15" customHeight="1">
      <c r="A16" s="8">
        <v>14</v>
      </c>
      <c r="B16" s="49">
        <f t="shared" si="0"/>
        <v>0</v>
      </c>
      <c r="C16" s="49">
        <f>B16*T16</f>
        <v>0</v>
      </c>
      <c r="D16" s="49"/>
      <c r="E16" s="17"/>
      <c r="F16" s="48">
        <f>F15*(1+T15)</f>
        <v>69.263619536388205</v>
      </c>
      <c r="G16" s="49">
        <f>F16*T16</f>
        <v>2.4919262863862741</v>
      </c>
      <c r="H16" s="17"/>
      <c r="I16" s="21">
        <f>IF(D16=0,,D16/C16-1)</f>
        <v>0</v>
      </c>
      <c r="J16" s="21">
        <f>IF(D16=0,,D16/G16-1)</f>
        <v>0</v>
      </c>
      <c r="K16" s="17">
        <f>IF(D16=0,,B16+D16)</f>
        <v>0</v>
      </c>
      <c r="L16" s="17">
        <f>IF(D16=0,,D16-G16)</f>
        <v>0</v>
      </c>
      <c r="M16" s="18"/>
      <c r="N16" s="18"/>
      <c r="O16" s="25"/>
      <c r="P16" s="16"/>
      <c r="Q16" s="38"/>
      <c r="R16" s="20"/>
      <c r="S16" s="22">
        <f t="shared" si="1"/>
        <v>2.5000000000000001E-2</v>
      </c>
      <c r="T16" s="23">
        <f t="shared" si="2"/>
        <v>3.5977419359049238E-2</v>
      </c>
    </row>
    <row r="17" spans="1:20" ht="15" customHeight="1">
      <c r="A17" s="8">
        <v>15</v>
      </c>
      <c r="B17" s="49">
        <f t="shared" si="0"/>
        <v>0</v>
      </c>
      <c r="C17" s="49">
        <f>B17*T17</f>
        <v>0</v>
      </c>
      <c r="D17" s="49"/>
      <c r="E17" s="17"/>
      <c r="F17" s="48">
        <f>F16*(1+T16)</f>
        <v>71.755545822774479</v>
      </c>
      <c r="G17" s="49">
        <f>F17*T17</f>
        <v>2.5170398793183453</v>
      </c>
      <c r="H17" s="17"/>
      <c r="I17" s="21">
        <f>IF(D17=0,,D17/C17-1)</f>
        <v>0</v>
      </c>
      <c r="J17" s="21">
        <f>IF(D17=0,,D17/G17-1)</f>
        <v>0</v>
      </c>
      <c r="K17" s="17">
        <f>IF(D17=0,,B17+D17)</f>
        <v>0</v>
      </c>
      <c r="L17" s="17">
        <f>IF(D17=0,,D17-G17)</f>
        <v>0</v>
      </c>
      <c r="M17" s="18"/>
      <c r="N17" s="18"/>
      <c r="O17" s="18"/>
      <c r="P17" s="16"/>
      <c r="Q17" s="38"/>
      <c r="R17" s="20"/>
      <c r="S17" s="22">
        <f t="shared" si="1"/>
        <v>2.5000000000000001E-2</v>
      </c>
      <c r="T17" s="23">
        <f t="shared" si="2"/>
        <v>3.5077983875073007E-2</v>
      </c>
    </row>
    <row r="18" spans="1:20" ht="15" customHeight="1">
      <c r="A18" s="8">
        <v>16</v>
      </c>
      <c r="B18" s="49">
        <f t="shared" si="0"/>
        <v>0</v>
      </c>
      <c r="C18" s="49">
        <f>B18*T18</f>
        <v>0</v>
      </c>
      <c r="D18" s="49"/>
      <c r="E18" s="17"/>
      <c r="F18" s="48">
        <f>F17*(1+T17)</f>
        <v>74.272585702092826</v>
      </c>
      <c r="G18" s="49">
        <f>F18*T18</f>
        <v>2.5401992495275403</v>
      </c>
      <c r="H18" s="17"/>
      <c r="I18" s="21">
        <f>IF(D18=0,,D18/C18-1)</f>
        <v>0</v>
      </c>
      <c r="J18" s="21">
        <f>IF(D18=0,,D18/G18-1)</f>
        <v>0</v>
      </c>
      <c r="K18" s="17">
        <f>IF(D18=0,,B18+D18)</f>
        <v>0</v>
      </c>
      <c r="L18" s="17">
        <f>IF(D18=0,,D18-G18)</f>
        <v>0</v>
      </c>
      <c r="M18" s="26"/>
      <c r="N18" s="27"/>
      <c r="O18" s="28"/>
      <c r="P18" s="16"/>
      <c r="Q18" s="16"/>
      <c r="R18" s="29"/>
      <c r="S18" s="30">
        <f t="shared" si="1"/>
        <v>2.5000000000000001E-2</v>
      </c>
      <c r="T18" s="21">
        <f t="shared" si="2"/>
        <v>3.420103427819618E-2</v>
      </c>
    </row>
    <row r="19" spans="1:20" ht="15" customHeight="1">
      <c r="A19" s="8">
        <v>17</v>
      </c>
      <c r="B19" s="49">
        <f t="shared" si="0"/>
        <v>0</v>
      </c>
      <c r="C19" s="49">
        <f>B19*T19</f>
        <v>0</v>
      </c>
      <c r="D19" s="49"/>
      <c r="E19" s="17"/>
      <c r="F19" s="48">
        <f>F18*(1+T18)</f>
        <v>76.812784951620372</v>
      </c>
      <c r="G19" s="49">
        <f>F19*T19</f>
        <v>2.5613997738557281</v>
      </c>
      <c r="H19" s="17"/>
      <c r="I19" s="21">
        <f>IF(D19=0,,D19/C19-1)</f>
        <v>0</v>
      </c>
      <c r="J19" s="21">
        <f>IF(D19=0,,D19/G19-1)</f>
        <v>0</v>
      </c>
      <c r="K19" s="17">
        <f>IF(D19=0,,B19+D19)</f>
        <v>0</v>
      </c>
      <c r="L19" s="17">
        <f>IF(D19=0,,D19-G19)</f>
        <v>0</v>
      </c>
      <c r="M19" s="18"/>
      <c r="N19" s="18"/>
      <c r="O19" s="18"/>
      <c r="P19" s="16"/>
      <c r="Q19" s="16"/>
      <c r="R19" s="20"/>
      <c r="S19" s="22">
        <f t="shared" si="1"/>
        <v>2.5000000000000001E-2</v>
      </c>
      <c r="T19" s="23">
        <f t="shared" si="2"/>
        <v>3.3346008421241274E-2</v>
      </c>
    </row>
    <row r="20" spans="1:20" ht="15" customHeight="1">
      <c r="A20" s="8">
        <v>18</v>
      </c>
      <c r="B20" s="49">
        <f t="shared" si="0"/>
        <v>0</v>
      </c>
      <c r="C20" s="49">
        <f>B20*T20</f>
        <v>0</v>
      </c>
      <c r="D20" s="49"/>
      <c r="E20" s="17"/>
      <c r="F20" s="48">
        <f>F19*(1+T19)</f>
        <v>79.374184725476113</v>
      </c>
      <c r="G20" s="49">
        <f>F20*T20</f>
        <v>2.5806419264777647</v>
      </c>
      <c r="H20" s="17"/>
      <c r="I20" s="21">
        <f>IF(D20=0,,D20/C20-1)</f>
        <v>0</v>
      </c>
      <c r="J20" s="21">
        <f>IF(D20=0,,D20/G20-1)</f>
        <v>0</v>
      </c>
      <c r="K20" s="17">
        <f>IF(D20=0,,B20+D20)</f>
        <v>0</v>
      </c>
      <c r="L20" s="17">
        <f>IF(D20=0,,D20-G20)</f>
        <v>0</v>
      </c>
      <c r="M20" s="18"/>
      <c r="N20" s="18"/>
      <c r="O20" s="18"/>
      <c r="P20" s="16"/>
      <c r="Q20" s="16"/>
      <c r="R20" s="20"/>
      <c r="S20" s="22">
        <f t="shared" si="1"/>
        <v>2.5000000000000001E-2</v>
      </c>
      <c r="T20" s="23">
        <f t="shared" si="2"/>
        <v>3.2512358210710239E-2</v>
      </c>
    </row>
    <row r="21" spans="1:20" ht="15" customHeight="1">
      <c r="A21" s="8">
        <v>19</v>
      </c>
      <c r="B21" s="49">
        <f t="shared" si="0"/>
        <v>0</v>
      </c>
      <c r="C21" s="49">
        <f>B21*T21</f>
        <v>0</v>
      </c>
      <c r="D21" s="49"/>
      <c r="E21" s="17"/>
      <c r="F21" s="48">
        <f>F20*(1+T20)</f>
        <v>81.95482665195388</v>
      </c>
      <c r="G21" s="49">
        <f>F21*T21</f>
        <v>2.5979310641748623</v>
      </c>
      <c r="H21" s="17"/>
      <c r="I21" s="21">
        <f>IF(D21=0,,D21/C21-1)</f>
        <v>0</v>
      </c>
      <c r="J21" s="21">
        <f>IF(D21=0,,D21/G21-1)</f>
        <v>0</v>
      </c>
      <c r="K21" s="17">
        <f>IF(D21=0,,B21+D21)</f>
        <v>0</v>
      </c>
      <c r="L21" s="17">
        <f>IF(D21=0,,D21-G21)</f>
        <v>0</v>
      </c>
      <c r="M21" s="18"/>
      <c r="N21" s="18"/>
      <c r="O21" s="25"/>
      <c r="P21" s="16"/>
      <c r="Q21" s="16"/>
      <c r="R21" s="18"/>
      <c r="S21" s="25">
        <f t="shared" si="1"/>
        <v>2.5000000000000001E-2</v>
      </c>
      <c r="T21" s="21">
        <f t="shared" si="2"/>
        <v>3.169954925544248E-2</v>
      </c>
    </row>
    <row r="22" spans="1:20" ht="15" customHeight="1">
      <c r="A22" s="8">
        <v>20</v>
      </c>
      <c r="B22" s="49">
        <f t="shared" si="0"/>
        <v>0</v>
      </c>
      <c r="C22" s="49">
        <f>B22*T22</f>
        <v>0</v>
      </c>
      <c r="D22" s="49"/>
      <c r="E22" s="17"/>
      <c r="F22" s="48">
        <f>F21*(1+T21)</f>
        <v>84.552757716128738</v>
      </c>
      <c r="G22" s="49">
        <f>F22*T22</f>
        <v>2.6132772002082691</v>
      </c>
      <c r="H22" s="17"/>
      <c r="I22" s="21">
        <f>IF(D22=0,,D22/C22-1)</f>
        <v>0</v>
      </c>
      <c r="J22" s="21">
        <f>IF(D22=0,,D22/G22-1)</f>
        <v>0</v>
      </c>
      <c r="K22" s="17">
        <f>IF(D22=0,,B22+D22)</f>
        <v>0</v>
      </c>
      <c r="L22" s="17">
        <f>IF(D22=0,,D22-G22)</f>
        <v>0</v>
      </c>
      <c r="M22" s="18"/>
      <c r="N22" s="18"/>
      <c r="O22" s="18"/>
      <c r="P22" s="16"/>
      <c r="Q22" s="16"/>
      <c r="R22" s="20"/>
      <c r="S22" s="22">
        <f t="shared" si="1"/>
        <v>2.5000000000000001E-2</v>
      </c>
      <c r="T22" s="23">
        <f t="shared" si="2"/>
        <v>3.0907060524056416E-2</v>
      </c>
    </row>
    <row r="23" spans="1:20" ht="15" customHeight="1">
      <c r="A23" s="8">
        <v>21</v>
      </c>
      <c r="B23" s="49">
        <f t="shared" si="0"/>
        <v>0</v>
      </c>
      <c r="C23" s="49">
        <f>B23*T23</f>
        <v>0</v>
      </c>
      <c r="D23" s="49"/>
      <c r="E23" s="17"/>
      <c r="F23" s="48">
        <f>F22*(1+T22)</f>
        <v>87.166034916337011</v>
      </c>
      <c r="G23" s="49">
        <f>F23*T23</f>
        <v>2.6266947688812117</v>
      </c>
      <c r="H23" s="17"/>
      <c r="I23" s="21">
        <f>IF(D23=0,,D23/C23-1)</f>
        <v>0</v>
      </c>
      <c r="J23" s="21">
        <f>IF(D23=0,,D23/G23-1)</f>
        <v>0</v>
      </c>
      <c r="K23" s="17">
        <f>IF(D23=0,,B23+D23)</f>
        <v>0</v>
      </c>
      <c r="L23" s="17">
        <f>IF(D23=0,,D23-G23)</f>
        <v>0</v>
      </c>
      <c r="M23" s="18"/>
      <c r="N23" s="18"/>
      <c r="O23" s="18"/>
      <c r="P23" s="16"/>
      <c r="Q23" s="16"/>
      <c r="R23" s="20"/>
      <c r="S23" s="22">
        <f t="shared" si="1"/>
        <v>2.5000000000000001E-2</v>
      </c>
      <c r="T23" s="23">
        <f t="shared" si="2"/>
        <v>3.0134384010955004E-2</v>
      </c>
    </row>
    <row r="24" spans="1:20" ht="15" customHeight="1">
      <c r="A24" s="8">
        <v>22</v>
      </c>
      <c r="B24" s="49">
        <f t="shared" si="0"/>
        <v>0</v>
      </c>
      <c r="C24" s="49">
        <f>B24*T24</f>
        <v>0</v>
      </c>
      <c r="D24" s="49"/>
      <c r="E24" s="17"/>
      <c r="F24" s="48">
        <f>F23*(1+T23)</f>
        <v>89.79272968521822</v>
      </c>
      <c r="G24" s="49">
        <f>F24*T24</f>
        <v>2.6382023827830885</v>
      </c>
      <c r="H24" s="17"/>
      <c r="I24" s="21">
        <f>IF(D24=0,,D24/C24-1)</f>
        <v>0</v>
      </c>
      <c r="J24" s="21">
        <f>IF(D24=0,,D24/G24-1)</f>
        <v>0</v>
      </c>
      <c r="K24" s="17">
        <f>IF(D24=0,,B24+D24)</f>
        <v>0</v>
      </c>
      <c r="L24" s="17">
        <f>IF(D24=0,,D24-G24)</f>
        <v>0</v>
      </c>
      <c r="M24" s="18"/>
      <c r="N24" s="18"/>
      <c r="O24" s="18"/>
      <c r="P24" s="16"/>
      <c r="Q24" s="16"/>
      <c r="R24" s="20"/>
      <c r="S24" s="22">
        <f t="shared" si="1"/>
        <v>2.5000000000000001E-2</v>
      </c>
      <c r="T24" s="23">
        <f t="shared" si="2"/>
        <v>2.938102441068113E-2</v>
      </c>
    </row>
    <row r="25" spans="1:20" s="14" customFormat="1" ht="15" customHeight="1">
      <c r="A25" s="36">
        <v>23</v>
      </c>
      <c r="B25" s="49">
        <f t="shared" si="0"/>
        <v>0</v>
      </c>
      <c r="C25" s="49">
        <f>B25*T25</f>
        <v>0</v>
      </c>
      <c r="D25" s="49"/>
      <c r="E25" s="32"/>
      <c r="F25" s="48">
        <f>F24*(1+T24)</f>
        <v>92.430932068001312</v>
      </c>
      <c r="G25" s="49">
        <f>F25*T25</f>
        <v>2.647822584607157</v>
      </c>
      <c r="H25" s="32"/>
      <c r="I25" s="33">
        <f>IF(D25=0,,D25/C25-1)</f>
        <v>0</v>
      </c>
      <c r="J25" s="33">
        <f>IF(D25=0,,D25/G25-1)</f>
        <v>0</v>
      </c>
      <c r="K25" s="32">
        <f>IF(D25=0,,B25+D25)</f>
        <v>0</v>
      </c>
      <c r="L25" s="32">
        <f>IF(D25=0,,D25-G25)</f>
        <v>0</v>
      </c>
      <c r="M25" s="34"/>
      <c r="N25" s="34"/>
      <c r="O25" s="34"/>
      <c r="P25" s="31"/>
      <c r="Q25" s="31"/>
      <c r="R25" s="34"/>
      <c r="S25" s="35">
        <f t="shared" si="1"/>
        <v>2.5000000000000001E-2</v>
      </c>
      <c r="T25" s="33">
        <f t="shared" si="2"/>
        <v>2.8646498800414102E-2</v>
      </c>
    </row>
  </sheetData>
  <mergeCells count="1">
    <mergeCell ref="A1:L1"/>
  </mergeCells>
  <conditionalFormatting sqref="G2:H1048576">
    <cfRule type="colorScale" priority="14">
      <colorScale>
        <cfvo type="min"/>
        <cfvo type="max"/>
        <color theme="0" tint="-4.9989318521683403E-2"/>
        <color theme="1" tint="0.34998626667073579"/>
      </colorScale>
    </cfRule>
  </conditionalFormatting>
  <conditionalFormatting sqref="I2:I1048576">
    <cfRule type="colorScale" priority="13">
      <colorScale>
        <cfvo type="min"/>
        <cfvo type="max"/>
        <color rgb="FFC5F3D0"/>
        <color rgb="FF08C045"/>
      </colorScale>
    </cfRule>
  </conditionalFormatting>
  <conditionalFormatting sqref="J2:J1048576">
    <cfRule type="colorScale" priority="12">
      <colorScale>
        <cfvo type="min"/>
        <cfvo type="max"/>
        <color rgb="FFC5F3D0"/>
        <color rgb="FF08C045"/>
      </colorScale>
    </cfRule>
  </conditionalFormatting>
  <conditionalFormatting sqref="K2:K1048576">
    <cfRule type="colorScale" priority="11">
      <colorScale>
        <cfvo type="min"/>
        <cfvo type="max"/>
        <color rgb="FFC5F3D0"/>
        <color rgb="FF08C045"/>
      </colorScale>
    </cfRule>
  </conditionalFormatting>
  <conditionalFormatting sqref="N2:N1048576">
    <cfRule type="colorScale" priority="10">
      <colorScale>
        <cfvo type="min"/>
        <cfvo type="max"/>
        <color rgb="FFC5F3D0"/>
        <color rgb="FF08C045"/>
      </colorScale>
    </cfRule>
  </conditionalFormatting>
  <conditionalFormatting sqref="Q2:Q1048576">
    <cfRule type="colorScale" priority="9">
      <colorScale>
        <cfvo type="min"/>
        <cfvo type="max"/>
        <color rgb="FFC5F3D0"/>
        <color rgb="FF08C045"/>
      </colorScale>
    </cfRule>
  </conditionalFormatting>
  <conditionalFormatting sqref="R6:R1048576 R2">
    <cfRule type="colorScale" priority="8">
      <colorScale>
        <cfvo type="min"/>
        <cfvo type="max"/>
        <color rgb="FFC5F3D0"/>
        <color rgb="FF08C045"/>
      </colorScale>
    </cfRule>
  </conditionalFormatting>
  <conditionalFormatting sqref="S2:S1048576">
    <cfRule type="colorScale" priority="7">
      <colorScale>
        <cfvo type="min"/>
        <cfvo type="max"/>
        <color rgb="FFC5F3D0"/>
        <color rgb="FF08C045"/>
      </colorScale>
    </cfRule>
  </conditionalFormatting>
  <conditionalFormatting sqref="B2:B1048576">
    <cfRule type="colorScale" priority="6">
      <colorScale>
        <cfvo type="min"/>
        <cfvo type="max"/>
        <color rgb="FFC5F3D0"/>
        <color rgb="FF08C045"/>
      </colorScale>
    </cfRule>
  </conditionalFormatting>
  <conditionalFormatting sqref="C26:D1048576 F2:F25">
    <cfRule type="colorScale" priority="5">
      <colorScale>
        <cfvo type="min"/>
        <cfvo type="max"/>
        <color theme="0" tint="-4.9989318521683403E-2"/>
        <color theme="1" tint="0.34998626667073579"/>
      </colorScale>
    </cfRule>
  </conditionalFormatting>
  <conditionalFormatting sqref="L2:L1048576">
    <cfRule type="colorScale" priority="4">
      <colorScale>
        <cfvo type="min"/>
        <cfvo type="max"/>
        <color rgb="FFC5F3D0"/>
        <color rgb="FF08C045"/>
      </colorScale>
    </cfRule>
  </conditionalFormatting>
  <conditionalFormatting sqref="T1:T1048576">
    <cfRule type="colorScale" priority="3">
      <colorScale>
        <cfvo type="min"/>
        <cfvo type="max"/>
        <color rgb="FFC5F3D0"/>
        <color rgb="FF08C045"/>
      </colorScale>
    </cfRule>
  </conditionalFormatting>
  <conditionalFormatting sqref="B6:S8 B11:S26 B9:N10 P9:S10 B4:Q5 S4:S5">
    <cfRule type="colorScale" priority="15">
      <colorScale>
        <cfvo type="min"/>
        <cfvo type="max"/>
        <color rgb="FFC5F3D0"/>
        <color rgb="FF08C045"/>
      </colorScale>
    </cfRule>
    <cfRule type="colorScale" priority="16">
      <colorScale>
        <cfvo type="min"/>
        <cfvo type="max"/>
        <color rgb="FF63BE7B"/>
        <color rgb="FFFFEF9C"/>
      </colorScale>
    </cfRule>
    <cfRule type="colorScale" priority="17">
      <colorScale>
        <cfvo type="min"/>
        <cfvo type="max"/>
        <color rgb="FF63BE7B"/>
        <color rgb="FFFFEF9C"/>
      </colorScale>
    </cfRule>
  </conditionalFormatting>
  <conditionalFormatting sqref="F4:F25 B26:D26 B4:B25">
    <cfRule type="colorScale" priority="18">
      <colorScale>
        <cfvo type="min"/>
        <cfvo type="max"/>
        <color rgb="FFFCFCFF"/>
        <color rgb="FF63BE7B"/>
      </colorScale>
    </cfRule>
  </conditionalFormatting>
  <conditionalFormatting sqref="B4:B26">
    <cfRule type="colorScale" priority="19">
      <colorScale>
        <cfvo type="min"/>
        <cfvo type="max"/>
        <color rgb="FFC5F3D0"/>
        <color rgb="FF08C045"/>
      </colorScale>
    </cfRule>
    <cfRule type="colorScale" priority="20">
      <colorScale>
        <cfvo type="min"/>
        <cfvo type="max"/>
        <color rgb="FF63BE7B"/>
        <color rgb="FFFFEF9C"/>
      </colorScale>
    </cfRule>
  </conditionalFormatting>
  <conditionalFormatting sqref="F4:F25 C26:D26">
    <cfRule type="colorScale" priority="21">
      <colorScale>
        <cfvo type="min"/>
        <cfvo type="max"/>
        <color rgb="FFC5F3D0"/>
        <color rgb="FF08C045"/>
      </colorScale>
    </cfRule>
  </conditionalFormatting>
  <conditionalFormatting sqref="E4:E26">
    <cfRule type="colorScale" priority="22">
      <colorScale>
        <cfvo type="min"/>
        <cfvo type="max"/>
        <color rgb="FFC5F3D0"/>
        <color rgb="FF08C045"/>
      </colorScale>
    </cfRule>
  </conditionalFormatting>
  <conditionalFormatting sqref="F26:F1048576 C2:C25">
    <cfRule type="colorScale" priority="23">
      <colorScale>
        <cfvo type="min"/>
        <cfvo type="max"/>
        <color rgb="FFC5F3D0"/>
        <color rgb="FF08C045"/>
      </colorScale>
    </cfRule>
  </conditionalFormatting>
  <conditionalFormatting sqref="C4:C25 F26">
    <cfRule type="colorScale" priority="24">
      <colorScale>
        <cfvo type="min"/>
        <cfvo type="max"/>
        <color rgb="FFC5F3D0"/>
        <color rgb="FF08C045"/>
      </colorScale>
    </cfRule>
    <cfRule type="colorScale" priority="25">
      <colorScale>
        <cfvo type="min"/>
        <cfvo type="max"/>
        <color rgb="FF63BE7B"/>
        <color rgb="FFFFEF9C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5">
    <cfRule type="colorScale" priority="27">
      <colorScale>
        <cfvo type="min"/>
        <cfvo type="max"/>
        <color rgb="FFC5F3D0"/>
        <color rgb="FF08C045"/>
      </colorScale>
    </cfRule>
  </conditionalFormatting>
  <conditionalFormatting sqref="O9:O10">
    <cfRule type="colorScale" priority="2">
      <colorScale>
        <cfvo type="min"/>
        <cfvo type="max"/>
        <color rgb="FFC5F3D0"/>
        <color rgb="FF08C045"/>
      </colorScale>
    </cfRule>
  </conditionalFormatting>
  <conditionalFormatting sqref="R3:R5">
    <cfRule type="colorScale" priority="1">
      <colorScale>
        <cfvo type="min"/>
        <cfvo type="max"/>
        <color rgb="FFC5F3D0"/>
        <color rgb="FF08C045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showGridLines="0" workbookViewId="0">
      <selection activeCell="A2" sqref="A2"/>
    </sheetView>
  </sheetViews>
  <sheetFormatPr defaultColWidth="14.42578125" defaultRowHeight="15.75" customHeight="1"/>
  <cols>
    <col min="1" max="1" width="5" style="13" customWidth="1"/>
    <col min="2" max="2" width="17.28515625" customWidth="1"/>
    <col min="3" max="3" width="15.5703125" customWidth="1"/>
    <col min="4" max="4" width="7.140625" customWidth="1"/>
    <col min="5" max="5" width="0.85546875" customWidth="1"/>
    <col min="6" max="6" width="16.28515625" customWidth="1"/>
    <col min="7" max="7" width="16.7109375" customWidth="1"/>
    <col min="8" max="8" width="0.85546875" customWidth="1"/>
    <col min="9" max="9" width="10.42578125" customWidth="1"/>
    <col min="10" max="10" width="9.28515625" customWidth="1"/>
    <col min="11" max="11" width="10.5703125" customWidth="1"/>
    <col min="12" max="12" width="7.140625" customWidth="1"/>
    <col min="13" max="13" width="0.85546875" customWidth="1"/>
    <col min="14" max="14" width="12.85546875" customWidth="1"/>
    <col min="15" max="15" width="10.140625" customWidth="1"/>
    <col min="16" max="16" width="0.85546875" customWidth="1"/>
    <col min="17" max="17" width="14" customWidth="1"/>
    <col min="18" max="19" width="8.7109375" customWidth="1"/>
    <col min="20" max="20" width="9.140625" customWidth="1"/>
  </cols>
  <sheetData>
    <row r="1" spans="1:20" s="39" customFormat="1" ht="42" customHeight="1">
      <c r="A1" s="47" t="s">
        <v>47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</row>
    <row r="2" spans="1:20" s="13" customFormat="1" ht="15" customHeight="1">
      <c r="A2" s="8" t="s">
        <v>22</v>
      </c>
      <c r="B2" s="8" t="s">
        <v>23</v>
      </c>
      <c r="C2" s="8" t="s">
        <v>25</v>
      </c>
      <c r="D2" s="8" t="s">
        <v>27</v>
      </c>
      <c r="E2" s="8"/>
      <c r="F2" s="8" t="s">
        <v>24</v>
      </c>
      <c r="G2" s="8" t="s">
        <v>26</v>
      </c>
      <c r="H2" s="8"/>
      <c r="I2" s="8" t="s">
        <v>28</v>
      </c>
      <c r="J2" s="8" t="s">
        <v>29</v>
      </c>
      <c r="K2" s="8" t="s">
        <v>30</v>
      </c>
      <c r="L2" s="8" t="s">
        <v>31</v>
      </c>
      <c r="M2" s="9"/>
      <c r="N2" s="9" t="s">
        <v>32</v>
      </c>
      <c r="O2" s="10"/>
      <c r="P2" s="8"/>
      <c r="Q2" s="8"/>
      <c r="R2" s="11"/>
      <c r="S2" s="11" t="s">
        <v>33</v>
      </c>
      <c r="T2" s="12" t="s">
        <v>34</v>
      </c>
    </row>
    <row r="3" spans="1:20" ht="15" customHeight="1">
      <c r="A3" s="37">
        <v>1</v>
      </c>
      <c r="B3" s="49">
        <f>R3</f>
        <v>50</v>
      </c>
      <c r="C3" s="49">
        <f>B3*T3</f>
        <v>2.5</v>
      </c>
      <c r="D3" s="49"/>
      <c r="E3" s="17"/>
      <c r="F3" s="48">
        <f>R3</f>
        <v>50</v>
      </c>
      <c r="G3" s="49">
        <f>F3*T3</f>
        <v>2.5</v>
      </c>
      <c r="H3" s="17"/>
      <c r="I3" s="21">
        <f>IF(D3=0,,D3/C3-1)</f>
        <v>0</v>
      </c>
      <c r="J3" s="21">
        <f>D3/G3-1</f>
        <v>-1</v>
      </c>
      <c r="K3" s="17">
        <f>B3+D3</f>
        <v>50</v>
      </c>
      <c r="L3" s="17">
        <f>D3-G3</f>
        <v>-2.5</v>
      </c>
      <c r="M3" s="18"/>
      <c r="N3" s="9" t="s">
        <v>35</v>
      </c>
      <c r="O3" s="19"/>
      <c r="P3" s="17"/>
      <c r="Q3" s="15" t="s">
        <v>6</v>
      </c>
      <c r="R3" s="49">
        <v>50</v>
      </c>
      <c r="S3" s="22">
        <v>2.5000000000000001E-2</v>
      </c>
      <c r="T3" s="23">
        <v>0.05</v>
      </c>
    </row>
    <row r="4" spans="1:20" ht="15" customHeight="1">
      <c r="A4" s="8">
        <v>2</v>
      </c>
      <c r="B4" s="49">
        <f t="shared" ref="B4:B25" si="0">K3</f>
        <v>50</v>
      </c>
      <c r="C4" s="49">
        <f>B4*T4</f>
        <v>2.4375</v>
      </c>
      <c r="D4" s="49"/>
      <c r="E4" s="17"/>
      <c r="F4" s="48">
        <f>F3*(1+T3)</f>
        <v>52.5</v>
      </c>
      <c r="G4" s="49">
        <f>F4*T4</f>
        <v>2.5593750000000002</v>
      </c>
      <c r="H4" s="17"/>
      <c r="I4" s="21">
        <f>IF(D4=0,,D4/C4-1)</f>
        <v>0</v>
      </c>
      <c r="J4" s="21">
        <f>IF(D4=0,,D4/G4-1)</f>
        <v>0</v>
      </c>
      <c r="K4" s="17">
        <f>IF(D4=0,,B4+D4)</f>
        <v>0</v>
      </c>
      <c r="L4" s="17">
        <f>IF(D4=0,,D4-G4)</f>
        <v>0</v>
      </c>
      <c r="M4" s="17"/>
      <c r="N4" s="17"/>
      <c r="O4" s="17"/>
      <c r="P4" s="16"/>
      <c r="Q4" s="8" t="s">
        <v>36</v>
      </c>
      <c r="R4" s="49">
        <f>SUM(D3:D25)+R3+R2</f>
        <v>50</v>
      </c>
      <c r="S4" s="22">
        <f t="shared" ref="S4:S25" si="1">S3</f>
        <v>2.5000000000000001E-2</v>
      </c>
      <c r="T4" s="23">
        <f t="shared" ref="T4:T25" si="2">T3*(1-S3)</f>
        <v>4.8750000000000002E-2</v>
      </c>
    </row>
    <row r="5" spans="1:20" ht="15" customHeight="1">
      <c r="A5" s="8">
        <v>3</v>
      </c>
      <c r="B5" s="49">
        <f t="shared" si="0"/>
        <v>0</v>
      </c>
      <c r="C5" s="49">
        <f>B5*T5</f>
        <v>0</v>
      </c>
      <c r="D5" s="49"/>
      <c r="E5" s="17"/>
      <c r="F5" s="48">
        <f>F4*(1+T4)</f>
        <v>55.059375000000003</v>
      </c>
      <c r="G5" s="49">
        <f>F5*T5</f>
        <v>2.6170409179687502</v>
      </c>
      <c r="H5" s="17"/>
      <c r="I5" s="21">
        <f>IF(D5=0,,D5/C5-1)</f>
        <v>0</v>
      </c>
      <c r="J5" s="21">
        <f>IF(D5=0,,D5/G5-1)</f>
        <v>0</v>
      </c>
      <c r="K5" s="17">
        <f>IF(D5=0,,B5+D5)</f>
        <v>0</v>
      </c>
      <c r="L5" s="17">
        <f>IF(D5=0,,D5-G5)</f>
        <v>0</v>
      </c>
      <c r="M5" s="17"/>
      <c r="N5" s="17"/>
      <c r="O5" s="17"/>
      <c r="P5" s="16"/>
      <c r="Q5" s="8" t="s">
        <v>37</v>
      </c>
      <c r="R5" s="49">
        <f>R4-R3-R2</f>
        <v>0</v>
      </c>
      <c r="S5" s="22">
        <f t="shared" si="1"/>
        <v>2.5000000000000001E-2</v>
      </c>
      <c r="T5" s="23">
        <f t="shared" si="2"/>
        <v>4.7531249999999997E-2</v>
      </c>
    </row>
    <row r="6" spans="1:20" ht="15" customHeight="1">
      <c r="A6" s="8">
        <v>4</v>
      </c>
      <c r="B6" s="49">
        <f t="shared" si="0"/>
        <v>0</v>
      </c>
      <c r="C6" s="49">
        <f>B6*T6</f>
        <v>0</v>
      </c>
      <c r="D6" s="49"/>
      <c r="E6" s="17"/>
      <c r="F6" s="48">
        <f>F5*(1+T5)</f>
        <v>57.676415917968754</v>
      </c>
      <c r="G6" s="49">
        <f>F6*T6</f>
        <v>2.6728963404984283</v>
      </c>
      <c r="H6" s="17"/>
      <c r="I6" s="21">
        <f>IF(D6=0,,D6/C6-1)</f>
        <v>0</v>
      </c>
      <c r="J6" s="21">
        <f>IF(D6=0,,D6/G6-1)</f>
        <v>0</v>
      </c>
      <c r="K6" s="17">
        <f>IF(D6=0,,B6+D6)</f>
        <v>0</v>
      </c>
      <c r="L6" s="17">
        <f>IF(D6=0,,D6-G6)</f>
        <v>0</v>
      </c>
      <c r="M6" s="17"/>
      <c r="N6" s="17"/>
      <c r="O6" s="17"/>
      <c r="P6" s="18"/>
      <c r="Q6" s="9" t="s">
        <v>38</v>
      </c>
      <c r="R6" s="22">
        <f>R4/(R3+R2)-1</f>
        <v>0</v>
      </c>
      <c r="S6" s="22">
        <f t="shared" si="1"/>
        <v>2.5000000000000001E-2</v>
      </c>
      <c r="T6" s="23">
        <f t="shared" si="2"/>
        <v>4.6342968749999998E-2</v>
      </c>
    </row>
    <row r="7" spans="1:20" ht="15" customHeight="1">
      <c r="A7" s="8">
        <v>5</v>
      </c>
      <c r="B7" s="49">
        <f t="shared" si="0"/>
        <v>0</v>
      </c>
      <c r="C7" s="49">
        <f>B7*T7</f>
        <v>0</v>
      </c>
      <c r="D7" s="49"/>
      <c r="E7" s="17"/>
      <c r="F7" s="48">
        <f>F6*(1+T6)</f>
        <v>60.349312258467187</v>
      </c>
      <c r="G7" s="49">
        <f>F7*T7</f>
        <v>2.7268471347761833</v>
      </c>
      <c r="H7" s="17"/>
      <c r="I7" s="21">
        <f>IF(D7=0,,D7/C7-1)</f>
        <v>0</v>
      </c>
      <c r="J7" s="21">
        <f>IF(D7=0,,D7/G7-1)</f>
        <v>0</v>
      </c>
      <c r="K7" s="17">
        <f>IF(D7=0,,B7+D7)</f>
        <v>0</v>
      </c>
      <c r="L7" s="17">
        <f>IF(D7=0,,D7-G7)</f>
        <v>0</v>
      </c>
      <c r="M7" s="17"/>
      <c r="N7" s="17"/>
      <c r="O7" s="17"/>
      <c r="P7" s="24"/>
      <c r="Q7" s="24"/>
      <c r="R7" s="20"/>
      <c r="S7" s="22">
        <f t="shared" si="1"/>
        <v>2.5000000000000001E-2</v>
      </c>
      <c r="T7" s="23">
        <f t="shared" si="2"/>
        <v>4.5184394531249998E-2</v>
      </c>
    </row>
    <row r="8" spans="1:20" ht="15" customHeight="1">
      <c r="A8" s="8">
        <v>6</v>
      </c>
      <c r="B8" s="49">
        <f t="shared" si="0"/>
        <v>0</v>
      </c>
      <c r="C8" s="49">
        <f>B8*T8</f>
        <v>0</v>
      </c>
      <c r="D8" s="49"/>
      <c r="E8" s="17"/>
      <c r="F8" s="48">
        <f>F7*(1+T7)</f>
        <v>63.076159393243373</v>
      </c>
      <c r="G8" s="49">
        <f>F8*T8</f>
        <v>2.7788066197518111</v>
      </c>
      <c r="H8" s="17"/>
      <c r="I8" s="21">
        <f>IF(D8=0,,D8/C8-1)</f>
        <v>0</v>
      </c>
      <c r="J8" s="21">
        <f>IF(D8=0,,D8/G8-1)</f>
        <v>0</v>
      </c>
      <c r="K8" s="17">
        <f>IF(D8=0,,B8+D8)</f>
        <v>0</v>
      </c>
      <c r="L8" s="17">
        <f>IF(D8=0,,D8-G8)</f>
        <v>0</v>
      </c>
      <c r="M8" s="19"/>
      <c r="N8" s="18"/>
      <c r="O8" s="18"/>
      <c r="P8" s="16"/>
      <c r="Q8" s="16"/>
      <c r="R8" s="20"/>
      <c r="S8" s="22">
        <f t="shared" si="1"/>
        <v>2.5000000000000001E-2</v>
      </c>
      <c r="T8" s="23">
        <f t="shared" si="2"/>
        <v>4.4054784667968749E-2</v>
      </c>
    </row>
    <row r="9" spans="1:20" ht="15" customHeight="1">
      <c r="A9" s="8">
        <v>7</v>
      </c>
      <c r="B9" s="49">
        <f t="shared" si="0"/>
        <v>0</v>
      </c>
      <c r="C9" s="49">
        <f>B9*T9</f>
        <v>0</v>
      </c>
      <c r="D9" s="49"/>
      <c r="E9" s="17"/>
      <c r="F9" s="48">
        <f>F8*(1+T8)</f>
        <v>65.854966012995192</v>
      </c>
      <c r="G9" s="49">
        <f>F9*T9</f>
        <v>2.8286956883434313</v>
      </c>
      <c r="H9" s="17"/>
      <c r="I9" s="21">
        <f>IF(D9=0,,D9/C9-1)</f>
        <v>0</v>
      </c>
      <c r="J9" s="21">
        <f>IF(D9=0,,D9/G9-1)</f>
        <v>0</v>
      </c>
      <c r="K9" s="17">
        <f>IF(D9=0,,B9+D9)</f>
        <v>0</v>
      </c>
      <c r="L9" s="17">
        <f>IF(D9=0,,D9-G9)</f>
        <v>0</v>
      </c>
      <c r="M9" s="18"/>
      <c r="N9" s="9" t="s">
        <v>39</v>
      </c>
      <c r="O9" s="49">
        <f>SUM(D3:D25)</f>
        <v>0</v>
      </c>
      <c r="P9" s="16"/>
      <c r="Q9" s="8" t="s">
        <v>40</v>
      </c>
      <c r="R9" s="20"/>
      <c r="S9" s="22">
        <f t="shared" si="1"/>
        <v>2.5000000000000001E-2</v>
      </c>
      <c r="T9" s="23">
        <f t="shared" si="2"/>
        <v>4.2953415051269532E-2</v>
      </c>
    </row>
    <row r="10" spans="1:20" ht="15" customHeight="1">
      <c r="A10" s="8">
        <v>8</v>
      </c>
      <c r="B10" s="49">
        <f t="shared" si="0"/>
        <v>0</v>
      </c>
      <c r="C10" s="49">
        <f>B10*T10</f>
        <v>0</v>
      </c>
      <c r="D10" s="49"/>
      <c r="E10" s="17"/>
      <c r="F10" s="48">
        <f>F9*(1+T9)</f>
        <v>68.683661701338622</v>
      </c>
      <c r="G10" s="49">
        <f>F10*T10</f>
        <v>2.8764428825911184</v>
      </c>
      <c r="H10" s="17"/>
      <c r="I10" s="21">
        <f>IF(D10=0,,D10/C10-1)</f>
        <v>0</v>
      </c>
      <c r="J10" s="21">
        <f>IF(D10=0,,D10/G10-1)</f>
        <v>0</v>
      </c>
      <c r="K10" s="17">
        <f>IF(D10=0,,B10+D10)</f>
        <v>0</v>
      </c>
      <c r="L10" s="17">
        <f>IF(D10=0,,D10-G10)</f>
        <v>0</v>
      </c>
      <c r="M10" s="18"/>
      <c r="N10" s="9" t="s">
        <v>41</v>
      </c>
      <c r="O10" s="49">
        <f>O9+R3</f>
        <v>50</v>
      </c>
      <c r="P10" s="17"/>
      <c r="Q10" s="50">
        <f>SUM(L3:L25)</f>
        <v>-2.5</v>
      </c>
      <c r="R10" s="20"/>
      <c r="S10" s="22">
        <f t="shared" si="1"/>
        <v>2.5000000000000001E-2</v>
      </c>
      <c r="T10" s="23">
        <f t="shared" si="2"/>
        <v>4.1879579674987795E-2</v>
      </c>
    </row>
    <row r="11" spans="1:20" ht="15" customHeight="1">
      <c r="A11" s="8">
        <v>9</v>
      </c>
      <c r="B11" s="49">
        <f t="shared" si="0"/>
        <v>0</v>
      </c>
      <c r="C11" s="49">
        <f>B11*T11</f>
        <v>0</v>
      </c>
      <c r="D11" s="49"/>
      <c r="E11" s="17"/>
      <c r="F11" s="48">
        <f>F10*(1+T10)</f>
        <v>71.560104583929743</v>
      </c>
      <c r="G11" s="49">
        <f>F11*T11</f>
        <v>2.921984423936316</v>
      </c>
      <c r="H11" s="17"/>
      <c r="I11" s="21">
        <f>IF(D11=0,,D11/C11-1)</f>
        <v>0</v>
      </c>
      <c r="J11" s="21">
        <f>IF(D11=0,,D11/G11-1)</f>
        <v>0</v>
      </c>
      <c r="K11" s="17">
        <f>IF(D11=0,,B11+D11)</f>
        <v>0</v>
      </c>
      <c r="L11" s="17">
        <f>IF(D11=0,,D11-G11)</f>
        <v>0</v>
      </c>
      <c r="M11" s="18"/>
      <c r="N11" s="9" t="s">
        <v>42</v>
      </c>
      <c r="O11" s="25">
        <f>O10/R3-1</f>
        <v>0</v>
      </c>
      <c r="P11" s="16"/>
      <c r="Q11" s="16"/>
      <c r="R11" s="20"/>
      <c r="S11" s="22">
        <f t="shared" si="1"/>
        <v>2.5000000000000001E-2</v>
      </c>
      <c r="T11" s="23">
        <f t="shared" si="2"/>
        <v>4.0832590183113096E-2</v>
      </c>
    </row>
    <row r="12" spans="1:20" ht="15" customHeight="1">
      <c r="A12" s="8">
        <v>10</v>
      </c>
      <c r="B12" s="49">
        <f t="shared" si="0"/>
        <v>0</v>
      </c>
      <c r="C12" s="49">
        <f>B12*T12</f>
        <v>0</v>
      </c>
      <c r="D12" s="49"/>
      <c r="E12" s="17"/>
      <c r="F12" s="48">
        <f>F11*(1+T11)</f>
        <v>74.482089007866051</v>
      </c>
      <c r="G12" s="49">
        <f>F12*T12</f>
        <v>2.9652642010293384</v>
      </c>
      <c r="H12" s="17"/>
      <c r="I12" s="21">
        <f>IF(D12=0,,D12/C12-1)</f>
        <v>0</v>
      </c>
      <c r="J12" s="21">
        <f>IF(D12=0,,D12/G12-1)</f>
        <v>0</v>
      </c>
      <c r="K12" s="17">
        <f>IF(D12=0,,B12+D12)</f>
        <v>0</v>
      </c>
      <c r="L12" s="17">
        <f>IF(D12=0,,D12-G12)</f>
        <v>0</v>
      </c>
      <c r="M12" s="18"/>
      <c r="N12" s="18"/>
      <c r="O12" s="18"/>
      <c r="P12" s="16"/>
      <c r="Q12" s="16"/>
      <c r="R12" s="20"/>
      <c r="S12" s="22">
        <f t="shared" si="1"/>
        <v>2.5000000000000001E-2</v>
      </c>
      <c r="T12" s="23">
        <f t="shared" si="2"/>
        <v>3.981177542853527E-2</v>
      </c>
    </row>
    <row r="13" spans="1:20" ht="15" customHeight="1">
      <c r="A13" s="8">
        <v>11</v>
      </c>
      <c r="B13" s="49">
        <f t="shared" si="0"/>
        <v>0</v>
      </c>
      <c r="C13" s="49">
        <f>B13*T13</f>
        <v>0</v>
      </c>
      <c r="D13" s="49"/>
      <c r="E13" s="17"/>
      <c r="F13" s="48">
        <f>F12*(1+T12)</f>
        <v>77.447353208895379</v>
      </c>
      <c r="G13" s="49">
        <f>F13*T13</f>
        <v>3.0062337176498182</v>
      </c>
      <c r="H13" s="17"/>
      <c r="I13" s="21">
        <f>IF(D13=0,,D13/C13-1)</f>
        <v>0</v>
      </c>
      <c r="J13" s="21">
        <f>IF(D13=0,,D13/G13-1)</f>
        <v>0</v>
      </c>
      <c r="K13" s="17">
        <f>IF(D13=0,,B13+D13)</f>
        <v>0</v>
      </c>
      <c r="L13" s="17">
        <f>IF(D13=0,,D13-G13)</f>
        <v>0</v>
      </c>
      <c r="M13" s="18"/>
      <c r="N13" s="19"/>
      <c r="O13" s="24"/>
      <c r="P13" s="16"/>
      <c r="Q13" s="16"/>
      <c r="R13" s="20"/>
      <c r="S13" s="22">
        <f t="shared" si="1"/>
        <v>2.5000000000000001E-2</v>
      </c>
      <c r="T13" s="23">
        <f t="shared" si="2"/>
        <v>3.8816481042821885E-2</v>
      </c>
    </row>
    <row r="14" spans="1:20" ht="15" customHeight="1">
      <c r="A14" s="8">
        <v>12</v>
      </c>
      <c r="B14" s="49">
        <f t="shared" si="0"/>
        <v>0</v>
      </c>
      <c r="C14" s="49">
        <f>B14*T14</f>
        <v>0</v>
      </c>
      <c r="D14" s="49"/>
      <c r="E14" s="17"/>
      <c r="F14" s="48">
        <f>F13*(1+T13)</f>
        <v>80.453586926545199</v>
      </c>
      <c r="G14" s="49">
        <f>F14*T14</f>
        <v>3.0448520034672328</v>
      </c>
      <c r="H14" s="17"/>
      <c r="I14" s="21">
        <f>IF(D14=0,,D14/C14-1)</f>
        <v>0</v>
      </c>
      <c r="J14" s="21">
        <f>IF(D14=0,,D14/G14-1)</f>
        <v>0</v>
      </c>
      <c r="K14" s="17">
        <f>IF(D14=0,,B14+D14)</f>
        <v>0</v>
      </c>
      <c r="L14" s="17">
        <f>IF(D14=0,,D14-G14)</f>
        <v>0</v>
      </c>
      <c r="M14" s="18"/>
      <c r="N14" s="18"/>
      <c r="O14" s="18"/>
      <c r="P14" s="16"/>
      <c r="Q14" s="16"/>
      <c r="R14" s="20"/>
      <c r="S14" s="22">
        <f t="shared" si="1"/>
        <v>2.5000000000000001E-2</v>
      </c>
      <c r="T14" s="23">
        <f t="shared" si="2"/>
        <v>3.7846069016751339E-2</v>
      </c>
    </row>
    <row r="15" spans="1:20" ht="15" customHeight="1">
      <c r="A15" s="8">
        <v>13</v>
      </c>
      <c r="B15" s="49">
        <f t="shared" si="0"/>
        <v>0</v>
      </c>
      <c r="C15" s="49">
        <f>B15*T15</f>
        <v>0</v>
      </c>
      <c r="D15" s="49"/>
      <c r="E15" s="17"/>
      <c r="F15" s="48">
        <f>F14*(1+T14)</f>
        <v>83.498438930012426</v>
      </c>
      <c r="G15" s="49">
        <f>F15*T15</f>
        <v>3.0810854904728409</v>
      </c>
      <c r="H15" s="17"/>
      <c r="I15" s="21">
        <f>IF(D15=0,,D15/C15-1)</f>
        <v>0</v>
      </c>
      <c r="J15" s="21">
        <f>IF(D15=0,,D15/G15-1)</f>
        <v>0</v>
      </c>
      <c r="K15" s="17">
        <f>IF(D15=0,,B15+D15)</f>
        <v>0</v>
      </c>
      <c r="L15" s="17">
        <f>IF(D15=0,,D15-G15)</f>
        <v>0</v>
      </c>
      <c r="M15" s="18"/>
      <c r="N15" s="18"/>
      <c r="O15" s="18"/>
      <c r="P15" s="16"/>
      <c r="Q15" s="8" t="s">
        <v>43</v>
      </c>
      <c r="R15" s="20"/>
      <c r="S15" s="22">
        <f t="shared" si="1"/>
        <v>2.5000000000000001E-2</v>
      </c>
      <c r="T15" s="23">
        <f t="shared" si="2"/>
        <v>3.6899917291332553E-2</v>
      </c>
    </row>
    <row r="16" spans="1:20" ht="15" customHeight="1">
      <c r="A16" s="8">
        <v>14</v>
      </c>
      <c r="B16" s="49">
        <f t="shared" si="0"/>
        <v>0</v>
      </c>
      <c r="C16" s="49">
        <f>B16*T16</f>
        <v>0</v>
      </c>
      <c r="D16" s="49"/>
      <c r="E16" s="17"/>
      <c r="F16" s="48">
        <f>F15*(1+T15)</f>
        <v>86.579524420485257</v>
      </c>
      <c r="G16" s="49">
        <f>F16*T16</f>
        <v>3.1149078579828426</v>
      </c>
      <c r="H16" s="17"/>
      <c r="I16" s="21">
        <f>IF(D16=0,,D16/C16-1)</f>
        <v>0</v>
      </c>
      <c r="J16" s="21">
        <f>IF(D16=0,,D16/G16-1)</f>
        <v>0</v>
      </c>
      <c r="K16" s="17">
        <f>IF(D16=0,,B16+D16)</f>
        <v>0</v>
      </c>
      <c r="L16" s="17">
        <f>IF(D16=0,,D16-G16)</f>
        <v>0</v>
      </c>
      <c r="M16" s="18"/>
      <c r="N16" s="18"/>
      <c r="O16" s="25"/>
      <c r="P16" s="16"/>
      <c r="Q16" s="38"/>
      <c r="R16" s="20"/>
      <c r="S16" s="22">
        <f t="shared" si="1"/>
        <v>2.5000000000000001E-2</v>
      </c>
      <c r="T16" s="23">
        <f t="shared" si="2"/>
        <v>3.5977419359049238E-2</v>
      </c>
    </row>
    <row r="17" spans="1:20" ht="15" customHeight="1">
      <c r="A17" s="8">
        <v>15</v>
      </c>
      <c r="B17" s="49">
        <f t="shared" si="0"/>
        <v>0</v>
      </c>
      <c r="C17" s="49">
        <f>B17*T17</f>
        <v>0</v>
      </c>
      <c r="D17" s="49"/>
      <c r="E17" s="17"/>
      <c r="F17" s="48">
        <f>F16*(1+T16)</f>
        <v>89.694432278468099</v>
      </c>
      <c r="G17" s="49">
        <f>F17*T17</f>
        <v>3.1462998491479319</v>
      </c>
      <c r="H17" s="17"/>
      <c r="I17" s="21">
        <f>IF(D17=0,,D17/C17-1)</f>
        <v>0</v>
      </c>
      <c r="J17" s="21">
        <f>IF(D17=0,,D17/G17-1)</f>
        <v>0</v>
      </c>
      <c r="K17" s="17">
        <f>IF(D17=0,,B17+D17)</f>
        <v>0</v>
      </c>
      <c r="L17" s="17">
        <f>IF(D17=0,,D17-G17)</f>
        <v>0</v>
      </c>
      <c r="M17" s="18"/>
      <c r="N17" s="18"/>
      <c r="O17" s="18"/>
      <c r="P17" s="16"/>
      <c r="Q17" s="38"/>
      <c r="R17" s="20"/>
      <c r="S17" s="22">
        <f t="shared" si="1"/>
        <v>2.5000000000000001E-2</v>
      </c>
      <c r="T17" s="23">
        <f t="shared" si="2"/>
        <v>3.5077983875073007E-2</v>
      </c>
    </row>
    <row r="18" spans="1:20" ht="15" customHeight="1">
      <c r="A18" s="8">
        <v>16</v>
      </c>
      <c r="B18" s="49">
        <f t="shared" si="0"/>
        <v>0</v>
      </c>
      <c r="C18" s="49">
        <f>B18*T18</f>
        <v>0</v>
      </c>
      <c r="D18" s="49"/>
      <c r="E18" s="17"/>
      <c r="F18" s="48">
        <f>F17*(1+T17)</f>
        <v>92.840732127616036</v>
      </c>
      <c r="G18" s="49">
        <f>F18*T18</f>
        <v>3.1752490619094256</v>
      </c>
      <c r="H18" s="17"/>
      <c r="I18" s="21">
        <f>IF(D18=0,,D18/C18-1)</f>
        <v>0</v>
      </c>
      <c r="J18" s="21">
        <f>IF(D18=0,,D18/G18-1)</f>
        <v>0</v>
      </c>
      <c r="K18" s="17">
        <f>IF(D18=0,,B18+D18)</f>
        <v>0</v>
      </c>
      <c r="L18" s="17">
        <f>IF(D18=0,,D18-G18)</f>
        <v>0</v>
      </c>
      <c r="M18" s="26"/>
      <c r="N18" s="27"/>
      <c r="O18" s="28"/>
      <c r="P18" s="16"/>
      <c r="Q18" s="16"/>
      <c r="R18" s="29"/>
      <c r="S18" s="30">
        <f t="shared" si="1"/>
        <v>2.5000000000000001E-2</v>
      </c>
      <c r="T18" s="21">
        <f t="shared" si="2"/>
        <v>3.420103427819618E-2</v>
      </c>
    </row>
    <row r="19" spans="1:20" ht="15" customHeight="1">
      <c r="A19" s="8">
        <v>17</v>
      </c>
      <c r="B19" s="49">
        <f t="shared" si="0"/>
        <v>0</v>
      </c>
      <c r="C19" s="49">
        <f>B19*T19</f>
        <v>0</v>
      </c>
      <c r="D19" s="49"/>
      <c r="E19" s="17"/>
      <c r="F19" s="48">
        <f>F18*(1+T18)</f>
        <v>96.015981189525462</v>
      </c>
      <c r="G19" s="49">
        <f>F19*T19</f>
        <v>3.2017497173196601</v>
      </c>
      <c r="H19" s="17"/>
      <c r="I19" s="21">
        <f>IF(D19=0,,D19/C19-1)</f>
        <v>0</v>
      </c>
      <c r="J19" s="21">
        <f>IF(D19=0,,D19/G19-1)</f>
        <v>0</v>
      </c>
      <c r="K19" s="17">
        <f>IF(D19=0,,B19+D19)</f>
        <v>0</v>
      </c>
      <c r="L19" s="17">
        <f>IF(D19=0,,D19-G19)</f>
        <v>0</v>
      </c>
      <c r="M19" s="18"/>
      <c r="N19" s="18"/>
      <c r="O19" s="18"/>
      <c r="P19" s="16"/>
      <c r="Q19" s="16"/>
      <c r="R19" s="20"/>
      <c r="S19" s="22">
        <f t="shared" si="1"/>
        <v>2.5000000000000001E-2</v>
      </c>
      <c r="T19" s="23">
        <f t="shared" si="2"/>
        <v>3.3346008421241274E-2</v>
      </c>
    </row>
    <row r="20" spans="1:20" ht="15" customHeight="1">
      <c r="A20" s="8">
        <v>18</v>
      </c>
      <c r="B20" s="49">
        <f t="shared" si="0"/>
        <v>0</v>
      </c>
      <c r="C20" s="49">
        <f>B20*T20</f>
        <v>0</v>
      </c>
      <c r="D20" s="49"/>
      <c r="E20" s="17"/>
      <c r="F20" s="48">
        <f>F19*(1+T19)</f>
        <v>99.217730906845134</v>
      </c>
      <c r="G20" s="49">
        <f>F20*T20</f>
        <v>3.2258024080972056</v>
      </c>
      <c r="H20" s="17"/>
      <c r="I20" s="21">
        <f>IF(D20=0,,D20/C20-1)</f>
        <v>0</v>
      </c>
      <c r="J20" s="21">
        <f>IF(D20=0,,D20/G20-1)</f>
        <v>0</v>
      </c>
      <c r="K20" s="17">
        <f>IF(D20=0,,B20+D20)</f>
        <v>0</v>
      </c>
      <c r="L20" s="17">
        <f>IF(D20=0,,D20-G20)</f>
        <v>0</v>
      </c>
      <c r="M20" s="18"/>
      <c r="N20" s="18"/>
      <c r="O20" s="18"/>
      <c r="P20" s="16"/>
      <c r="Q20" s="16"/>
      <c r="R20" s="20"/>
      <c r="S20" s="22">
        <f t="shared" si="1"/>
        <v>2.5000000000000001E-2</v>
      </c>
      <c r="T20" s="23">
        <f t="shared" si="2"/>
        <v>3.2512358210710239E-2</v>
      </c>
    </row>
    <row r="21" spans="1:20" ht="15" customHeight="1">
      <c r="A21" s="8">
        <v>19</v>
      </c>
      <c r="B21" s="49">
        <f t="shared" si="0"/>
        <v>0</v>
      </c>
      <c r="C21" s="49">
        <f>B21*T21</f>
        <v>0</v>
      </c>
      <c r="D21" s="49"/>
      <c r="E21" s="17"/>
      <c r="F21" s="48">
        <f>F20*(1+T20)</f>
        <v>102.44353331494234</v>
      </c>
      <c r="G21" s="49">
        <f>F21*T21</f>
        <v>3.2474138302185773</v>
      </c>
      <c r="H21" s="17"/>
      <c r="I21" s="21">
        <f>IF(D21=0,,D21/C21-1)</f>
        <v>0</v>
      </c>
      <c r="J21" s="21">
        <f>IF(D21=0,,D21/G21-1)</f>
        <v>0</v>
      </c>
      <c r="K21" s="17">
        <f>IF(D21=0,,B21+D21)</f>
        <v>0</v>
      </c>
      <c r="L21" s="17">
        <f>IF(D21=0,,D21-G21)</f>
        <v>0</v>
      </c>
      <c r="M21" s="18"/>
      <c r="N21" s="18"/>
      <c r="O21" s="25"/>
      <c r="P21" s="16"/>
      <c r="Q21" s="16"/>
      <c r="R21" s="18"/>
      <c r="S21" s="25">
        <f t="shared" si="1"/>
        <v>2.5000000000000001E-2</v>
      </c>
      <c r="T21" s="21">
        <f t="shared" si="2"/>
        <v>3.169954925544248E-2</v>
      </c>
    </row>
    <row r="22" spans="1:20" ht="15" customHeight="1">
      <c r="A22" s="8">
        <v>20</v>
      </c>
      <c r="B22" s="49">
        <f t="shared" si="0"/>
        <v>0</v>
      </c>
      <c r="C22" s="49">
        <f>B22*T22</f>
        <v>0</v>
      </c>
      <c r="D22" s="49"/>
      <c r="E22" s="17"/>
      <c r="F22" s="48">
        <f>F21*(1+T21)</f>
        <v>105.69094714516091</v>
      </c>
      <c r="G22" s="49">
        <f>F22*T22</f>
        <v>3.2665965002603357</v>
      </c>
      <c r="H22" s="17"/>
      <c r="I22" s="21">
        <f>IF(D22=0,,D22/C22-1)</f>
        <v>0</v>
      </c>
      <c r="J22" s="21">
        <f>IF(D22=0,,D22/G22-1)</f>
        <v>0</v>
      </c>
      <c r="K22" s="17">
        <f>IF(D22=0,,B22+D22)</f>
        <v>0</v>
      </c>
      <c r="L22" s="17">
        <f>IF(D22=0,,D22-G22)</f>
        <v>0</v>
      </c>
      <c r="M22" s="18"/>
      <c r="N22" s="18"/>
      <c r="O22" s="18"/>
      <c r="P22" s="16"/>
      <c r="Q22" s="16"/>
      <c r="R22" s="20"/>
      <c r="S22" s="22">
        <f t="shared" si="1"/>
        <v>2.5000000000000001E-2</v>
      </c>
      <c r="T22" s="23">
        <f t="shared" si="2"/>
        <v>3.0907060524056416E-2</v>
      </c>
    </row>
    <row r="23" spans="1:20" ht="15" customHeight="1">
      <c r="A23" s="8">
        <v>21</v>
      </c>
      <c r="B23" s="49">
        <f t="shared" si="0"/>
        <v>0</v>
      </c>
      <c r="C23" s="49">
        <f>B23*T23</f>
        <v>0</v>
      </c>
      <c r="D23" s="49"/>
      <c r="E23" s="17"/>
      <c r="F23" s="48">
        <f>F22*(1+T22)</f>
        <v>108.95754364542124</v>
      </c>
      <c r="G23" s="49">
        <f>F23*T23</f>
        <v>3.2833684611015137</v>
      </c>
      <c r="H23" s="17"/>
      <c r="I23" s="21">
        <f>IF(D23=0,,D23/C23-1)</f>
        <v>0</v>
      </c>
      <c r="J23" s="21">
        <f>IF(D23=0,,D23/G23-1)</f>
        <v>0</v>
      </c>
      <c r="K23" s="17">
        <f>IF(D23=0,,B23+D23)</f>
        <v>0</v>
      </c>
      <c r="L23" s="17">
        <f>IF(D23=0,,D23-G23)</f>
        <v>0</v>
      </c>
      <c r="M23" s="18"/>
      <c r="N23" s="18"/>
      <c r="O23" s="18"/>
      <c r="P23" s="16"/>
      <c r="Q23" s="16"/>
      <c r="R23" s="20"/>
      <c r="S23" s="22">
        <f t="shared" si="1"/>
        <v>2.5000000000000001E-2</v>
      </c>
      <c r="T23" s="23">
        <f t="shared" si="2"/>
        <v>3.0134384010955004E-2</v>
      </c>
    </row>
    <row r="24" spans="1:20" ht="15" customHeight="1">
      <c r="A24" s="8">
        <v>22</v>
      </c>
      <c r="B24" s="49">
        <f t="shared" si="0"/>
        <v>0</v>
      </c>
      <c r="C24" s="49">
        <f>B24*T24</f>
        <v>0</v>
      </c>
      <c r="D24" s="49"/>
      <c r="E24" s="17"/>
      <c r="F24" s="48">
        <f>F23*(1+T23)</f>
        <v>112.24091210652274</v>
      </c>
      <c r="G24" s="49">
        <f>F24*T24</f>
        <v>3.2977529784788597</v>
      </c>
      <c r="H24" s="17"/>
      <c r="I24" s="21">
        <f>IF(D24=0,,D24/C24-1)</f>
        <v>0</v>
      </c>
      <c r="J24" s="21">
        <f>IF(D24=0,,D24/G24-1)</f>
        <v>0</v>
      </c>
      <c r="K24" s="17">
        <f>IF(D24=0,,B24+D24)</f>
        <v>0</v>
      </c>
      <c r="L24" s="17">
        <f>IF(D24=0,,D24-G24)</f>
        <v>0</v>
      </c>
      <c r="M24" s="18"/>
      <c r="N24" s="18"/>
      <c r="O24" s="18"/>
      <c r="P24" s="16"/>
      <c r="Q24" s="16"/>
      <c r="R24" s="20"/>
      <c r="S24" s="22">
        <f t="shared" si="1"/>
        <v>2.5000000000000001E-2</v>
      </c>
      <c r="T24" s="23">
        <f t="shared" si="2"/>
        <v>2.938102441068113E-2</v>
      </c>
    </row>
    <row r="25" spans="1:20" s="14" customFormat="1" ht="15" customHeight="1">
      <c r="A25" s="36">
        <v>23</v>
      </c>
      <c r="B25" s="49">
        <f t="shared" si="0"/>
        <v>0</v>
      </c>
      <c r="C25" s="49">
        <f>B25*T25</f>
        <v>0</v>
      </c>
      <c r="D25" s="49"/>
      <c r="E25" s="32"/>
      <c r="F25" s="48">
        <f>F24*(1+T24)</f>
        <v>115.5386650850016</v>
      </c>
      <c r="G25" s="49">
        <f>F25*T25</f>
        <v>3.309778230758945</v>
      </c>
      <c r="H25" s="32"/>
      <c r="I25" s="33">
        <f>IF(D25=0,,D25/C25-1)</f>
        <v>0</v>
      </c>
      <c r="J25" s="33">
        <f>IF(D25=0,,D25/G25-1)</f>
        <v>0</v>
      </c>
      <c r="K25" s="32">
        <f>IF(D25=0,,B25+D25)</f>
        <v>0</v>
      </c>
      <c r="L25" s="32">
        <f>IF(D25=0,,D25-G25)</f>
        <v>0</v>
      </c>
      <c r="M25" s="34"/>
      <c r="N25" s="34"/>
      <c r="O25" s="34"/>
      <c r="P25" s="31"/>
      <c r="Q25" s="31"/>
      <c r="R25" s="34"/>
      <c r="S25" s="35">
        <f t="shared" si="1"/>
        <v>2.5000000000000001E-2</v>
      </c>
      <c r="T25" s="33">
        <f t="shared" si="2"/>
        <v>2.8646498800414102E-2</v>
      </c>
    </row>
  </sheetData>
  <mergeCells count="1">
    <mergeCell ref="A1:L1"/>
  </mergeCells>
  <conditionalFormatting sqref="G2:H1048576">
    <cfRule type="colorScale" priority="14">
      <colorScale>
        <cfvo type="min"/>
        <cfvo type="max"/>
        <color theme="0" tint="-4.9989318521683403E-2"/>
        <color theme="1" tint="0.34998626667073579"/>
      </colorScale>
    </cfRule>
  </conditionalFormatting>
  <conditionalFormatting sqref="I2:I1048576">
    <cfRule type="colorScale" priority="13">
      <colorScale>
        <cfvo type="min"/>
        <cfvo type="max"/>
        <color rgb="FFC5F3D0"/>
        <color rgb="FF08C045"/>
      </colorScale>
    </cfRule>
  </conditionalFormatting>
  <conditionalFormatting sqref="J2:J1048576">
    <cfRule type="colorScale" priority="12">
      <colorScale>
        <cfvo type="min"/>
        <cfvo type="max"/>
        <color rgb="FFC5F3D0"/>
        <color rgb="FF08C045"/>
      </colorScale>
    </cfRule>
  </conditionalFormatting>
  <conditionalFormatting sqref="K2:K1048576">
    <cfRule type="colorScale" priority="11">
      <colorScale>
        <cfvo type="min"/>
        <cfvo type="max"/>
        <color rgb="FFC5F3D0"/>
        <color rgb="FF08C045"/>
      </colorScale>
    </cfRule>
  </conditionalFormatting>
  <conditionalFormatting sqref="N2:N1048576">
    <cfRule type="colorScale" priority="10">
      <colorScale>
        <cfvo type="min"/>
        <cfvo type="max"/>
        <color rgb="FFC5F3D0"/>
        <color rgb="FF08C045"/>
      </colorScale>
    </cfRule>
  </conditionalFormatting>
  <conditionalFormatting sqref="Q2:Q1048576">
    <cfRule type="colorScale" priority="9">
      <colorScale>
        <cfvo type="min"/>
        <cfvo type="max"/>
        <color rgb="FFC5F3D0"/>
        <color rgb="FF08C045"/>
      </colorScale>
    </cfRule>
  </conditionalFormatting>
  <conditionalFormatting sqref="R6:R1048576 R2">
    <cfRule type="colorScale" priority="8">
      <colorScale>
        <cfvo type="min"/>
        <cfvo type="max"/>
        <color rgb="FFC5F3D0"/>
        <color rgb="FF08C045"/>
      </colorScale>
    </cfRule>
  </conditionalFormatting>
  <conditionalFormatting sqref="S2:S1048576">
    <cfRule type="colorScale" priority="7">
      <colorScale>
        <cfvo type="min"/>
        <cfvo type="max"/>
        <color rgb="FFC5F3D0"/>
        <color rgb="FF08C045"/>
      </colorScale>
    </cfRule>
  </conditionalFormatting>
  <conditionalFormatting sqref="B2:B1048576">
    <cfRule type="colorScale" priority="6">
      <colorScale>
        <cfvo type="min"/>
        <cfvo type="max"/>
        <color rgb="FFC5F3D0"/>
        <color rgb="FF08C045"/>
      </colorScale>
    </cfRule>
  </conditionalFormatting>
  <conditionalFormatting sqref="C26:D1048576 F2:F25">
    <cfRule type="colorScale" priority="5">
      <colorScale>
        <cfvo type="min"/>
        <cfvo type="max"/>
        <color theme="0" tint="-4.9989318521683403E-2"/>
        <color theme="1" tint="0.34998626667073579"/>
      </colorScale>
    </cfRule>
  </conditionalFormatting>
  <conditionalFormatting sqref="L2:L1048576">
    <cfRule type="colorScale" priority="4">
      <colorScale>
        <cfvo type="min"/>
        <cfvo type="max"/>
        <color rgb="FFC5F3D0"/>
        <color rgb="FF08C045"/>
      </colorScale>
    </cfRule>
  </conditionalFormatting>
  <conditionalFormatting sqref="T1:T1048576">
    <cfRule type="colorScale" priority="3">
      <colorScale>
        <cfvo type="min"/>
        <cfvo type="max"/>
        <color rgb="FFC5F3D0"/>
        <color rgb="FF08C045"/>
      </colorScale>
    </cfRule>
  </conditionalFormatting>
  <conditionalFormatting sqref="B6:S8 B11:S26 B9:N10 P9:S10 B4:Q5 S4:S5">
    <cfRule type="colorScale" priority="15">
      <colorScale>
        <cfvo type="min"/>
        <cfvo type="max"/>
        <color rgb="FFC5F3D0"/>
        <color rgb="FF08C045"/>
      </colorScale>
    </cfRule>
    <cfRule type="colorScale" priority="16">
      <colorScale>
        <cfvo type="min"/>
        <cfvo type="max"/>
        <color rgb="FF63BE7B"/>
        <color rgb="FFFFEF9C"/>
      </colorScale>
    </cfRule>
    <cfRule type="colorScale" priority="17">
      <colorScale>
        <cfvo type="min"/>
        <cfvo type="max"/>
        <color rgb="FF63BE7B"/>
        <color rgb="FFFFEF9C"/>
      </colorScale>
    </cfRule>
  </conditionalFormatting>
  <conditionalFormatting sqref="F4:F25 B26:D26 B4:B25">
    <cfRule type="colorScale" priority="18">
      <colorScale>
        <cfvo type="min"/>
        <cfvo type="max"/>
        <color rgb="FFFCFCFF"/>
        <color rgb="FF63BE7B"/>
      </colorScale>
    </cfRule>
  </conditionalFormatting>
  <conditionalFormatting sqref="B4:B26">
    <cfRule type="colorScale" priority="19">
      <colorScale>
        <cfvo type="min"/>
        <cfvo type="max"/>
        <color rgb="FFC5F3D0"/>
        <color rgb="FF08C045"/>
      </colorScale>
    </cfRule>
    <cfRule type="colorScale" priority="20">
      <colorScale>
        <cfvo type="min"/>
        <cfvo type="max"/>
        <color rgb="FF63BE7B"/>
        <color rgb="FFFFEF9C"/>
      </colorScale>
    </cfRule>
  </conditionalFormatting>
  <conditionalFormatting sqref="F4:F25 C26:D26">
    <cfRule type="colorScale" priority="21">
      <colorScale>
        <cfvo type="min"/>
        <cfvo type="max"/>
        <color rgb="FFC5F3D0"/>
        <color rgb="FF08C045"/>
      </colorScale>
    </cfRule>
  </conditionalFormatting>
  <conditionalFormatting sqref="E4:E26">
    <cfRule type="colorScale" priority="22">
      <colorScale>
        <cfvo type="min"/>
        <cfvo type="max"/>
        <color rgb="FFC5F3D0"/>
        <color rgb="FF08C045"/>
      </colorScale>
    </cfRule>
  </conditionalFormatting>
  <conditionalFormatting sqref="F26:F1048576 C2:C25">
    <cfRule type="colorScale" priority="23">
      <colorScale>
        <cfvo type="min"/>
        <cfvo type="max"/>
        <color rgb="FFC5F3D0"/>
        <color rgb="FF08C045"/>
      </colorScale>
    </cfRule>
  </conditionalFormatting>
  <conditionalFormatting sqref="C4:C25 F26">
    <cfRule type="colorScale" priority="24">
      <colorScale>
        <cfvo type="min"/>
        <cfvo type="max"/>
        <color rgb="FFC5F3D0"/>
        <color rgb="FF08C045"/>
      </colorScale>
    </cfRule>
    <cfRule type="colorScale" priority="25">
      <colorScale>
        <cfvo type="min"/>
        <cfvo type="max"/>
        <color rgb="FF63BE7B"/>
        <color rgb="FFFFEF9C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5">
    <cfRule type="colorScale" priority="27">
      <colorScale>
        <cfvo type="min"/>
        <cfvo type="max"/>
        <color rgb="FFC5F3D0"/>
        <color rgb="FF08C045"/>
      </colorScale>
    </cfRule>
  </conditionalFormatting>
  <conditionalFormatting sqref="O9:O10">
    <cfRule type="colorScale" priority="2">
      <colorScale>
        <cfvo type="min"/>
        <cfvo type="max"/>
        <color rgb="FFC5F3D0"/>
        <color rgb="FF08C045"/>
      </colorScale>
    </cfRule>
  </conditionalFormatting>
  <conditionalFormatting sqref="R3:R5">
    <cfRule type="colorScale" priority="1">
      <colorScale>
        <cfvo type="min"/>
        <cfvo type="max"/>
        <color rgb="FFC5F3D0"/>
        <color rgb="FF08C045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showGridLines="0" workbookViewId="0">
      <selection activeCell="A2" sqref="A2"/>
    </sheetView>
  </sheetViews>
  <sheetFormatPr defaultColWidth="14.42578125" defaultRowHeight="15.75" customHeight="1"/>
  <cols>
    <col min="1" max="1" width="5" style="13" customWidth="1"/>
    <col min="2" max="2" width="17.28515625" customWidth="1"/>
    <col min="3" max="3" width="15.5703125" customWidth="1"/>
    <col min="4" max="4" width="7.140625" customWidth="1"/>
    <col min="5" max="5" width="0.85546875" customWidth="1"/>
    <col min="6" max="6" width="16.28515625" customWidth="1"/>
    <col min="7" max="7" width="16.7109375" customWidth="1"/>
    <col min="8" max="8" width="0.85546875" customWidth="1"/>
    <col min="9" max="9" width="10.42578125" customWidth="1"/>
    <col min="10" max="10" width="9.28515625" customWidth="1"/>
    <col min="11" max="11" width="10.5703125" customWidth="1"/>
    <col min="12" max="12" width="7.140625" customWidth="1"/>
    <col min="13" max="13" width="0.85546875" customWidth="1"/>
    <col min="14" max="14" width="12.85546875" customWidth="1"/>
    <col min="15" max="15" width="10.140625" customWidth="1"/>
    <col min="16" max="16" width="0.85546875" customWidth="1"/>
    <col min="17" max="17" width="14" customWidth="1"/>
    <col min="18" max="19" width="8.7109375" customWidth="1"/>
    <col min="20" max="20" width="9.140625" customWidth="1"/>
  </cols>
  <sheetData>
    <row r="1" spans="1:20" s="39" customFormat="1" ht="42" customHeight="1">
      <c r="A1" s="47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</row>
    <row r="2" spans="1:20" s="13" customFormat="1" ht="15" customHeight="1">
      <c r="A2" s="8" t="s">
        <v>22</v>
      </c>
      <c r="B2" s="8" t="s">
        <v>23</v>
      </c>
      <c r="C2" s="8" t="s">
        <v>25</v>
      </c>
      <c r="D2" s="8" t="s">
        <v>27</v>
      </c>
      <c r="E2" s="8"/>
      <c r="F2" s="8" t="s">
        <v>24</v>
      </c>
      <c r="G2" s="8" t="s">
        <v>26</v>
      </c>
      <c r="H2" s="8"/>
      <c r="I2" s="8" t="s">
        <v>28</v>
      </c>
      <c r="J2" s="8" t="s">
        <v>29</v>
      </c>
      <c r="K2" s="8" t="s">
        <v>30</v>
      </c>
      <c r="L2" s="8" t="s">
        <v>31</v>
      </c>
      <c r="M2" s="9"/>
      <c r="N2" s="9" t="s">
        <v>32</v>
      </c>
      <c r="O2" s="10"/>
      <c r="P2" s="8"/>
      <c r="Q2" s="8"/>
      <c r="R2" s="11"/>
      <c r="S2" s="11" t="s">
        <v>33</v>
      </c>
      <c r="T2" s="12" t="s">
        <v>34</v>
      </c>
    </row>
    <row r="3" spans="1:20" ht="15" customHeight="1">
      <c r="A3" s="37">
        <v>1</v>
      </c>
      <c r="B3" s="49">
        <f>R3</f>
        <v>50</v>
      </c>
      <c r="C3" s="49">
        <f>B3*T3</f>
        <v>2.5</v>
      </c>
      <c r="D3" s="49"/>
      <c r="E3" s="17"/>
      <c r="F3" s="48">
        <f>R3</f>
        <v>50</v>
      </c>
      <c r="G3" s="49">
        <f>F3*T3</f>
        <v>2.5</v>
      </c>
      <c r="H3" s="17"/>
      <c r="I3" s="21">
        <f>IF(D3=0,,D3/C3-1)</f>
        <v>0</v>
      </c>
      <c r="J3" s="21">
        <f>D3/G3-1</f>
        <v>-1</v>
      </c>
      <c r="K3" s="17">
        <f>B3+D3</f>
        <v>50</v>
      </c>
      <c r="L3" s="17">
        <f>D3-G3</f>
        <v>-2.5</v>
      </c>
      <c r="M3" s="18"/>
      <c r="N3" s="9" t="s">
        <v>35</v>
      </c>
      <c r="O3" s="19"/>
      <c r="P3" s="17"/>
      <c r="Q3" s="15" t="s">
        <v>6</v>
      </c>
      <c r="R3" s="49">
        <v>50</v>
      </c>
      <c r="S3" s="22">
        <v>2.5000000000000001E-2</v>
      </c>
      <c r="T3" s="23">
        <v>0.05</v>
      </c>
    </row>
    <row r="4" spans="1:20" ht="15" customHeight="1">
      <c r="A4" s="8">
        <v>2</v>
      </c>
      <c r="B4" s="49">
        <f t="shared" ref="B4:B25" si="0">K3</f>
        <v>50</v>
      </c>
      <c r="C4" s="49">
        <f>B4*T4</f>
        <v>2.4375</v>
      </c>
      <c r="D4" s="49"/>
      <c r="E4" s="17"/>
      <c r="F4" s="48">
        <f>F3*(1+T3)</f>
        <v>52.5</v>
      </c>
      <c r="G4" s="49">
        <f>F4*T4</f>
        <v>2.5593750000000002</v>
      </c>
      <c r="H4" s="17"/>
      <c r="I4" s="21">
        <f>IF(D4=0,,D4/C4-1)</f>
        <v>0</v>
      </c>
      <c r="J4" s="21">
        <f>IF(D4=0,,D4/G4-1)</f>
        <v>0</v>
      </c>
      <c r="K4" s="17">
        <f>IF(D4=0,,B4+D4)</f>
        <v>0</v>
      </c>
      <c r="L4" s="17">
        <f>IF(D4=0,,D4-G4)</f>
        <v>0</v>
      </c>
      <c r="M4" s="17"/>
      <c r="N4" s="17"/>
      <c r="O4" s="17"/>
      <c r="P4" s="16"/>
      <c r="Q4" s="8" t="s">
        <v>36</v>
      </c>
      <c r="R4" s="49">
        <f>SUM(D3:D25)+R3+R2</f>
        <v>50</v>
      </c>
      <c r="S4" s="22">
        <f t="shared" ref="S4:S25" si="1">S3</f>
        <v>2.5000000000000001E-2</v>
      </c>
      <c r="T4" s="23">
        <f t="shared" ref="T4:T25" si="2">T3*(1-S3)</f>
        <v>4.8750000000000002E-2</v>
      </c>
    </row>
    <row r="5" spans="1:20" ht="15" customHeight="1">
      <c r="A5" s="8">
        <v>3</v>
      </c>
      <c r="B5" s="49">
        <f t="shared" si="0"/>
        <v>0</v>
      </c>
      <c r="C5" s="49">
        <f>B5*T5</f>
        <v>0</v>
      </c>
      <c r="D5" s="49"/>
      <c r="E5" s="17"/>
      <c r="F5" s="48">
        <f>F4*(1+T4)</f>
        <v>55.059375000000003</v>
      </c>
      <c r="G5" s="49">
        <f>F5*T5</f>
        <v>2.6170409179687502</v>
      </c>
      <c r="H5" s="17"/>
      <c r="I5" s="21">
        <f>IF(D5=0,,D5/C5-1)</f>
        <v>0</v>
      </c>
      <c r="J5" s="21">
        <f>IF(D5=0,,D5/G5-1)</f>
        <v>0</v>
      </c>
      <c r="K5" s="17">
        <f>IF(D5=0,,B5+D5)</f>
        <v>0</v>
      </c>
      <c r="L5" s="17">
        <f>IF(D5=0,,D5-G5)</f>
        <v>0</v>
      </c>
      <c r="M5" s="17"/>
      <c r="N5" s="17"/>
      <c r="O5" s="17"/>
      <c r="P5" s="16"/>
      <c r="Q5" s="8" t="s">
        <v>37</v>
      </c>
      <c r="R5" s="49">
        <f>R4-R3-R2</f>
        <v>0</v>
      </c>
      <c r="S5" s="22">
        <f t="shared" si="1"/>
        <v>2.5000000000000001E-2</v>
      </c>
      <c r="T5" s="23">
        <f t="shared" si="2"/>
        <v>4.7531249999999997E-2</v>
      </c>
    </row>
    <row r="6" spans="1:20" ht="15" customHeight="1">
      <c r="A6" s="8">
        <v>4</v>
      </c>
      <c r="B6" s="49">
        <f t="shared" si="0"/>
        <v>0</v>
      </c>
      <c r="C6" s="49">
        <f>B6*T6</f>
        <v>0</v>
      </c>
      <c r="D6" s="49"/>
      <c r="E6" s="17"/>
      <c r="F6" s="48">
        <f>F5*(1+T5)</f>
        <v>57.676415917968754</v>
      </c>
      <c r="G6" s="49">
        <f>F6*T6</f>
        <v>2.6728963404984283</v>
      </c>
      <c r="H6" s="17"/>
      <c r="I6" s="21">
        <f>IF(D6=0,,D6/C6-1)</f>
        <v>0</v>
      </c>
      <c r="J6" s="21">
        <f>IF(D6=0,,D6/G6-1)</f>
        <v>0</v>
      </c>
      <c r="K6" s="17">
        <f>IF(D6=0,,B6+D6)</f>
        <v>0</v>
      </c>
      <c r="L6" s="17">
        <f>IF(D6=0,,D6-G6)</f>
        <v>0</v>
      </c>
      <c r="M6" s="17"/>
      <c r="N6" s="17"/>
      <c r="O6" s="17"/>
      <c r="P6" s="18"/>
      <c r="Q6" s="9" t="s">
        <v>38</v>
      </c>
      <c r="R6" s="22">
        <f>R4/(R3+R2)-1</f>
        <v>0</v>
      </c>
      <c r="S6" s="22">
        <f t="shared" si="1"/>
        <v>2.5000000000000001E-2</v>
      </c>
      <c r="T6" s="23">
        <f t="shared" si="2"/>
        <v>4.6342968749999998E-2</v>
      </c>
    </row>
    <row r="7" spans="1:20" ht="15" customHeight="1">
      <c r="A7" s="8">
        <v>5</v>
      </c>
      <c r="B7" s="49">
        <f t="shared" si="0"/>
        <v>0</v>
      </c>
      <c r="C7" s="49">
        <f>B7*T7</f>
        <v>0</v>
      </c>
      <c r="D7" s="49"/>
      <c r="E7" s="17"/>
      <c r="F7" s="48">
        <f>F6*(1+T6)</f>
        <v>60.349312258467187</v>
      </c>
      <c r="G7" s="49">
        <f>F7*T7</f>
        <v>2.7268471347761833</v>
      </c>
      <c r="H7" s="17"/>
      <c r="I7" s="21">
        <f>IF(D7=0,,D7/C7-1)</f>
        <v>0</v>
      </c>
      <c r="J7" s="21">
        <f>IF(D7=0,,D7/G7-1)</f>
        <v>0</v>
      </c>
      <c r="K7" s="17">
        <f>IF(D7=0,,B7+D7)</f>
        <v>0</v>
      </c>
      <c r="L7" s="17">
        <f>IF(D7=0,,D7-G7)</f>
        <v>0</v>
      </c>
      <c r="M7" s="17"/>
      <c r="N7" s="17"/>
      <c r="O7" s="17"/>
      <c r="P7" s="24"/>
      <c r="Q7" s="24"/>
      <c r="R7" s="20"/>
      <c r="S7" s="22">
        <f t="shared" si="1"/>
        <v>2.5000000000000001E-2</v>
      </c>
      <c r="T7" s="23">
        <f t="shared" si="2"/>
        <v>4.5184394531249998E-2</v>
      </c>
    </row>
    <row r="8" spans="1:20" ht="15" customHeight="1">
      <c r="A8" s="8">
        <v>6</v>
      </c>
      <c r="B8" s="49">
        <f t="shared" si="0"/>
        <v>0</v>
      </c>
      <c r="C8" s="49">
        <f>B8*T8</f>
        <v>0</v>
      </c>
      <c r="D8" s="49"/>
      <c r="E8" s="17"/>
      <c r="F8" s="48">
        <f>F7*(1+T7)</f>
        <v>63.076159393243373</v>
      </c>
      <c r="G8" s="49">
        <f>F8*T8</f>
        <v>2.7788066197518111</v>
      </c>
      <c r="H8" s="17"/>
      <c r="I8" s="21">
        <f>IF(D8=0,,D8/C8-1)</f>
        <v>0</v>
      </c>
      <c r="J8" s="21">
        <f>IF(D8=0,,D8/G8-1)</f>
        <v>0</v>
      </c>
      <c r="K8" s="17">
        <f>IF(D8=0,,B8+D8)</f>
        <v>0</v>
      </c>
      <c r="L8" s="17">
        <f>IF(D8=0,,D8-G8)</f>
        <v>0</v>
      </c>
      <c r="M8" s="19"/>
      <c r="N8" s="18"/>
      <c r="O8" s="18"/>
      <c r="P8" s="16"/>
      <c r="Q8" s="16"/>
      <c r="R8" s="20"/>
      <c r="S8" s="22">
        <f t="shared" si="1"/>
        <v>2.5000000000000001E-2</v>
      </c>
      <c r="T8" s="23">
        <f t="shared" si="2"/>
        <v>4.4054784667968749E-2</v>
      </c>
    </row>
    <row r="9" spans="1:20" ht="15" customHeight="1">
      <c r="A9" s="8">
        <v>7</v>
      </c>
      <c r="B9" s="49">
        <f t="shared" si="0"/>
        <v>0</v>
      </c>
      <c r="C9" s="49">
        <f>B9*T9</f>
        <v>0</v>
      </c>
      <c r="D9" s="49"/>
      <c r="E9" s="17"/>
      <c r="F9" s="48">
        <f>F8*(1+T8)</f>
        <v>65.854966012995192</v>
      </c>
      <c r="G9" s="49">
        <f>F9*T9</f>
        <v>2.8286956883434313</v>
      </c>
      <c r="H9" s="17"/>
      <c r="I9" s="21">
        <f>IF(D9=0,,D9/C9-1)</f>
        <v>0</v>
      </c>
      <c r="J9" s="21">
        <f>IF(D9=0,,D9/G9-1)</f>
        <v>0</v>
      </c>
      <c r="K9" s="17">
        <f>IF(D9=0,,B9+D9)</f>
        <v>0</v>
      </c>
      <c r="L9" s="17">
        <f>IF(D9=0,,D9-G9)</f>
        <v>0</v>
      </c>
      <c r="M9" s="18"/>
      <c r="N9" s="9" t="s">
        <v>39</v>
      </c>
      <c r="O9" s="49">
        <f>SUM(D3:D25)</f>
        <v>0</v>
      </c>
      <c r="P9" s="16"/>
      <c r="Q9" s="8" t="s">
        <v>40</v>
      </c>
      <c r="R9" s="20"/>
      <c r="S9" s="22">
        <f t="shared" si="1"/>
        <v>2.5000000000000001E-2</v>
      </c>
      <c r="T9" s="23">
        <f t="shared" si="2"/>
        <v>4.2953415051269532E-2</v>
      </c>
    </row>
    <row r="10" spans="1:20" ht="15" customHeight="1">
      <c r="A10" s="8">
        <v>8</v>
      </c>
      <c r="B10" s="49">
        <f t="shared" si="0"/>
        <v>0</v>
      </c>
      <c r="C10" s="49">
        <f>B10*T10</f>
        <v>0</v>
      </c>
      <c r="D10" s="49"/>
      <c r="E10" s="17"/>
      <c r="F10" s="48">
        <f>F9*(1+T9)</f>
        <v>68.683661701338622</v>
      </c>
      <c r="G10" s="49">
        <f>F10*T10</f>
        <v>2.8764428825911184</v>
      </c>
      <c r="H10" s="17"/>
      <c r="I10" s="21">
        <f>IF(D10=0,,D10/C10-1)</f>
        <v>0</v>
      </c>
      <c r="J10" s="21">
        <f>IF(D10=0,,D10/G10-1)</f>
        <v>0</v>
      </c>
      <c r="K10" s="17">
        <f>IF(D10=0,,B10+D10)</f>
        <v>0</v>
      </c>
      <c r="L10" s="17">
        <f>IF(D10=0,,D10-G10)</f>
        <v>0</v>
      </c>
      <c r="M10" s="18"/>
      <c r="N10" s="9" t="s">
        <v>41</v>
      </c>
      <c r="O10" s="49">
        <f>O9+R3</f>
        <v>50</v>
      </c>
      <c r="P10" s="17"/>
      <c r="Q10" s="50">
        <f>SUM(L3:L25)</f>
        <v>-2.5</v>
      </c>
      <c r="R10" s="20"/>
      <c r="S10" s="22">
        <f t="shared" si="1"/>
        <v>2.5000000000000001E-2</v>
      </c>
      <c r="T10" s="23">
        <f t="shared" si="2"/>
        <v>4.1879579674987795E-2</v>
      </c>
    </row>
    <row r="11" spans="1:20" ht="15" customHeight="1">
      <c r="A11" s="8">
        <v>9</v>
      </c>
      <c r="B11" s="49">
        <f t="shared" si="0"/>
        <v>0</v>
      </c>
      <c r="C11" s="49">
        <f>B11*T11</f>
        <v>0</v>
      </c>
      <c r="D11" s="49"/>
      <c r="E11" s="17"/>
      <c r="F11" s="48">
        <f>F10*(1+T10)</f>
        <v>71.560104583929743</v>
      </c>
      <c r="G11" s="49">
        <f>F11*T11</f>
        <v>2.921984423936316</v>
      </c>
      <c r="H11" s="17"/>
      <c r="I11" s="21">
        <f>IF(D11=0,,D11/C11-1)</f>
        <v>0</v>
      </c>
      <c r="J11" s="21">
        <f>IF(D11=0,,D11/G11-1)</f>
        <v>0</v>
      </c>
      <c r="K11" s="17">
        <f>IF(D11=0,,B11+D11)</f>
        <v>0</v>
      </c>
      <c r="L11" s="17">
        <f>IF(D11=0,,D11-G11)</f>
        <v>0</v>
      </c>
      <c r="M11" s="18"/>
      <c r="N11" s="9" t="s">
        <v>42</v>
      </c>
      <c r="O11" s="25">
        <f>O10/R3-1</f>
        <v>0</v>
      </c>
      <c r="P11" s="16"/>
      <c r="Q11" s="16"/>
      <c r="R11" s="20"/>
      <c r="S11" s="22">
        <f t="shared" si="1"/>
        <v>2.5000000000000001E-2</v>
      </c>
      <c r="T11" s="23">
        <f t="shared" si="2"/>
        <v>4.0832590183113096E-2</v>
      </c>
    </row>
    <row r="12" spans="1:20" ht="15" customHeight="1">
      <c r="A12" s="8">
        <v>10</v>
      </c>
      <c r="B12" s="49">
        <f t="shared" si="0"/>
        <v>0</v>
      </c>
      <c r="C12" s="49">
        <f>B12*T12</f>
        <v>0</v>
      </c>
      <c r="D12" s="49"/>
      <c r="E12" s="17"/>
      <c r="F12" s="48">
        <f>F11*(1+T11)</f>
        <v>74.482089007866051</v>
      </c>
      <c r="G12" s="49">
        <f>F12*T12</f>
        <v>2.9652642010293384</v>
      </c>
      <c r="H12" s="17"/>
      <c r="I12" s="21">
        <f>IF(D12=0,,D12/C12-1)</f>
        <v>0</v>
      </c>
      <c r="J12" s="21">
        <f>IF(D12=0,,D12/G12-1)</f>
        <v>0</v>
      </c>
      <c r="K12" s="17">
        <f>IF(D12=0,,B12+D12)</f>
        <v>0</v>
      </c>
      <c r="L12" s="17">
        <f>IF(D12=0,,D12-G12)</f>
        <v>0</v>
      </c>
      <c r="M12" s="18"/>
      <c r="N12" s="18"/>
      <c r="O12" s="18"/>
      <c r="P12" s="16"/>
      <c r="Q12" s="16"/>
      <c r="R12" s="20"/>
      <c r="S12" s="22">
        <f t="shared" si="1"/>
        <v>2.5000000000000001E-2</v>
      </c>
      <c r="T12" s="23">
        <f t="shared" si="2"/>
        <v>3.981177542853527E-2</v>
      </c>
    </row>
    <row r="13" spans="1:20" ht="15" customHeight="1">
      <c r="A13" s="8">
        <v>11</v>
      </c>
      <c r="B13" s="49">
        <f t="shared" si="0"/>
        <v>0</v>
      </c>
      <c r="C13" s="49">
        <f>B13*T13</f>
        <v>0</v>
      </c>
      <c r="D13" s="49"/>
      <c r="E13" s="17"/>
      <c r="F13" s="48">
        <f>F12*(1+T12)</f>
        <v>77.447353208895379</v>
      </c>
      <c r="G13" s="49">
        <f>F13*T13</f>
        <v>3.0062337176498182</v>
      </c>
      <c r="H13" s="17"/>
      <c r="I13" s="21">
        <f>IF(D13=0,,D13/C13-1)</f>
        <v>0</v>
      </c>
      <c r="J13" s="21">
        <f>IF(D13=0,,D13/G13-1)</f>
        <v>0</v>
      </c>
      <c r="K13" s="17">
        <f>IF(D13=0,,B13+D13)</f>
        <v>0</v>
      </c>
      <c r="L13" s="17">
        <f>IF(D13=0,,D13-G13)</f>
        <v>0</v>
      </c>
      <c r="M13" s="18"/>
      <c r="N13" s="19"/>
      <c r="O13" s="24"/>
      <c r="P13" s="16"/>
      <c r="Q13" s="16"/>
      <c r="R13" s="20"/>
      <c r="S13" s="22">
        <f t="shared" si="1"/>
        <v>2.5000000000000001E-2</v>
      </c>
      <c r="T13" s="23">
        <f t="shared" si="2"/>
        <v>3.8816481042821885E-2</v>
      </c>
    </row>
    <row r="14" spans="1:20" ht="15" customHeight="1">
      <c r="A14" s="8">
        <v>12</v>
      </c>
      <c r="B14" s="49">
        <f t="shared" si="0"/>
        <v>0</v>
      </c>
      <c r="C14" s="49">
        <f>B14*T14</f>
        <v>0</v>
      </c>
      <c r="D14" s="49"/>
      <c r="E14" s="17"/>
      <c r="F14" s="48">
        <f>F13*(1+T13)</f>
        <v>80.453586926545199</v>
      </c>
      <c r="G14" s="49">
        <f>F14*T14</f>
        <v>3.0448520034672328</v>
      </c>
      <c r="H14" s="17"/>
      <c r="I14" s="21">
        <f>IF(D14=0,,D14/C14-1)</f>
        <v>0</v>
      </c>
      <c r="J14" s="21">
        <f>IF(D14=0,,D14/G14-1)</f>
        <v>0</v>
      </c>
      <c r="K14" s="17">
        <f>IF(D14=0,,B14+D14)</f>
        <v>0</v>
      </c>
      <c r="L14" s="17">
        <f>IF(D14=0,,D14-G14)</f>
        <v>0</v>
      </c>
      <c r="M14" s="18"/>
      <c r="N14" s="18"/>
      <c r="O14" s="18"/>
      <c r="P14" s="16"/>
      <c r="Q14" s="16"/>
      <c r="R14" s="20"/>
      <c r="S14" s="22">
        <f t="shared" si="1"/>
        <v>2.5000000000000001E-2</v>
      </c>
      <c r="T14" s="23">
        <f t="shared" si="2"/>
        <v>3.7846069016751339E-2</v>
      </c>
    </row>
    <row r="15" spans="1:20" ht="15" customHeight="1">
      <c r="A15" s="8">
        <v>13</v>
      </c>
      <c r="B15" s="49">
        <f t="shared" si="0"/>
        <v>0</v>
      </c>
      <c r="C15" s="49">
        <f>B15*T15</f>
        <v>0</v>
      </c>
      <c r="D15" s="49"/>
      <c r="E15" s="17"/>
      <c r="F15" s="48">
        <f>F14*(1+T14)</f>
        <v>83.498438930012426</v>
      </c>
      <c r="G15" s="49">
        <f>F15*T15</f>
        <v>3.0810854904728409</v>
      </c>
      <c r="H15" s="17"/>
      <c r="I15" s="21">
        <f>IF(D15=0,,D15/C15-1)</f>
        <v>0</v>
      </c>
      <c r="J15" s="21">
        <f>IF(D15=0,,D15/G15-1)</f>
        <v>0</v>
      </c>
      <c r="K15" s="17">
        <f>IF(D15=0,,B15+D15)</f>
        <v>0</v>
      </c>
      <c r="L15" s="17">
        <f>IF(D15=0,,D15-G15)</f>
        <v>0</v>
      </c>
      <c r="M15" s="18"/>
      <c r="N15" s="18"/>
      <c r="O15" s="18"/>
      <c r="P15" s="16"/>
      <c r="Q15" s="8" t="s">
        <v>43</v>
      </c>
      <c r="R15" s="20"/>
      <c r="S15" s="22">
        <f t="shared" si="1"/>
        <v>2.5000000000000001E-2</v>
      </c>
      <c r="T15" s="23">
        <f t="shared" si="2"/>
        <v>3.6899917291332553E-2</v>
      </c>
    </row>
    <row r="16" spans="1:20" ht="15" customHeight="1">
      <c r="A16" s="8">
        <v>14</v>
      </c>
      <c r="B16" s="49">
        <f t="shared" si="0"/>
        <v>0</v>
      </c>
      <c r="C16" s="49">
        <f>B16*T16</f>
        <v>0</v>
      </c>
      <c r="D16" s="49"/>
      <c r="E16" s="17"/>
      <c r="F16" s="48">
        <f>F15*(1+T15)</f>
        <v>86.579524420485257</v>
      </c>
      <c r="G16" s="49">
        <f>F16*T16</f>
        <v>3.1149078579828426</v>
      </c>
      <c r="H16" s="17"/>
      <c r="I16" s="21">
        <f>IF(D16=0,,D16/C16-1)</f>
        <v>0</v>
      </c>
      <c r="J16" s="21">
        <f>IF(D16=0,,D16/G16-1)</f>
        <v>0</v>
      </c>
      <c r="K16" s="17">
        <f>IF(D16=0,,B16+D16)</f>
        <v>0</v>
      </c>
      <c r="L16" s="17">
        <f>IF(D16=0,,D16-G16)</f>
        <v>0</v>
      </c>
      <c r="M16" s="18"/>
      <c r="N16" s="18"/>
      <c r="O16" s="25"/>
      <c r="P16" s="16"/>
      <c r="Q16" s="38"/>
      <c r="R16" s="20"/>
      <c r="S16" s="22">
        <f t="shared" si="1"/>
        <v>2.5000000000000001E-2</v>
      </c>
      <c r="T16" s="23">
        <f t="shared" si="2"/>
        <v>3.5977419359049238E-2</v>
      </c>
    </row>
    <row r="17" spans="1:20" ht="15" customHeight="1">
      <c r="A17" s="8">
        <v>15</v>
      </c>
      <c r="B17" s="49">
        <f t="shared" si="0"/>
        <v>0</v>
      </c>
      <c r="C17" s="49">
        <f>B17*T17</f>
        <v>0</v>
      </c>
      <c r="D17" s="49"/>
      <c r="E17" s="17"/>
      <c r="F17" s="48">
        <f>F16*(1+T16)</f>
        <v>89.694432278468099</v>
      </c>
      <c r="G17" s="49">
        <f>F17*T17</f>
        <v>3.1462998491479319</v>
      </c>
      <c r="H17" s="17"/>
      <c r="I17" s="21">
        <f>IF(D17=0,,D17/C17-1)</f>
        <v>0</v>
      </c>
      <c r="J17" s="21">
        <f>IF(D17=0,,D17/G17-1)</f>
        <v>0</v>
      </c>
      <c r="K17" s="17">
        <f>IF(D17=0,,B17+D17)</f>
        <v>0</v>
      </c>
      <c r="L17" s="17">
        <f>IF(D17=0,,D17-G17)</f>
        <v>0</v>
      </c>
      <c r="M17" s="18"/>
      <c r="N17" s="18"/>
      <c r="O17" s="18"/>
      <c r="P17" s="16"/>
      <c r="Q17" s="38"/>
      <c r="R17" s="20"/>
      <c r="S17" s="22">
        <f t="shared" si="1"/>
        <v>2.5000000000000001E-2</v>
      </c>
      <c r="T17" s="23">
        <f t="shared" si="2"/>
        <v>3.5077983875073007E-2</v>
      </c>
    </row>
    <row r="18" spans="1:20" ht="15" customHeight="1">
      <c r="A18" s="8">
        <v>16</v>
      </c>
      <c r="B18" s="49">
        <f t="shared" si="0"/>
        <v>0</v>
      </c>
      <c r="C18" s="49">
        <f>B18*T18</f>
        <v>0</v>
      </c>
      <c r="D18" s="49"/>
      <c r="E18" s="17"/>
      <c r="F18" s="48">
        <f>F17*(1+T17)</f>
        <v>92.840732127616036</v>
      </c>
      <c r="G18" s="49">
        <f>F18*T18</f>
        <v>3.1752490619094256</v>
      </c>
      <c r="H18" s="17"/>
      <c r="I18" s="21">
        <f>IF(D18=0,,D18/C18-1)</f>
        <v>0</v>
      </c>
      <c r="J18" s="21">
        <f>IF(D18=0,,D18/G18-1)</f>
        <v>0</v>
      </c>
      <c r="K18" s="17">
        <f>IF(D18=0,,B18+D18)</f>
        <v>0</v>
      </c>
      <c r="L18" s="17">
        <f>IF(D18=0,,D18-G18)</f>
        <v>0</v>
      </c>
      <c r="M18" s="26"/>
      <c r="N18" s="27"/>
      <c r="O18" s="28"/>
      <c r="P18" s="16"/>
      <c r="Q18" s="16"/>
      <c r="R18" s="29"/>
      <c r="S18" s="30">
        <f t="shared" si="1"/>
        <v>2.5000000000000001E-2</v>
      </c>
      <c r="T18" s="21">
        <f t="shared" si="2"/>
        <v>3.420103427819618E-2</v>
      </c>
    </row>
    <row r="19" spans="1:20" ht="15" customHeight="1">
      <c r="A19" s="8">
        <v>17</v>
      </c>
      <c r="B19" s="49">
        <f t="shared" si="0"/>
        <v>0</v>
      </c>
      <c r="C19" s="49">
        <f>B19*T19</f>
        <v>0</v>
      </c>
      <c r="D19" s="49"/>
      <c r="E19" s="17"/>
      <c r="F19" s="48">
        <f>F18*(1+T18)</f>
        <v>96.015981189525462</v>
      </c>
      <c r="G19" s="49">
        <f>F19*T19</f>
        <v>3.2017497173196601</v>
      </c>
      <c r="H19" s="17"/>
      <c r="I19" s="21">
        <f>IF(D19=0,,D19/C19-1)</f>
        <v>0</v>
      </c>
      <c r="J19" s="21">
        <f>IF(D19=0,,D19/G19-1)</f>
        <v>0</v>
      </c>
      <c r="K19" s="17">
        <f>IF(D19=0,,B19+D19)</f>
        <v>0</v>
      </c>
      <c r="L19" s="17">
        <f>IF(D19=0,,D19-G19)</f>
        <v>0</v>
      </c>
      <c r="M19" s="18"/>
      <c r="N19" s="18"/>
      <c r="O19" s="18"/>
      <c r="P19" s="16"/>
      <c r="Q19" s="16"/>
      <c r="R19" s="20"/>
      <c r="S19" s="22">
        <f t="shared" si="1"/>
        <v>2.5000000000000001E-2</v>
      </c>
      <c r="T19" s="23">
        <f t="shared" si="2"/>
        <v>3.3346008421241274E-2</v>
      </c>
    </row>
    <row r="20" spans="1:20" ht="15" customHeight="1">
      <c r="A20" s="8">
        <v>18</v>
      </c>
      <c r="B20" s="49">
        <f t="shared" si="0"/>
        <v>0</v>
      </c>
      <c r="C20" s="49">
        <f>B20*T20</f>
        <v>0</v>
      </c>
      <c r="D20" s="49"/>
      <c r="E20" s="17"/>
      <c r="F20" s="48">
        <f>F19*(1+T19)</f>
        <v>99.217730906845134</v>
      </c>
      <c r="G20" s="49">
        <f>F20*T20</f>
        <v>3.2258024080972056</v>
      </c>
      <c r="H20" s="17"/>
      <c r="I20" s="21">
        <f>IF(D20=0,,D20/C20-1)</f>
        <v>0</v>
      </c>
      <c r="J20" s="21">
        <f>IF(D20=0,,D20/G20-1)</f>
        <v>0</v>
      </c>
      <c r="K20" s="17">
        <f>IF(D20=0,,B20+D20)</f>
        <v>0</v>
      </c>
      <c r="L20" s="17">
        <f>IF(D20=0,,D20-G20)</f>
        <v>0</v>
      </c>
      <c r="M20" s="18"/>
      <c r="N20" s="18"/>
      <c r="O20" s="18"/>
      <c r="P20" s="16"/>
      <c r="Q20" s="16"/>
      <c r="R20" s="20"/>
      <c r="S20" s="22">
        <f t="shared" si="1"/>
        <v>2.5000000000000001E-2</v>
      </c>
      <c r="T20" s="23">
        <f t="shared" si="2"/>
        <v>3.2512358210710239E-2</v>
      </c>
    </row>
    <row r="21" spans="1:20" ht="15" customHeight="1">
      <c r="A21" s="8">
        <v>19</v>
      </c>
      <c r="B21" s="49">
        <f t="shared" si="0"/>
        <v>0</v>
      </c>
      <c r="C21" s="49">
        <f>B21*T21</f>
        <v>0</v>
      </c>
      <c r="D21" s="49"/>
      <c r="E21" s="17"/>
      <c r="F21" s="48">
        <f>F20*(1+T20)</f>
        <v>102.44353331494234</v>
      </c>
      <c r="G21" s="49">
        <f>F21*T21</f>
        <v>3.2474138302185773</v>
      </c>
      <c r="H21" s="17"/>
      <c r="I21" s="21">
        <f>IF(D21=0,,D21/C21-1)</f>
        <v>0</v>
      </c>
      <c r="J21" s="21">
        <f>IF(D21=0,,D21/G21-1)</f>
        <v>0</v>
      </c>
      <c r="K21" s="17">
        <f>IF(D21=0,,B21+D21)</f>
        <v>0</v>
      </c>
      <c r="L21" s="17">
        <f>IF(D21=0,,D21-G21)</f>
        <v>0</v>
      </c>
      <c r="M21" s="18"/>
      <c r="N21" s="18"/>
      <c r="O21" s="25"/>
      <c r="P21" s="16"/>
      <c r="Q21" s="16"/>
      <c r="R21" s="18"/>
      <c r="S21" s="25">
        <f t="shared" si="1"/>
        <v>2.5000000000000001E-2</v>
      </c>
      <c r="T21" s="21">
        <f t="shared" si="2"/>
        <v>3.169954925544248E-2</v>
      </c>
    </row>
    <row r="22" spans="1:20" ht="15" customHeight="1">
      <c r="A22" s="8">
        <v>20</v>
      </c>
      <c r="B22" s="49">
        <f t="shared" si="0"/>
        <v>0</v>
      </c>
      <c r="C22" s="49">
        <f>B22*T22</f>
        <v>0</v>
      </c>
      <c r="D22" s="49"/>
      <c r="E22" s="17"/>
      <c r="F22" s="48">
        <f>F21*(1+T21)</f>
        <v>105.69094714516091</v>
      </c>
      <c r="G22" s="49">
        <f>F22*T22</f>
        <v>3.2665965002603357</v>
      </c>
      <c r="H22" s="17"/>
      <c r="I22" s="21">
        <f>IF(D22=0,,D22/C22-1)</f>
        <v>0</v>
      </c>
      <c r="J22" s="21">
        <f>IF(D22=0,,D22/G22-1)</f>
        <v>0</v>
      </c>
      <c r="K22" s="17">
        <f>IF(D22=0,,B22+D22)</f>
        <v>0</v>
      </c>
      <c r="L22" s="17">
        <f>IF(D22=0,,D22-G22)</f>
        <v>0</v>
      </c>
      <c r="M22" s="18"/>
      <c r="N22" s="18"/>
      <c r="O22" s="18"/>
      <c r="P22" s="16"/>
      <c r="Q22" s="16"/>
      <c r="R22" s="20"/>
      <c r="S22" s="22">
        <f t="shared" si="1"/>
        <v>2.5000000000000001E-2</v>
      </c>
      <c r="T22" s="23">
        <f t="shared" si="2"/>
        <v>3.0907060524056416E-2</v>
      </c>
    </row>
    <row r="23" spans="1:20" ht="15" customHeight="1">
      <c r="A23" s="8">
        <v>21</v>
      </c>
      <c r="B23" s="49">
        <f t="shared" si="0"/>
        <v>0</v>
      </c>
      <c r="C23" s="49">
        <f>B23*T23</f>
        <v>0</v>
      </c>
      <c r="D23" s="49"/>
      <c r="E23" s="17"/>
      <c r="F23" s="48">
        <f>F22*(1+T22)</f>
        <v>108.95754364542124</v>
      </c>
      <c r="G23" s="49">
        <f>F23*T23</f>
        <v>3.2833684611015137</v>
      </c>
      <c r="H23" s="17"/>
      <c r="I23" s="21">
        <f>IF(D23=0,,D23/C23-1)</f>
        <v>0</v>
      </c>
      <c r="J23" s="21">
        <f>IF(D23=0,,D23/G23-1)</f>
        <v>0</v>
      </c>
      <c r="K23" s="17">
        <f>IF(D23=0,,B23+D23)</f>
        <v>0</v>
      </c>
      <c r="L23" s="17">
        <f>IF(D23=0,,D23-G23)</f>
        <v>0</v>
      </c>
      <c r="M23" s="18"/>
      <c r="N23" s="18"/>
      <c r="O23" s="18"/>
      <c r="P23" s="16"/>
      <c r="Q23" s="16"/>
      <c r="R23" s="20"/>
      <c r="S23" s="22">
        <f t="shared" si="1"/>
        <v>2.5000000000000001E-2</v>
      </c>
      <c r="T23" s="23">
        <f t="shared" si="2"/>
        <v>3.0134384010955004E-2</v>
      </c>
    </row>
    <row r="24" spans="1:20" ht="15" customHeight="1">
      <c r="A24" s="8">
        <v>22</v>
      </c>
      <c r="B24" s="49">
        <f t="shared" si="0"/>
        <v>0</v>
      </c>
      <c r="C24" s="49">
        <f>B24*T24</f>
        <v>0</v>
      </c>
      <c r="D24" s="49"/>
      <c r="E24" s="17"/>
      <c r="F24" s="48">
        <f>F23*(1+T23)</f>
        <v>112.24091210652274</v>
      </c>
      <c r="G24" s="49">
        <f>F24*T24</f>
        <v>3.2977529784788597</v>
      </c>
      <c r="H24" s="17"/>
      <c r="I24" s="21">
        <f>IF(D24=0,,D24/C24-1)</f>
        <v>0</v>
      </c>
      <c r="J24" s="21">
        <f>IF(D24=0,,D24/G24-1)</f>
        <v>0</v>
      </c>
      <c r="K24" s="17">
        <f>IF(D24=0,,B24+D24)</f>
        <v>0</v>
      </c>
      <c r="L24" s="17">
        <f>IF(D24=0,,D24-G24)</f>
        <v>0</v>
      </c>
      <c r="M24" s="18"/>
      <c r="N24" s="18"/>
      <c r="O24" s="18"/>
      <c r="P24" s="16"/>
      <c r="Q24" s="16"/>
      <c r="R24" s="20"/>
      <c r="S24" s="22">
        <f t="shared" si="1"/>
        <v>2.5000000000000001E-2</v>
      </c>
      <c r="T24" s="23">
        <f t="shared" si="2"/>
        <v>2.938102441068113E-2</v>
      </c>
    </row>
    <row r="25" spans="1:20" s="14" customFormat="1" ht="15" customHeight="1">
      <c r="A25" s="36">
        <v>23</v>
      </c>
      <c r="B25" s="49">
        <f t="shared" si="0"/>
        <v>0</v>
      </c>
      <c r="C25" s="49">
        <f>B25*T25</f>
        <v>0</v>
      </c>
      <c r="D25" s="49"/>
      <c r="E25" s="32"/>
      <c r="F25" s="48">
        <f>F24*(1+T24)</f>
        <v>115.5386650850016</v>
      </c>
      <c r="G25" s="49">
        <f>F25*T25</f>
        <v>3.309778230758945</v>
      </c>
      <c r="H25" s="32"/>
      <c r="I25" s="33">
        <f>IF(D25=0,,D25/C25-1)</f>
        <v>0</v>
      </c>
      <c r="J25" s="33">
        <f>IF(D25=0,,D25/G25-1)</f>
        <v>0</v>
      </c>
      <c r="K25" s="32">
        <f>IF(D25=0,,B25+D25)</f>
        <v>0</v>
      </c>
      <c r="L25" s="32">
        <f>IF(D25=0,,D25-G25)</f>
        <v>0</v>
      </c>
      <c r="M25" s="34"/>
      <c r="N25" s="34"/>
      <c r="O25" s="34"/>
      <c r="P25" s="31"/>
      <c r="Q25" s="31"/>
      <c r="R25" s="34"/>
      <c r="S25" s="35">
        <f t="shared" si="1"/>
        <v>2.5000000000000001E-2</v>
      </c>
      <c r="T25" s="33">
        <f t="shared" si="2"/>
        <v>2.8646498800414102E-2</v>
      </c>
    </row>
  </sheetData>
  <mergeCells count="1">
    <mergeCell ref="A1:L1"/>
  </mergeCells>
  <conditionalFormatting sqref="G2:H1048576">
    <cfRule type="colorScale" priority="14">
      <colorScale>
        <cfvo type="min"/>
        <cfvo type="max"/>
        <color theme="0" tint="-4.9989318521683403E-2"/>
        <color theme="1" tint="0.34998626667073579"/>
      </colorScale>
    </cfRule>
  </conditionalFormatting>
  <conditionalFormatting sqref="I2:I1048576">
    <cfRule type="colorScale" priority="13">
      <colorScale>
        <cfvo type="min"/>
        <cfvo type="max"/>
        <color rgb="FFC5F3D0"/>
        <color rgb="FF08C045"/>
      </colorScale>
    </cfRule>
  </conditionalFormatting>
  <conditionalFormatting sqref="J2:J1048576">
    <cfRule type="colorScale" priority="12">
      <colorScale>
        <cfvo type="min"/>
        <cfvo type="max"/>
        <color rgb="FFC5F3D0"/>
        <color rgb="FF08C045"/>
      </colorScale>
    </cfRule>
  </conditionalFormatting>
  <conditionalFormatting sqref="K2:K1048576">
    <cfRule type="colorScale" priority="11">
      <colorScale>
        <cfvo type="min"/>
        <cfvo type="max"/>
        <color rgb="FFC5F3D0"/>
        <color rgb="FF08C045"/>
      </colorScale>
    </cfRule>
  </conditionalFormatting>
  <conditionalFormatting sqref="N2:N1048576">
    <cfRule type="colorScale" priority="10">
      <colorScale>
        <cfvo type="min"/>
        <cfvo type="max"/>
        <color rgb="FFC5F3D0"/>
        <color rgb="FF08C045"/>
      </colorScale>
    </cfRule>
  </conditionalFormatting>
  <conditionalFormatting sqref="Q2:Q1048576">
    <cfRule type="colorScale" priority="9">
      <colorScale>
        <cfvo type="min"/>
        <cfvo type="max"/>
        <color rgb="FFC5F3D0"/>
        <color rgb="FF08C045"/>
      </colorScale>
    </cfRule>
  </conditionalFormatting>
  <conditionalFormatting sqref="R6:R1048576 R2">
    <cfRule type="colorScale" priority="8">
      <colorScale>
        <cfvo type="min"/>
        <cfvo type="max"/>
        <color rgb="FFC5F3D0"/>
        <color rgb="FF08C045"/>
      </colorScale>
    </cfRule>
  </conditionalFormatting>
  <conditionalFormatting sqref="S2:S1048576">
    <cfRule type="colorScale" priority="7">
      <colorScale>
        <cfvo type="min"/>
        <cfvo type="max"/>
        <color rgb="FFC5F3D0"/>
        <color rgb="FF08C045"/>
      </colorScale>
    </cfRule>
  </conditionalFormatting>
  <conditionalFormatting sqref="B2:B1048576">
    <cfRule type="colorScale" priority="6">
      <colorScale>
        <cfvo type="min"/>
        <cfvo type="max"/>
        <color rgb="FFC5F3D0"/>
        <color rgb="FF08C045"/>
      </colorScale>
    </cfRule>
  </conditionalFormatting>
  <conditionalFormatting sqref="C26:D1048576 F2:F25">
    <cfRule type="colorScale" priority="5">
      <colorScale>
        <cfvo type="min"/>
        <cfvo type="max"/>
        <color theme="0" tint="-4.9989318521683403E-2"/>
        <color theme="1" tint="0.34998626667073579"/>
      </colorScale>
    </cfRule>
  </conditionalFormatting>
  <conditionalFormatting sqref="L2:L1048576">
    <cfRule type="colorScale" priority="4">
      <colorScale>
        <cfvo type="min"/>
        <cfvo type="max"/>
        <color rgb="FFC5F3D0"/>
        <color rgb="FF08C045"/>
      </colorScale>
    </cfRule>
  </conditionalFormatting>
  <conditionalFormatting sqref="T1:T1048576">
    <cfRule type="colorScale" priority="3">
      <colorScale>
        <cfvo type="min"/>
        <cfvo type="max"/>
        <color rgb="FFC5F3D0"/>
        <color rgb="FF08C045"/>
      </colorScale>
    </cfRule>
  </conditionalFormatting>
  <conditionalFormatting sqref="B6:S8 B11:S26 B9:N10 P9:S10 B4:Q5 S4:S5">
    <cfRule type="colorScale" priority="15">
      <colorScale>
        <cfvo type="min"/>
        <cfvo type="max"/>
        <color rgb="FFC5F3D0"/>
        <color rgb="FF08C045"/>
      </colorScale>
    </cfRule>
    <cfRule type="colorScale" priority="16">
      <colorScale>
        <cfvo type="min"/>
        <cfvo type="max"/>
        <color rgb="FF63BE7B"/>
        <color rgb="FFFFEF9C"/>
      </colorScale>
    </cfRule>
    <cfRule type="colorScale" priority="17">
      <colorScale>
        <cfvo type="min"/>
        <cfvo type="max"/>
        <color rgb="FF63BE7B"/>
        <color rgb="FFFFEF9C"/>
      </colorScale>
    </cfRule>
  </conditionalFormatting>
  <conditionalFormatting sqref="F4:F25 B26:D26 B4:B25">
    <cfRule type="colorScale" priority="18">
      <colorScale>
        <cfvo type="min"/>
        <cfvo type="max"/>
        <color rgb="FFFCFCFF"/>
        <color rgb="FF63BE7B"/>
      </colorScale>
    </cfRule>
  </conditionalFormatting>
  <conditionalFormatting sqref="B4:B26">
    <cfRule type="colorScale" priority="19">
      <colorScale>
        <cfvo type="min"/>
        <cfvo type="max"/>
        <color rgb="FFC5F3D0"/>
        <color rgb="FF08C045"/>
      </colorScale>
    </cfRule>
    <cfRule type="colorScale" priority="20">
      <colorScale>
        <cfvo type="min"/>
        <cfvo type="max"/>
        <color rgb="FF63BE7B"/>
        <color rgb="FFFFEF9C"/>
      </colorScale>
    </cfRule>
  </conditionalFormatting>
  <conditionalFormatting sqref="F4:F25 C26:D26">
    <cfRule type="colorScale" priority="21">
      <colorScale>
        <cfvo type="min"/>
        <cfvo type="max"/>
        <color rgb="FFC5F3D0"/>
        <color rgb="FF08C045"/>
      </colorScale>
    </cfRule>
  </conditionalFormatting>
  <conditionalFormatting sqref="E4:E26">
    <cfRule type="colorScale" priority="22">
      <colorScale>
        <cfvo type="min"/>
        <cfvo type="max"/>
        <color rgb="FFC5F3D0"/>
        <color rgb="FF08C045"/>
      </colorScale>
    </cfRule>
  </conditionalFormatting>
  <conditionalFormatting sqref="F26:F1048576 C2:C25">
    <cfRule type="colorScale" priority="23">
      <colorScale>
        <cfvo type="min"/>
        <cfvo type="max"/>
        <color rgb="FFC5F3D0"/>
        <color rgb="FF08C045"/>
      </colorScale>
    </cfRule>
  </conditionalFormatting>
  <conditionalFormatting sqref="C4:C25 F26">
    <cfRule type="colorScale" priority="24">
      <colorScale>
        <cfvo type="min"/>
        <cfvo type="max"/>
        <color rgb="FFC5F3D0"/>
        <color rgb="FF08C045"/>
      </colorScale>
    </cfRule>
    <cfRule type="colorScale" priority="25">
      <colorScale>
        <cfvo type="min"/>
        <cfvo type="max"/>
        <color rgb="FF63BE7B"/>
        <color rgb="FFFFEF9C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5">
    <cfRule type="colorScale" priority="27">
      <colorScale>
        <cfvo type="min"/>
        <cfvo type="max"/>
        <color rgb="FFC5F3D0"/>
        <color rgb="FF08C045"/>
      </colorScale>
    </cfRule>
  </conditionalFormatting>
  <conditionalFormatting sqref="O9:O10">
    <cfRule type="colorScale" priority="2">
      <colorScale>
        <cfvo type="min"/>
        <cfvo type="max"/>
        <color rgb="FFC5F3D0"/>
        <color rgb="FF08C045"/>
      </colorScale>
    </cfRule>
  </conditionalFormatting>
  <conditionalFormatting sqref="R3:R5">
    <cfRule type="colorScale" priority="1">
      <colorScale>
        <cfvo type="min"/>
        <cfvo type="max"/>
        <color rgb="FFC5F3D0"/>
        <color rgb="FF08C045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Diretrizes</vt:lpstr>
      <vt:lpstr>Ciclo 1</vt:lpstr>
      <vt:lpstr>Ciclo 2</vt:lpstr>
      <vt:lpstr>Ciclo 3</vt:lpstr>
      <vt:lpstr>Ciclo 4</vt:lpstr>
      <vt:lpstr>Ciclo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Pessoa</dc:creator>
  <cp:lastModifiedBy>Nickao</cp:lastModifiedBy>
  <dcterms:created xsi:type="dcterms:W3CDTF">2015-06-22T06:07:02Z</dcterms:created>
  <dcterms:modified xsi:type="dcterms:W3CDTF">2017-01-19T03:33:05Z</dcterms:modified>
</cp:coreProperties>
</file>