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8.xml" ContentType="application/vnd.openxmlformats-officedocument.drawingml.chart+xml"/>
  <Override PartName="/xl/charts/chart67.xml" ContentType="application/vnd.openxmlformats-officedocument.drawingml.chart+xml"/>
  <Override PartName="/xl/charts/chart66.xml" ContentType="application/vnd.openxmlformats-officedocument.drawingml.chart+xml"/>
  <Override PartName="/xl/charts/chart65.xml" ContentType="application/vnd.openxmlformats-officedocument.drawingml.chart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9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ean_VS" sheetId="1" state="visible" r:id="rId2"/>
    <sheet name="COD_standards" sheetId="2" state="visible" r:id="rId3"/>
    <sheet name="clean_COD" sheetId="3" state="visible" r:id="rId4"/>
    <sheet name="clean_NH3" sheetId="4" state="visible" r:id="rId5"/>
    <sheet name="clean_pH" sheetId="5" state="visible" r:id="rId6"/>
    <sheet name="clean_CH4" sheetId="6" state="visible" r:id="rId7"/>
    <sheet name="Day 0" sheetId="7" state="visible" r:id="rId8"/>
    <sheet name="Day 7" sheetId="8" state="visible" r:id="rId9"/>
    <sheet name="Day 14" sheetId="9" state="visible" r:id="rId10"/>
    <sheet name="Day 21" sheetId="10" state="visible" r:id="rId11"/>
    <sheet name="Day 28" sheetId="11" state="visible" r:id="rId12"/>
    <sheet name="CH4 Day 2" sheetId="12" state="visible" r:id="rId13"/>
    <sheet name="CH4 Day 5" sheetId="13" state="visible" r:id="rId14"/>
    <sheet name="CH4 Day 7" sheetId="14" state="visible" r:id="rId15"/>
    <sheet name="CH4 Day 9" sheetId="15" state="visible" r:id="rId16"/>
    <sheet name="CH4 Day 14" sheetId="16" state="visible" r:id="rId17"/>
    <sheet name="CH4 Day 21" sheetId="17" state="visible" r:id="rId18"/>
    <sheet name="CH4 Day28" sheetId="18" state="visible" r:id="rId19"/>
    <sheet name="CH4 Day Final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<sst xmlns="http://schemas.openxmlformats.org/spreadsheetml/2006/main" count="4281" uniqueCount="223">
  <si>
    <t xml:space="preserve">day</t>
  </si>
  <si>
    <t xml:space="preserve">measure</t>
  </si>
  <si>
    <t xml:space="preserve">id</t>
  </si>
  <si>
    <t xml:space="preserve">glass_weight</t>
  </si>
  <si>
    <t xml:space="preserve">wet_combined_weight</t>
  </si>
  <si>
    <t xml:space="preserve">wet_sample_weight</t>
  </si>
  <si>
    <t xml:space="preserve">dry_weights</t>
  </si>
  <si>
    <t xml:space="preserve">ash_weight</t>
  </si>
  <si>
    <t xml:space="preserve">total_solids</t>
  </si>
  <si>
    <t xml:space="preserve">volitile_solids</t>
  </si>
  <si>
    <t xml:space="preserve">average_vs</t>
  </si>
  <si>
    <t xml:space="preserve">ts_percent</t>
  </si>
  <si>
    <t xml:space="preserve">vs_percent</t>
  </si>
  <si>
    <t xml:space="preserve">vs_total</t>
  </si>
  <si>
    <t xml:space="preserve">average_ts_percent</t>
  </si>
  <si>
    <t xml:space="preserve">average_cs_percent</t>
  </si>
  <si>
    <t xml:space="preserve">VS</t>
  </si>
  <si>
    <t xml:space="preserve">R1A</t>
  </si>
  <si>
    <t xml:space="preserve">R1B</t>
  </si>
  <si>
    <t xml:space="preserve">R1C</t>
  </si>
  <si>
    <t xml:space="preserve">R2A</t>
  </si>
  <si>
    <t xml:space="preserve">R2B</t>
  </si>
  <si>
    <t xml:space="preserve">R2C</t>
  </si>
  <si>
    <t xml:space="preserve">R3A</t>
  </si>
  <si>
    <t xml:space="preserve">R3B</t>
  </si>
  <si>
    <t xml:space="preserve">R3C</t>
  </si>
  <si>
    <t xml:space="preserve">P0R1A</t>
  </si>
  <si>
    <t xml:space="preserve">P0R1B</t>
  </si>
  <si>
    <t xml:space="preserve">P0R2A</t>
  </si>
  <si>
    <t xml:space="preserve">P0R2B</t>
  </si>
  <si>
    <t xml:space="preserve">P0R3A</t>
  </si>
  <si>
    <t xml:space="preserve">P0R3B</t>
  </si>
  <si>
    <t xml:space="preserve">P1R1A</t>
  </si>
  <si>
    <t xml:space="preserve">P1R1B</t>
  </si>
  <si>
    <t xml:space="preserve">P1R2A</t>
  </si>
  <si>
    <t xml:space="preserve">P1R2B</t>
  </si>
  <si>
    <t xml:space="preserve">P1R3A</t>
  </si>
  <si>
    <t xml:space="preserve">P1R3B</t>
  </si>
  <si>
    <t xml:space="preserve">P2R1A</t>
  </si>
  <si>
    <t xml:space="preserve">P2R1B</t>
  </si>
  <si>
    <t xml:space="preserve">P2R2A</t>
  </si>
  <si>
    <t xml:space="preserve">P2R2B</t>
  </si>
  <si>
    <t xml:space="preserve">P2R3A</t>
  </si>
  <si>
    <t xml:space="preserve">P2R3B</t>
  </si>
  <si>
    <t xml:space="preserve">P3R1A</t>
  </si>
  <si>
    <t xml:space="preserve">P3R1B</t>
  </si>
  <si>
    <t xml:space="preserve">P3R2A</t>
  </si>
  <si>
    <t xml:space="preserve">P3R2B</t>
  </si>
  <si>
    <t xml:space="preserve">P3R3A</t>
  </si>
  <si>
    <t xml:space="preserve">P3R3B</t>
  </si>
  <si>
    <t xml:space="preserve">P4R1A</t>
  </si>
  <si>
    <t xml:space="preserve">P4R1B</t>
  </si>
  <si>
    <t xml:space="preserve">P4R2A</t>
  </si>
  <si>
    <t xml:space="preserve">P4R2B</t>
  </si>
  <si>
    <t xml:space="preserve">P4R3A</t>
  </si>
  <si>
    <t xml:space="preserve">P4R3B</t>
  </si>
  <si>
    <t xml:space="preserve">FS1</t>
  </si>
  <si>
    <t xml:space="preserve">FS2</t>
  </si>
  <si>
    <t xml:space="preserve">FS3</t>
  </si>
  <si>
    <t xml:space="preserve">FS4</t>
  </si>
  <si>
    <t xml:space="preserve">FS5</t>
  </si>
  <si>
    <t xml:space="preserve">concentration</t>
  </si>
  <si>
    <t xml:space="preserve">blanks</t>
  </si>
  <si>
    <t xml:space="preserve">blank_value</t>
  </si>
  <si>
    <t xml:space="preserve">Blank 1</t>
  </si>
  <si>
    <t xml:space="preserve">Blk mean</t>
  </si>
  <si>
    <t xml:space="preserve">Standard 1</t>
  </si>
  <si>
    <t xml:space="preserve">mean</t>
  </si>
  <si>
    <t xml:space="preserve">molarity</t>
  </si>
  <si>
    <t xml:space="preserve">Blank 2</t>
  </si>
  <si>
    <t xml:space="preserve">Standard 2</t>
  </si>
  <si>
    <t xml:space="preserve">GC_val</t>
  </si>
  <si>
    <t xml:space="preserve">standard_value</t>
  </si>
  <si>
    <t xml:space="preserve">standard_molarity</t>
  </si>
  <si>
    <t xml:space="preserve">dilute_COD</t>
  </si>
  <si>
    <t xml:space="preserve">dilution</t>
  </si>
  <si>
    <t xml:space="preserve">COD_mg_per_l</t>
  </si>
  <si>
    <t xml:space="preserve">ave_COD_mg_per_l</t>
  </si>
  <si>
    <t xml:space="preserve">sCOD</t>
  </si>
  <si>
    <t xml:space="preserve">tCOD</t>
  </si>
  <si>
    <t xml:space="preserve">-</t>
  </si>
  <si>
    <t xml:space="preserve">P1R1C</t>
  </si>
  <si>
    <t xml:space="preserve">P1R2C</t>
  </si>
  <si>
    <t xml:space="preserve">P1R3C</t>
  </si>
  <si>
    <t xml:space="preserve">P2R1C</t>
  </si>
  <si>
    <t xml:space="preserve">P2R2C</t>
  </si>
  <si>
    <t xml:space="preserve">P2R3C</t>
  </si>
  <si>
    <t xml:space="preserve">P3R1C</t>
  </si>
  <si>
    <t xml:space="preserve">P3R2C</t>
  </si>
  <si>
    <t xml:space="preserve">P3R3C</t>
  </si>
  <si>
    <t xml:space="preserve">P4R1C</t>
  </si>
  <si>
    <t xml:space="preserve">P4R2C</t>
  </si>
  <si>
    <t xml:space="preserve">P4R3C</t>
  </si>
  <si>
    <t xml:space="preserve">dilue_value_1_in_50</t>
  </si>
  <si>
    <t xml:space="preserve">mg_nh3_per_L</t>
  </si>
  <si>
    <t xml:space="preserve">average_mg_nh3_per_L</t>
  </si>
  <si>
    <t xml:space="preserve">NH3</t>
  </si>
  <si>
    <t xml:space="preserve">P0R1</t>
  </si>
  <si>
    <t xml:space="preserve">P0R2</t>
  </si>
  <si>
    <t xml:space="preserve">P0R3</t>
  </si>
  <si>
    <t xml:space="preserve">P1R1</t>
  </si>
  <si>
    <t xml:space="preserve">P1R2</t>
  </si>
  <si>
    <t xml:space="preserve">P1R3</t>
  </si>
  <si>
    <t xml:space="preserve">P2R1</t>
  </si>
  <si>
    <t xml:space="preserve">P2R2</t>
  </si>
  <si>
    <t xml:space="preserve">P2R3</t>
  </si>
  <si>
    <t xml:space="preserve">P3R1</t>
  </si>
  <si>
    <t xml:space="preserve">P3R2</t>
  </si>
  <si>
    <t xml:space="preserve">P3R3</t>
  </si>
  <si>
    <t xml:space="preserve">P4R1</t>
  </si>
  <si>
    <t xml:space="preserve">P4R2</t>
  </si>
  <si>
    <t xml:space="preserve">P4R3</t>
  </si>
  <si>
    <t xml:space="preserve">pH</t>
  </si>
  <si>
    <t xml:space="preserve">average_pH</t>
  </si>
  <si>
    <t xml:space="preserve">R1</t>
  </si>
  <si>
    <t xml:space="preserve">R2</t>
  </si>
  <si>
    <t xml:space="preserve">R3</t>
  </si>
  <si>
    <t xml:space="preserve">FSA</t>
  </si>
  <si>
    <t xml:space="preserve">FSB</t>
  </si>
  <si>
    <t xml:space="preserve">ch4_standard_1_percent</t>
  </si>
  <si>
    <t xml:space="preserve">GC_value</t>
  </si>
  <si>
    <t xml:space="preserve">tech_average</t>
  </si>
  <si>
    <t xml:space="preserve">percent_CH4</t>
  </si>
  <si>
    <t xml:space="preserve">biogas_volumn_ml</t>
  </si>
  <si>
    <t xml:space="preserve">methane_volume</t>
  </si>
  <si>
    <t xml:space="preserve">stp_at_37_normalizing_factor</t>
  </si>
  <si>
    <t xml:space="preserve">normalized_methane_volume_ml</t>
  </si>
  <si>
    <t xml:space="preserve">combined_normalized_methane_volume_ml</t>
  </si>
  <si>
    <t xml:space="preserve">combined_methane_percent</t>
  </si>
  <si>
    <t xml:space="preserve">CH4</t>
  </si>
  <si>
    <t xml:space="preserve">P0R1C</t>
  </si>
  <si>
    <t xml:space="preserve">P0R1D6</t>
  </si>
  <si>
    <t xml:space="preserve">P5R1</t>
  </si>
  <si>
    <t xml:space="preserve">P5R2</t>
  </si>
  <si>
    <t xml:space="preserve">P5R3</t>
  </si>
  <si>
    <t xml:space="preserve">UCD Spike 1 - Day 0</t>
  </si>
  <si>
    <t xml:space="preserve">TS and VS analysis. Day 0</t>
  </si>
  <si>
    <t xml:space="preserve">Glass weights</t>
  </si>
  <si>
    <t xml:space="preserve">Wet weights</t>
  </si>
  <si>
    <t xml:space="preserve">Sample wet weights</t>
  </si>
  <si>
    <t xml:space="preserve">Dry weights</t>
  </si>
  <si>
    <t xml:space="preserve">Ash</t>
  </si>
  <si>
    <t xml:space="preserve">TS</t>
  </si>
  <si>
    <t xml:space="preserve">Average VSS</t>
  </si>
  <si>
    <t xml:space="preserve">%TS</t>
  </si>
  <si>
    <t xml:space="preserve">%VS</t>
  </si>
  <si>
    <t xml:space="preserve">VS total</t>
  </si>
  <si>
    <t xml:space="preserve">Average %TS</t>
  </si>
  <si>
    <t xml:space="preserve">Average %VS</t>
  </si>
  <si>
    <t xml:space="preserve">COD Analysis</t>
  </si>
  <si>
    <t xml:space="preserve">Ammonia</t>
  </si>
  <si>
    <t xml:space="preserve">1 in 50</t>
  </si>
  <si>
    <t xml:space="preserve">mg/L</t>
  </si>
  <si>
    <t xml:space="preserve">Ave</t>
  </si>
  <si>
    <t xml:space="preserve">Soluble 1/100</t>
  </si>
  <si>
    <t xml:space="preserve">Sample COD</t>
  </si>
  <si>
    <t xml:space="preserve">COD mg/l</t>
  </si>
  <si>
    <t xml:space="preserve">Average</t>
  </si>
  <si>
    <t xml:space="preserve">BATCH</t>
  </si>
  <si>
    <t xml:space="preserve">FS</t>
  </si>
  <si>
    <t xml:space="preserve">tCOD 1/200</t>
  </si>
  <si>
    <t xml:space="preserve">Leachate weight</t>
  </si>
  <si>
    <t xml:space="preserve">VSS</t>
  </si>
  <si>
    <t xml:space="preserve">AVE VSS</t>
  </si>
  <si>
    <t xml:space="preserve">FS s200</t>
  </si>
  <si>
    <t xml:space="preserve">FS s400</t>
  </si>
  <si>
    <t xml:space="preserve">FS t500</t>
  </si>
  <si>
    <t xml:space="preserve">FS t1000</t>
  </si>
  <si>
    <t xml:space="preserve">UCD Spike TP1 - Day 7</t>
  </si>
  <si>
    <t xml:space="preserve">TS and VS analysis. Day 7</t>
  </si>
  <si>
    <t xml:space="preserve">Soluble 1/50</t>
  </si>
  <si>
    <t xml:space="preserve">AVE VS</t>
  </si>
  <si>
    <t xml:space="preserve">Total VS</t>
  </si>
  <si>
    <t xml:space="preserve">R1 gVS</t>
  </si>
  <si>
    <t xml:space="preserve">R2 gVS</t>
  </si>
  <si>
    <t xml:space="preserve">R3 gVS</t>
  </si>
  <si>
    <t xml:space="preserve">P1R1 gVS</t>
  </si>
  <si>
    <t xml:space="preserve">P1R2 gVS</t>
  </si>
  <si>
    <t xml:space="preserve">P1R3 gVS</t>
  </si>
  <si>
    <t xml:space="preserve">P2R1 gVS</t>
  </si>
  <si>
    <t xml:space="preserve">P2R2 gVS</t>
  </si>
  <si>
    <t xml:space="preserve">P2R3 gVS</t>
  </si>
  <si>
    <t xml:space="preserve">P3R1 gVS</t>
  </si>
  <si>
    <t xml:space="preserve">P3R2 gVS</t>
  </si>
  <si>
    <t xml:space="preserve">P3R3 gVS</t>
  </si>
  <si>
    <t xml:space="preserve">P4R1 gVS</t>
  </si>
  <si>
    <t xml:space="preserve">P4R2 gVS</t>
  </si>
  <si>
    <t xml:space="preserve">P4R3 gVS</t>
  </si>
  <si>
    <t xml:space="preserve">P5R1 gVS</t>
  </si>
  <si>
    <t xml:space="preserve">P5R2 gVS</t>
  </si>
  <si>
    <t xml:space="preserve">P5R3 gVS</t>
  </si>
  <si>
    <t xml:space="preserve">UCD Spike TP1 - Day 14</t>
  </si>
  <si>
    <t xml:space="preserve">TS and VS analysis. Day 14</t>
  </si>
  <si>
    <t xml:space="preserve">%VSS</t>
  </si>
  <si>
    <t xml:space="preserve">UCD Spike TP1 - Day 21</t>
  </si>
  <si>
    <t xml:space="preserve">TS and VS analysis. Day 21</t>
  </si>
  <si>
    <t xml:space="preserve">UCD Spike TP1 - Day 28</t>
  </si>
  <si>
    <t xml:space="preserve">TS and VS analysis. Day 28</t>
  </si>
  <si>
    <t xml:space="preserve">blank</t>
  </si>
  <si>
    <t xml:space="preserve">Reactor&amp;Vial</t>
  </si>
  <si>
    <t xml:space="preserve">50% CH4</t>
  </si>
  <si>
    <t xml:space="preserve">1% CH4</t>
  </si>
  <si>
    <t xml:space="preserve">100% CH4</t>
  </si>
  <si>
    <t xml:space="preserve">Volume of biogas</t>
  </si>
  <si>
    <t xml:space="preserve">CH4 experimental</t>
  </si>
  <si>
    <t xml:space="preserve">STP @37C</t>
  </si>
  <si>
    <t xml:space="preserve">CH4 Combined</t>
  </si>
  <si>
    <t xml:space="preserve">% Combined</t>
  </si>
  <si>
    <t xml:space="preserve">D6</t>
  </si>
  <si>
    <t xml:space="preserve">D7</t>
  </si>
  <si>
    <t xml:space="preserve">100% CH5</t>
  </si>
  <si>
    <t xml:space="preserve">5 Combined</t>
  </si>
  <si>
    <t xml:space="preserve">STP @ 37C</t>
  </si>
  <si>
    <t xml:space="preserve">CH4%</t>
  </si>
  <si>
    <t xml:space="preserve">Biogas Volume</t>
  </si>
  <si>
    <t xml:space="preserve">Cumulative</t>
  </si>
  <si>
    <t xml:space="preserve">Averages</t>
  </si>
  <si>
    <t xml:space="preserve">10L</t>
  </si>
  <si>
    <t xml:space="preserve">P0</t>
  </si>
  <si>
    <t xml:space="preserve">P1</t>
  </si>
  <si>
    <t xml:space="preserve">P2</t>
  </si>
  <si>
    <t xml:space="preserve">P3</t>
  </si>
  <si>
    <t xml:space="preserve">P4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</si>
</sst>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D\-MMM"/>
    <numFmt numFmtId="167" formatCode="0.00"/>
    <numFmt numFmtId="168" formatCode="0.000000"/>
    <numFmt numFmtId="169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0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</font>
    <font>
      <sz val="20"/>
      <color rgb="FFFF0000"/>
      <name val="Calibri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E9945"/>
      <rgbColor rgb="FF800080"/>
      <rgbColor rgb="FF008080"/>
      <rgbColor rgb="FFC0D2A7"/>
      <rgbColor rgb="FF878787"/>
      <rgbColor rgb="FFA5B5D3"/>
      <rgbColor rgb="FF9D3E3B"/>
      <rgbColor rgb="FFFFFFCC"/>
      <rgbColor rgb="FFCCFFFF"/>
      <rgbColor rgb="FF660066"/>
      <rgbColor rgb="FFFF8080"/>
      <rgbColor rgb="FF3D679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AD8"/>
      <rgbColor rgb="FFD4A5A4"/>
      <rgbColor rgb="FFB4AAC5"/>
      <rgbColor rgb="FFF5BDA2"/>
      <rgbColor rgb="FF4A7EBB"/>
      <rgbColor rgb="FF46AAC4"/>
      <rgbColor rgb="FF98B855"/>
      <rgbColor rgb="FFFFCC00"/>
      <rgbColor rgb="FFF59240"/>
      <rgbColor rgb="FFCB7934"/>
      <rgbColor rgb="FF7D5FA0"/>
      <rgbColor rgb="FF969696"/>
      <rgbColor rgb="FF003366"/>
      <rgbColor rgb="FF398BA2"/>
      <rgbColor rgb="FF003300"/>
      <rgbColor rgb="FF333300"/>
      <rgbColor rgb="FF993300"/>
      <rgbColor rgb="FFBE4B48"/>
      <rgbColor rgb="FF674F8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'CH4 Day Final'!$AB$11:$AB$11</c:f>
              <c:strCache>
                <c:ptCount val="1"/>
                <c:pt idx="0">
                  <c:v>P0R1</c:v>
                </c:pt>
              </c:strCache>
            </c:strRef>
          </c:tx>
          <c:spPr>
            <a:solidFill>
              <a:srgbClr val="3d679a"/>
            </a:solidFill>
            <a:ln w="47520">
              <a:solidFill>
                <a:srgbClr val="3d679a"/>
              </a:solidFill>
              <a:round/>
            </a:ln>
          </c:spPr>
          <c:marker>
            <c:symbol val="square"/>
            <c:size val="5"/>
            <c:spPr>
              <a:solidFill>
                <a:srgbClr val="3d679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Final'!$AC$11:$AJ$11</c:f>
              <c:numCache>
                <c:formatCode>General</c:formatCode>
                <c:ptCount val="8"/>
                <c:pt idx="0">
                  <c:v>0</c:v>
                </c:pt>
                <c:pt idx="1">
                  <c:v>10.2507159894597</c:v>
                </c:pt>
                <c:pt idx="2">
                  <c:v>35.5422356974963</c:v>
                </c:pt>
                <c:pt idx="3">
                  <c:v>51.5805032421806</c:v>
                </c:pt>
                <c:pt idx="4">
                  <c:v>65.0004773570572</c:v>
                </c:pt>
                <c:pt idx="5">
                  <c:v>70.6709664473242</c:v>
                </c:pt>
                <c:pt idx="6">
                  <c:v>80.7440977332532</c:v>
                </c:pt>
                <c:pt idx="7">
                  <c:v>81.6291084036404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'CH4 Day Final'!$AB$12:$AB$12</c:f>
              <c:strCache>
                <c:ptCount val="1"/>
                <c:pt idx="0">
                  <c:v>P0R2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Final'!$AC$12:$AJ$12</c:f>
              <c:numCache>
                <c:formatCode>General</c:formatCode>
                <c:ptCount val="8"/>
                <c:pt idx="0">
                  <c:v>0</c:v>
                </c:pt>
                <c:pt idx="1">
                  <c:v>7.13187908284349</c:v>
                </c:pt>
                <c:pt idx="2">
                  <c:v>26.6213516433112</c:v>
                </c:pt>
                <c:pt idx="3">
                  <c:v>31.2983372947569</c:v>
                </c:pt>
                <c:pt idx="4">
                  <c:v>40.9425652365555</c:v>
                </c:pt>
                <c:pt idx="5">
                  <c:v>45.0983732365555</c:v>
                </c:pt>
                <c:pt idx="6">
                  <c:v>51.2230121553513</c:v>
                </c:pt>
                <c:pt idx="7">
                  <c:v>56.6901445401596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'CH4 Day Final'!$AB$13:$AB$13</c:f>
              <c:strCache>
                <c:ptCount val="1"/>
                <c:pt idx="0">
                  <c:v>P0R3</c:v>
                </c:pt>
              </c:strCache>
            </c:strRef>
          </c:tx>
          <c:spPr>
            <a:solidFill>
              <a:srgbClr val="7e9945"/>
            </a:solidFill>
            <a:ln w="47520">
              <a:solidFill>
                <a:srgbClr val="7e9945"/>
              </a:solidFill>
              <a:round/>
            </a:ln>
          </c:spPr>
          <c:marker>
            <c:symbol val="square"/>
            <c:size val="5"/>
            <c:spPr>
              <a:solidFill>
                <a:srgbClr val="7e994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Final'!$AC$13:$AJ$13</c:f>
              <c:numCache>
                <c:formatCode>General</c:formatCode>
                <c:ptCount val="8"/>
                <c:pt idx="0">
                  <c:v>0</c:v>
                </c:pt>
                <c:pt idx="1">
                  <c:v>5.9470639524953</c:v>
                </c:pt>
                <c:pt idx="2">
                  <c:v>28.9053615569958</c:v>
                </c:pt>
                <c:pt idx="3">
                  <c:v>36.2800533818548</c:v>
                </c:pt>
                <c:pt idx="4">
                  <c:v>46.3454255025198</c:v>
                </c:pt>
                <c:pt idx="5">
                  <c:v>51.3556510263606</c:v>
                </c:pt>
                <c:pt idx="6">
                  <c:v>57.6137024002059</c:v>
                </c:pt>
                <c:pt idx="7">
                  <c:v>61.0288842665111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'CH4 Day Final'!$AB$14:$AB$14</c:f>
              <c:strCache>
                <c:ptCount val="1"/>
                <c:pt idx="0">
                  <c:v>P1R1</c:v>
                </c:pt>
              </c:strCache>
            </c:strRef>
          </c:tx>
          <c:spPr>
            <a:solidFill>
              <a:srgbClr val="674f84"/>
            </a:solidFill>
            <a:ln w="47520">
              <a:solidFill>
                <a:srgbClr val="674f84"/>
              </a:solidFill>
              <a:round/>
            </a:ln>
          </c:spPr>
          <c:marker>
            <c:symbol val="square"/>
            <c:size val="5"/>
            <c:spPr>
              <a:solidFill>
                <a:srgbClr val="674f8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Final'!$AC$14:$AJ$14</c:f>
              <c:numCache>
                <c:formatCode>General</c:formatCode>
                <c:ptCount val="8"/>
                <c:pt idx="0">
                  <c:v>0</c:v>
                </c:pt>
                <c:pt idx="1">
                  <c:v>7.02934692365986</c:v>
                </c:pt>
                <c:pt idx="2">
                  <c:v>22.8081680528429</c:v>
                </c:pt>
                <c:pt idx="3">
                  <c:v>31.2960462331163</c:v>
                </c:pt>
                <c:pt idx="4">
                  <c:v>40.2705784346494</c:v>
                </c:pt>
                <c:pt idx="5">
                  <c:v>44.7009605073993</c:v>
                </c:pt>
                <c:pt idx="6">
                  <c:v>52.2703210365982</c:v>
                </c:pt>
                <c:pt idx="7">
                  <c:v>58.644029484901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'CH4 Day Final'!$AB$15:$AB$15</c:f>
              <c:strCache>
                <c:ptCount val="1"/>
                <c:pt idx="0">
                  <c:v>P1R2</c:v>
                </c:pt>
              </c:strCache>
            </c:strRef>
          </c:tx>
          <c:spPr>
            <a:solidFill>
              <a:srgbClr val="398ba2"/>
            </a:solidFill>
            <a:ln w="47520">
              <a:solidFill>
                <a:srgbClr val="398ba2"/>
              </a:solidFill>
              <a:round/>
            </a:ln>
          </c:spPr>
          <c:marker>
            <c:symbol val="square"/>
            <c:size val="5"/>
            <c:spPr>
              <a:solidFill>
                <a:srgbClr val="398b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Final'!$AC$15:$AJ$15</c:f>
              <c:numCache>
                <c:formatCode>General</c:formatCode>
                <c:ptCount val="8"/>
                <c:pt idx="0">
                  <c:v>0</c:v>
                </c:pt>
                <c:pt idx="1">
                  <c:v>11.8707867663839</c:v>
                </c:pt>
                <c:pt idx="2">
                  <c:v>26.9725952376176</c:v>
                </c:pt>
                <c:pt idx="3">
                  <c:v>35.7364695809686</c:v>
                </c:pt>
                <c:pt idx="4">
                  <c:v>42.96392073565</c:v>
                </c:pt>
                <c:pt idx="5">
                  <c:v>48.17571273565</c:v>
                </c:pt>
                <c:pt idx="6">
                  <c:v>55.8843583306283</c:v>
                </c:pt>
                <c:pt idx="7">
                  <c:v>59.4910272079032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'CH4 Day Final'!$AB$16:$AB$16</c:f>
              <c:strCache>
                <c:ptCount val="1"/>
                <c:pt idx="0">
                  <c:v>P1R3</c:v>
                </c:pt>
              </c:strCache>
            </c:strRef>
          </c:tx>
          <c:spPr>
            <a:solidFill>
              <a:srgbClr val="cb7934"/>
            </a:solidFill>
            <a:ln w="47520">
              <a:solidFill>
                <a:srgbClr val="cb7934"/>
              </a:solidFill>
              <a:round/>
            </a:ln>
          </c:spPr>
          <c:marker>
            <c:symbol val="square"/>
            <c:size val="5"/>
            <c:spPr>
              <a:solidFill>
                <a:srgbClr val="cb793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Final'!$AC$16:$AJ$16</c:f>
              <c:numCache>
                <c:formatCode>General</c:formatCode>
                <c:ptCount val="8"/>
                <c:pt idx="0">
                  <c:v>0</c:v>
                </c:pt>
                <c:pt idx="1">
                  <c:v>9.91741033901465</c:v>
                </c:pt>
                <c:pt idx="2">
                  <c:v>21.4022909210526</c:v>
                </c:pt>
                <c:pt idx="3">
                  <c:v>31.479093310534</c:v>
                </c:pt>
                <c:pt idx="4">
                  <c:v>36.5231221751818</c:v>
                </c:pt>
                <c:pt idx="5">
                  <c:v>41.0453245616895</c:v>
                </c:pt>
                <c:pt idx="6">
                  <c:v>46.4711249195692</c:v>
                </c:pt>
                <c:pt idx="7">
                  <c:v>48.6752976985333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'CH4 Day Final'!$AB$17:$AB$17</c:f>
              <c:strCache>
                <c:ptCount val="1"/>
                <c:pt idx="0">
                  <c:v>P2R1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Final'!$AC$17:$AJ$17</c:f>
              <c:numCache>
                <c:formatCode>General</c:formatCode>
                <c:ptCount val="8"/>
                <c:pt idx="0">
                  <c:v>0</c:v>
                </c:pt>
                <c:pt idx="1">
                  <c:v>6.82146620424232</c:v>
                </c:pt>
                <c:pt idx="2">
                  <c:v>31.4287885550317</c:v>
                </c:pt>
                <c:pt idx="3">
                  <c:v>38.3634607248137</c:v>
                </c:pt>
                <c:pt idx="4">
                  <c:v>45.0854353811849</c:v>
                </c:pt>
                <c:pt idx="5">
                  <c:v>49.7692353811849</c:v>
                </c:pt>
                <c:pt idx="6">
                  <c:v>59.5979336525585</c:v>
                </c:pt>
                <c:pt idx="7">
                  <c:v>60.54110690769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'CH4 Day Final'!$AB$18:$AB$18</c:f>
              <c:strCache>
                <c:ptCount val="1"/>
                <c:pt idx="0">
                  <c:v>P2R2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Final'!$AC$18:$AJ$18</c:f>
              <c:numCache>
                <c:formatCode>General</c:formatCode>
                <c:ptCount val="8"/>
                <c:pt idx="0">
                  <c:v>0</c:v>
                </c:pt>
                <c:pt idx="1">
                  <c:v>8.69446541018822</c:v>
                </c:pt>
                <c:pt idx="2">
                  <c:v>33.2808150280051</c:v>
                </c:pt>
                <c:pt idx="3">
                  <c:v>40.9670338217158</c:v>
                </c:pt>
                <c:pt idx="4">
                  <c:v>46.984611208996</c:v>
                </c:pt>
                <c:pt idx="5">
                  <c:v>58.4723541863341</c:v>
                </c:pt>
                <c:pt idx="6">
                  <c:v>68.1122249115786</c:v>
                </c:pt>
                <c:pt idx="7">
                  <c:v>71.3798341178123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'CH4 Day Final'!$AB$19:$AB$19</c:f>
              <c:strCache>
                <c:ptCount val="1"/>
                <c:pt idx="0">
                  <c:v>P2R3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Final'!$AC$19:$AJ$19</c:f>
              <c:numCache>
                <c:formatCode>General</c:formatCode>
                <c:ptCount val="8"/>
                <c:pt idx="0">
                  <c:v>0</c:v>
                </c:pt>
                <c:pt idx="1">
                  <c:v>9.91164834454217</c:v>
                </c:pt>
                <c:pt idx="2">
                  <c:v>36.3123863032984</c:v>
                </c:pt>
                <c:pt idx="3">
                  <c:v>50.3644991469273</c:v>
                </c:pt>
                <c:pt idx="4">
                  <c:v>64.7988677082632</c:v>
                </c:pt>
                <c:pt idx="5">
                  <c:v>75.2659846526815</c:v>
                </c:pt>
                <c:pt idx="6">
                  <c:v>81.0219121262548</c:v>
                </c:pt>
                <c:pt idx="7">
                  <c:v>82.5109838129839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'CH4 Day Final'!$AB$20:$AB$20</c:f>
              <c:strCache>
                <c:ptCount val="1"/>
                <c:pt idx="0">
                  <c:v>P3R1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Final'!$AC$20:$AJ$20</c:f>
              <c:numCache>
                <c:formatCode>General</c:formatCode>
                <c:ptCount val="8"/>
                <c:pt idx="0">
                  <c:v>0</c:v>
                </c:pt>
                <c:pt idx="1">
                  <c:v>5.75204134923631</c:v>
                </c:pt>
                <c:pt idx="2">
                  <c:v>26.2835046794433</c:v>
                </c:pt>
                <c:pt idx="3">
                  <c:v>36.2505820618649</c:v>
                </c:pt>
                <c:pt idx="4">
                  <c:v>44.3326434751691</c:v>
                </c:pt>
                <c:pt idx="5">
                  <c:v>51.0565119203114</c:v>
                </c:pt>
                <c:pt idx="6">
                  <c:v>57.8154035643481</c:v>
                </c:pt>
                <c:pt idx="7">
                  <c:v>60.4791298062909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'CH4 Day Final'!$AB$21:$AB$21</c:f>
              <c:strCache>
                <c:ptCount val="1"/>
                <c:pt idx="0">
                  <c:v>P3R2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Final'!$AC$21:$AJ$21</c:f>
              <c:numCache>
                <c:formatCode>General</c:formatCode>
                <c:ptCount val="8"/>
                <c:pt idx="0">
                  <c:v>0</c:v>
                </c:pt>
                <c:pt idx="1">
                  <c:v>5.92284313595537</c:v>
                </c:pt>
                <c:pt idx="2">
                  <c:v>26.5729273158257</c:v>
                </c:pt>
                <c:pt idx="3">
                  <c:v>38.9666975736585</c:v>
                </c:pt>
                <c:pt idx="4">
                  <c:v>46.4684501478689</c:v>
                </c:pt>
                <c:pt idx="5">
                  <c:v>54.7626564696209</c:v>
                </c:pt>
                <c:pt idx="6">
                  <c:v>61.5116102801935</c:v>
                </c:pt>
                <c:pt idx="7">
                  <c:v>64.6816807414621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'CH4 Day Final'!$AB$22:$AB$22</c:f>
              <c:strCache>
                <c:ptCount val="1"/>
                <c:pt idx="0">
                  <c:v>P3R3</c:v>
                </c:pt>
              </c:strCache>
            </c:strRef>
          </c:tx>
          <c:spPr>
            <a:solidFill>
              <a:srgbClr val="f59240"/>
            </a:solidFill>
            <a:ln w="47520">
              <a:solidFill>
                <a:srgbClr val="f59240"/>
              </a:solidFill>
              <a:round/>
            </a:ln>
          </c:spPr>
          <c:marker>
            <c:symbol val="square"/>
            <c:size val="5"/>
            <c:spPr>
              <a:solidFill>
                <a:srgbClr val="f5924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Final'!$AC$22:$AJ$22</c:f>
              <c:numCache>
                <c:formatCode>General</c:formatCode>
                <c:ptCount val="8"/>
                <c:pt idx="0">
                  <c:v>0</c:v>
                </c:pt>
                <c:pt idx="1">
                  <c:v>4.87246705867398</c:v>
                </c:pt>
                <c:pt idx="2">
                  <c:v>26.0942693001399</c:v>
                </c:pt>
                <c:pt idx="3">
                  <c:v>38.4531140340314</c:v>
                </c:pt>
                <c:pt idx="4">
                  <c:v>44.6243482902019</c:v>
                </c:pt>
                <c:pt idx="5">
                  <c:v>51.1152762738628</c:v>
                </c:pt>
                <c:pt idx="6">
                  <c:v>55.6313033454463</c:v>
                </c:pt>
                <c:pt idx="7">
                  <c:v>59.6325111493105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'CH4 Day Final'!$AB$23:$AB$23</c:f>
              <c:strCache>
                <c:ptCount val="1"/>
                <c:pt idx="0">
                  <c:v>P4R1</c:v>
                </c:pt>
              </c:strCache>
            </c:strRef>
          </c:tx>
          <c:spPr>
            <a:solidFill>
              <a:srgbClr val="a5b5d3"/>
            </a:solidFill>
            <a:ln w="47520">
              <a:solidFill>
                <a:srgbClr val="a5b5d3"/>
              </a:solidFill>
              <a:round/>
            </a:ln>
          </c:spPr>
          <c:marker>
            <c:symbol val="square"/>
            <c:size val="5"/>
            <c:spPr>
              <a:solidFill>
                <a:srgbClr val="a5b5d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Final'!$AC$23:$AJ$23</c:f>
              <c:numCache>
                <c:formatCode>General</c:formatCode>
                <c:ptCount val="8"/>
                <c:pt idx="0">
                  <c:v>0</c:v>
                </c:pt>
                <c:pt idx="1">
                  <c:v>7.25428077920886</c:v>
                </c:pt>
                <c:pt idx="2">
                  <c:v>28.9736931527005</c:v>
                </c:pt>
                <c:pt idx="3">
                  <c:v>40.5370401271629</c:v>
                </c:pt>
                <c:pt idx="4">
                  <c:v>47.8357783975761</c:v>
                </c:pt>
                <c:pt idx="5">
                  <c:v>52.6254949934541</c:v>
                </c:pt>
                <c:pt idx="6">
                  <c:v>70.6205391147912</c:v>
                </c:pt>
                <c:pt idx="7">
                  <c:v>73.5334792166858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'CH4 Day Final'!$AB$24:$AB$24</c:f>
              <c:strCache>
                <c:ptCount val="1"/>
                <c:pt idx="0">
                  <c:v>P4R2</c:v>
                </c:pt>
              </c:strCache>
            </c:strRef>
          </c:tx>
          <c:spPr>
            <a:solidFill>
              <a:srgbClr val="d4a5a4"/>
            </a:solidFill>
            <a:ln w="47520">
              <a:solidFill>
                <a:srgbClr val="d4a5a4"/>
              </a:solidFill>
              <a:round/>
            </a:ln>
          </c:spPr>
          <c:marker>
            <c:symbol val="square"/>
            <c:size val="5"/>
            <c:spPr>
              <a:solidFill>
                <a:srgbClr val="d4a5a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Final'!$AC$24:$AJ$24</c:f>
              <c:numCache>
                <c:formatCode>General</c:formatCode>
                <c:ptCount val="8"/>
                <c:pt idx="0">
                  <c:v>0</c:v>
                </c:pt>
                <c:pt idx="1">
                  <c:v>9.87140522659228</c:v>
                </c:pt>
                <c:pt idx="2">
                  <c:v>29.367048153065</c:v>
                </c:pt>
                <c:pt idx="3">
                  <c:v>39.8462053988655</c:v>
                </c:pt>
                <c:pt idx="4">
                  <c:v>46.9369314956928</c:v>
                </c:pt>
                <c:pt idx="5">
                  <c:v>54.9228108180628</c:v>
                </c:pt>
                <c:pt idx="6">
                  <c:v>60.9188892616209</c:v>
                </c:pt>
                <c:pt idx="7">
                  <c:v>62.5693119883409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'CH4 Day Final'!$AB$25:$AB$25</c:f>
              <c:strCache>
                <c:ptCount val="1"/>
                <c:pt idx="0">
                  <c:v>P4R3</c:v>
                </c:pt>
              </c:strCache>
            </c:strRef>
          </c:tx>
          <c:spPr>
            <a:solidFill>
              <a:srgbClr val="c0d2a7"/>
            </a:solidFill>
            <a:ln w="47520">
              <a:solidFill>
                <a:srgbClr val="c0d2a7"/>
              </a:solidFill>
              <a:round/>
            </a:ln>
          </c:spPr>
          <c:marker>
            <c:symbol val="square"/>
            <c:size val="5"/>
            <c:spPr>
              <a:solidFill>
                <a:srgbClr val="c0d2a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Final'!$AC$25:$AJ$25</c:f>
              <c:numCache>
                <c:formatCode>General</c:formatCode>
                <c:ptCount val="8"/>
                <c:pt idx="0">
                  <c:v>0</c:v>
                </c:pt>
                <c:pt idx="1">
                  <c:v>10.3144577892231</c:v>
                </c:pt>
                <c:pt idx="2">
                  <c:v>36.4607524672384</c:v>
                </c:pt>
                <c:pt idx="3">
                  <c:v>49.6076320093103</c:v>
                </c:pt>
                <c:pt idx="4">
                  <c:v>59.1954032504118</c:v>
                </c:pt>
                <c:pt idx="5">
                  <c:v>65.2639155590706</c:v>
                </c:pt>
                <c:pt idx="6">
                  <c:v>71.8239065252902</c:v>
                </c:pt>
                <c:pt idx="7">
                  <c:v>75.0081014996656</c:v>
                </c:pt>
              </c:numCache>
            </c:numRef>
          </c:yVal>
          <c:smooth val="0"/>
        </c:ser>
        <c:axId val="38949277"/>
        <c:axId val="19229071"/>
      </c:scatterChart>
      <c:valAx>
        <c:axId val="389492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229071"/>
        <c:crosses val="autoZero"/>
        <c:crossBetween val="midCat"/>
      </c:valAx>
      <c:valAx>
        <c:axId val="192290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94927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'CH4 Day Final'!$A$8:$A$8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3d679a"/>
            </a:solidFill>
            <a:ln w="47520">
              <a:solidFill>
                <a:srgbClr val="3d679a"/>
              </a:solidFill>
              <a:round/>
            </a:ln>
          </c:spPr>
          <c:marker>
            <c:symbol val="square"/>
            <c:size val="5"/>
            <c:spPr>
              <a:solidFill>
                <a:srgbClr val="3d679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Final'!$B$8:$I$8</c:f>
              <c:numCache>
                <c:formatCode>General</c:formatCode>
                <c:ptCount val="8"/>
                <c:pt idx="0">
                  <c:v>0</c:v>
                </c:pt>
                <c:pt idx="1">
                  <c:v>27.8902187831148</c:v>
                </c:pt>
                <c:pt idx="2">
                  <c:v>66.3626500331307</c:v>
                </c:pt>
                <c:pt idx="3">
                  <c:v>48.1136015072643</c:v>
                </c:pt>
                <c:pt idx="4">
                  <c:v>70.9289025243566</c:v>
                </c:pt>
                <c:pt idx="5">
                  <c:v>60.5001502492559</c:v>
                </c:pt>
                <c:pt idx="6">
                  <c:v>66.4668580542078</c:v>
                </c:pt>
                <c:pt idx="7">
                  <c:v>65.869700976178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'CH4 Day Final'!$A$9:$A$9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Final'!$B$9:$I$9</c:f>
              <c:numCache>
                <c:formatCode>General</c:formatCode>
                <c:ptCount val="8"/>
                <c:pt idx="0">
                  <c:v>0</c:v>
                </c:pt>
                <c:pt idx="1">
                  <c:v>32.6888847061402</c:v>
                </c:pt>
                <c:pt idx="2">
                  <c:v>61.2390259508592</c:v>
                </c:pt>
                <c:pt idx="3">
                  <c:v>75.0992145035516</c:v>
                </c:pt>
                <c:pt idx="4">
                  <c:v>71.7994003847389</c:v>
                </c:pt>
                <c:pt idx="5">
                  <c:v>64.3714436381133</c:v>
                </c:pt>
                <c:pt idx="6">
                  <c:v>49.5541046401296</c:v>
                </c:pt>
                <c:pt idx="7">
                  <c:v>64.4695537125679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'CH4 Day Final'!$A$10:$A$10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7e9945"/>
            </a:solidFill>
            <a:ln w="47520">
              <a:solidFill>
                <a:srgbClr val="7e9945"/>
              </a:solidFill>
              <a:round/>
            </a:ln>
          </c:spPr>
          <c:marker>
            <c:symbol val="square"/>
            <c:size val="5"/>
            <c:spPr>
              <a:solidFill>
                <a:srgbClr val="7e994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Final'!$B$10:$I$10</c:f>
              <c:numCache>
                <c:formatCode>General</c:formatCode>
                <c:ptCount val="8"/>
                <c:pt idx="0">
                  <c:v>0</c:v>
                </c:pt>
                <c:pt idx="1">
                  <c:v>34.4182019714253</c:v>
                </c:pt>
                <c:pt idx="2">
                  <c:v>62.7088446757328</c:v>
                </c:pt>
                <c:pt idx="3">
                  <c:v>66.4803197791558</c:v>
                </c:pt>
                <c:pt idx="4">
                  <c:v>68.4967578305356</c:v>
                </c:pt>
                <c:pt idx="5">
                  <c:v>61.4104736593177</c:v>
                </c:pt>
                <c:pt idx="6">
                  <c:v>64.4044385501005</c:v>
                </c:pt>
                <c:pt idx="7">
                  <c:v>69.349252787915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'CH4 Day Final'!$A$11:$A$11</c:f>
              <c:strCache>
                <c:ptCount val="1"/>
                <c:pt idx="0">
                  <c:v>P0R1</c:v>
                </c:pt>
              </c:strCache>
            </c:strRef>
          </c:tx>
          <c:spPr>
            <a:solidFill>
              <a:srgbClr val="674f84"/>
            </a:solidFill>
            <a:ln w="47520">
              <a:solidFill>
                <a:srgbClr val="674f84"/>
              </a:solidFill>
              <a:round/>
            </a:ln>
          </c:spPr>
          <c:marker>
            <c:symbol val="square"/>
            <c:size val="5"/>
            <c:spPr>
              <a:solidFill>
                <a:srgbClr val="674f8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Final'!$B$11:$I$11</c:f>
              <c:numCache>
                <c:formatCode>General</c:formatCode>
                <c:ptCount val="8"/>
                <c:pt idx="0">
                  <c:v>0</c:v>
                </c:pt>
                <c:pt idx="1">
                  <c:v>34.3914513502639</c:v>
                </c:pt>
                <c:pt idx="2">
                  <c:v>60.6098477488632</c:v>
                </c:pt>
                <c:pt idx="3">
                  <c:v>62.7769983743709</c:v>
                </c:pt>
                <c:pt idx="4">
                  <c:v>71.6297350168485</c:v>
                </c:pt>
                <c:pt idx="5">
                  <c:v>66.5862974432487</c:v>
                </c:pt>
                <c:pt idx="6">
                  <c:v>56.3260824774039</c:v>
                </c:pt>
                <c:pt idx="7">
                  <c:v>51.9616410513821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'CH4 Day Final'!$A$12:$A$12</c:f>
              <c:strCache>
                <c:ptCount val="1"/>
                <c:pt idx="0">
                  <c:v>P0R2</c:v>
                </c:pt>
              </c:strCache>
            </c:strRef>
          </c:tx>
          <c:spPr>
            <a:solidFill>
              <a:srgbClr val="398ba2"/>
            </a:solidFill>
            <a:ln w="47520">
              <a:solidFill>
                <a:srgbClr val="398ba2"/>
              </a:solidFill>
              <a:round/>
            </a:ln>
          </c:spPr>
          <c:marker>
            <c:symbol val="square"/>
            <c:size val="5"/>
            <c:spPr>
              <a:solidFill>
                <a:srgbClr val="398b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Final'!$B$12:$I$12</c:f>
              <c:numCache>
                <c:formatCode>General</c:formatCode>
                <c:ptCount val="8"/>
                <c:pt idx="0">
                  <c:v>0</c:v>
                </c:pt>
                <c:pt idx="1">
                  <c:v>34.8945078031719</c:v>
                </c:pt>
                <c:pt idx="2">
                  <c:v>58.681313486733</c:v>
                </c:pt>
                <c:pt idx="3">
                  <c:v>68.6499772699286</c:v>
                </c:pt>
                <c:pt idx="4">
                  <c:v>75.4988879113715</c:v>
                </c:pt>
                <c:pt idx="5">
                  <c:v>61</c:v>
                </c:pt>
                <c:pt idx="6">
                  <c:v>42.3054107064614</c:v>
                </c:pt>
                <c:pt idx="7">
                  <c:v>53.4986337952901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'CH4 Day Final'!$A$13:$A$13</c:f>
              <c:strCache>
                <c:ptCount val="1"/>
                <c:pt idx="0">
                  <c:v>P0R3</c:v>
                </c:pt>
              </c:strCache>
            </c:strRef>
          </c:tx>
          <c:spPr>
            <a:solidFill>
              <a:srgbClr val="cb7934"/>
            </a:solidFill>
            <a:ln w="47520">
              <a:solidFill>
                <a:srgbClr val="cb7934"/>
              </a:solidFill>
              <a:round/>
            </a:ln>
          </c:spPr>
          <c:marker>
            <c:symbol val="square"/>
            <c:size val="5"/>
            <c:spPr>
              <a:solidFill>
                <a:srgbClr val="cb793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Final'!$B$13:$I$13</c:f>
              <c:numCache>
                <c:formatCode>General</c:formatCode>
                <c:ptCount val="8"/>
                <c:pt idx="0">
                  <c:v>0</c:v>
                </c:pt>
                <c:pt idx="1">
                  <c:v>33.2542885800135</c:v>
                </c:pt>
                <c:pt idx="2">
                  <c:v>58.6065554467817</c:v>
                </c:pt>
                <c:pt idx="3">
                  <c:v>72.1650601305289</c:v>
                </c:pt>
                <c:pt idx="4">
                  <c:v>73.8710377573465</c:v>
                </c:pt>
                <c:pt idx="5">
                  <c:v>58.8330850615408</c:v>
                </c:pt>
                <c:pt idx="6">
                  <c:v>40.8254486577246</c:v>
                </c:pt>
                <c:pt idx="7">
                  <c:v>50.1289024528125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'CH4 Day Final'!$A$14:$A$14</c:f>
              <c:strCache>
                <c:ptCount val="1"/>
                <c:pt idx="0">
                  <c:v>P1R1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Final'!$B$14:$I$14</c:f>
              <c:numCache>
                <c:formatCode>General</c:formatCode>
                <c:ptCount val="8"/>
                <c:pt idx="0">
                  <c:v>0</c:v>
                </c:pt>
                <c:pt idx="1">
                  <c:v>35.8881845102817</c:v>
                </c:pt>
                <c:pt idx="2">
                  <c:v>66.1730068156706</c:v>
                </c:pt>
                <c:pt idx="3">
                  <c:v>71.1926976135123</c:v>
                </c:pt>
                <c:pt idx="4">
                  <c:v>58.546867344692</c:v>
                </c:pt>
                <c:pt idx="5">
                  <c:v>65.03026762491</c:v>
                </c:pt>
                <c:pt idx="6">
                  <c:v>59.2559928698836</c:v>
                </c:pt>
                <c:pt idx="7">
                  <c:v>68.0399296330202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'CH4 Day Final'!$A$15:$A$15</c:f>
              <c:strCache>
                <c:ptCount val="1"/>
                <c:pt idx="0">
                  <c:v>P1R2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Final'!$B$15:$I$15</c:f>
              <c:numCache>
                <c:formatCode>General</c:formatCode>
                <c:ptCount val="8"/>
                <c:pt idx="0">
                  <c:v>0</c:v>
                </c:pt>
                <c:pt idx="1">
                  <c:v>31.6804378025959</c:v>
                </c:pt>
                <c:pt idx="2">
                  <c:v>34.7714762321299</c:v>
                </c:pt>
                <c:pt idx="3">
                  <c:v>64.3191811248747</c:v>
                </c:pt>
                <c:pt idx="4">
                  <c:v>70.7242362873947</c:v>
                </c:pt>
                <c:pt idx="5">
                  <c:v>51</c:v>
                </c:pt>
                <c:pt idx="6">
                  <c:v>51.7254619538233</c:v>
                </c:pt>
                <c:pt idx="7">
                  <c:v>60.502396787138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'CH4 Day Final'!$A$16:$A$16</c:f>
              <c:strCache>
                <c:ptCount val="1"/>
                <c:pt idx="0">
                  <c:v>P1R3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Final'!$B$16:$I$16</c:f>
              <c:numCache>
                <c:formatCode>General</c:formatCode>
                <c:ptCount val="8"/>
                <c:pt idx="0">
                  <c:v>0</c:v>
                </c:pt>
                <c:pt idx="1">
                  <c:v>37.5665174435016</c:v>
                </c:pt>
                <c:pt idx="2">
                  <c:v>39.6654069227405</c:v>
                </c:pt>
                <c:pt idx="3">
                  <c:v>65.7377119505858</c:v>
                </c:pt>
                <c:pt idx="4">
                  <c:v>65.8111380492638</c:v>
                </c:pt>
                <c:pt idx="5">
                  <c:v>59.0026927940574</c:v>
                </c:pt>
                <c:pt idx="6">
                  <c:v>37.4782441209605</c:v>
                </c:pt>
                <c:pt idx="7">
                  <c:v>57.5171645259653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'CH4 Day Final'!$A$17:$A$17</c:f>
              <c:strCache>
                <c:ptCount val="1"/>
                <c:pt idx="0">
                  <c:v>P2R1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Final'!$B$17:$I$17</c:f>
              <c:numCache>
                <c:formatCode>General</c:formatCode>
                <c:ptCount val="8"/>
                <c:pt idx="0">
                  <c:v>0</c:v>
                </c:pt>
                <c:pt idx="1">
                  <c:v>42.1588230466634</c:v>
                </c:pt>
                <c:pt idx="2">
                  <c:v>60.1987492924822</c:v>
                </c:pt>
                <c:pt idx="3">
                  <c:v>67.8592470035038</c:v>
                </c:pt>
                <c:pt idx="4">
                  <c:v>60.7180570182027</c:v>
                </c:pt>
                <c:pt idx="5">
                  <c:v>50</c:v>
                </c:pt>
                <c:pt idx="6">
                  <c:v>52.4611334353172</c:v>
                </c:pt>
                <c:pt idx="7">
                  <c:v>55.3765415178204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'CH4 Day Final'!$A$18:$A$18</c:f>
              <c:strCache>
                <c:ptCount val="1"/>
                <c:pt idx="0">
                  <c:v>P2R2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Final'!$B$18:$I$18</c:f>
              <c:numCache>
                <c:formatCode>General</c:formatCode>
                <c:ptCount val="8"/>
                <c:pt idx="0">
                  <c:v>0</c:v>
                </c:pt>
                <c:pt idx="1">
                  <c:v>46.4071128687616</c:v>
                </c:pt>
                <c:pt idx="2">
                  <c:v>62.7625482922604</c:v>
                </c:pt>
                <c:pt idx="3">
                  <c:v>69.4278533955147</c:v>
                </c:pt>
                <c:pt idx="4">
                  <c:v>70.6620172296873</c:v>
                </c:pt>
                <c:pt idx="5">
                  <c:v>58.6504328289363</c:v>
                </c:pt>
                <c:pt idx="6">
                  <c:v>53.9034127650167</c:v>
                </c:pt>
                <c:pt idx="7">
                  <c:v>63.9503915420716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'CH4 Day Final'!$A$19:$A$19</c:f>
              <c:strCache>
                <c:ptCount val="1"/>
                <c:pt idx="0">
                  <c:v>P2R3</c:v>
                </c:pt>
              </c:strCache>
            </c:strRef>
          </c:tx>
          <c:spPr>
            <a:solidFill>
              <a:srgbClr val="f59240"/>
            </a:solidFill>
            <a:ln w="47520">
              <a:solidFill>
                <a:srgbClr val="f59240"/>
              </a:solidFill>
              <a:round/>
            </a:ln>
          </c:spPr>
          <c:marker>
            <c:symbol val="square"/>
            <c:size val="5"/>
            <c:spPr>
              <a:solidFill>
                <a:srgbClr val="f5924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Final'!$B$19:$I$19</c:f>
              <c:numCache>
                <c:formatCode>General</c:formatCode>
                <c:ptCount val="8"/>
                <c:pt idx="0">
                  <c:v>0</c:v>
                </c:pt>
                <c:pt idx="1">
                  <c:v>35.2692555351857</c:v>
                </c:pt>
                <c:pt idx="2">
                  <c:v>56.3660659267182</c:v>
                </c:pt>
                <c:pt idx="3">
                  <c:v>68.753487766307</c:v>
                </c:pt>
                <c:pt idx="4">
                  <c:v>70.6237697732495</c:v>
                </c:pt>
                <c:pt idx="5">
                  <c:v>49.1644760188741</c:v>
                </c:pt>
                <c:pt idx="6">
                  <c:v>56.3246386563858</c:v>
                </c:pt>
                <c:pt idx="7">
                  <c:v>58.285254686436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'CH4 Day Final'!$A$20:$A$20</c:f>
              <c:strCache>
                <c:ptCount val="1"/>
                <c:pt idx="0">
                  <c:v>P3R1</c:v>
                </c:pt>
              </c:strCache>
            </c:strRef>
          </c:tx>
          <c:spPr>
            <a:solidFill>
              <a:srgbClr val="a5b5d3"/>
            </a:solidFill>
            <a:ln w="47520">
              <a:solidFill>
                <a:srgbClr val="a5b5d3"/>
              </a:solidFill>
              <a:round/>
            </a:ln>
          </c:spPr>
          <c:marker>
            <c:symbol val="square"/>
            <c:size val="5"/>
            <c:spPr>
              <a:solidFill>
                <a:srgbClr val="a5b5d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Final'!$B$20:$I$20</c:f>
              <c:numCache>
                <c:formatCode>General</c:formatCode>
                <c:ptCount val="8"/>
                <c:pt idx="0">
                  <c:v>0</c:v>
                </c:pt>
                <c:pt idx="1">
                  <c:v>33.771966587813</c:v>
                </c:pt>
                <c:pt idx="2">
                  <c:v>68.8836587606756</c:v>
                </c:pt>
                <c:pt idx="3">
                  <c:v>61.5996970558308</c:v>
                </c:pt>
                <c:pt idx="4">
                  <c:v>73.003409087908</c:v>
                </c:pt>
                <c:pt idx="5">
                  <c:v>60.7351631782921</c:v>
                </c:pt>
                <c:pt idx="6">
                  <c:v>61.0515197098377</c:v>
                </c:pt>
                <c:pt idx="7">
                  <c:v>52.1317958733135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'CH4 Day Final'!$A$21:$A$21</c:f>
              <c:strCache>
                <c:ptCount val="1"/>
                <c:pt idx="0">
                  <c:v>P3R2</c:v>
                </c:pt>
              </c:strCache>
            </c:strRef>
          </c:tx>
          <c:spPr>
            <a:solidFill>
              <a:srgbClr val="d4a5a4"/>
            </a:solidFill>
            <a:ln w="47520">
              <a:solidFill>
                <a:srgbClr val="d4a5a4"/>
              </a:solidFill>
              <a:round/>
            </a:ln>
          </c:spPr>
          <c:marker>
            <c:symbol val="square"/>
            <c:size val="5"/>
            <c:spPr>
              <a:solidFill>
                <a:srgbClr val="d4a5a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Final'!$B$21:$I$21</c:f>
              <c:numCache>
                <c:formatCode>General</c:formatCode>
                <c:ptCount val="8"/>
                <c:pt idx="0">
                  <c:v>0</c:v>
                </c:pt>
                <c:pt idx="1">
                  <c:v>38.6386614474412</c:v>
                </c:pt>
                <c:pt idx="2">
                  <c:v>62.1758264379278</c:v>
                </c:pt>
                <c:pt idx="3">
                  <c:v>63.2761362643861</c:v>
                </c:pt>
                <c:pt idx="4">
                  <c:v>73.4084133220839</c:v>
                </c:pt>
                <c:pt idx="5">
                  <c:v>64.9303767163931</c:v>
                </c:pt>
                <c:pt idx="6">
                  <c:v>66.0418996650669</c:v>
                </c:pt>
                <c:pt idx="7">
                  <c:v>46.5310953098384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'CH4 Day Final'!$A$22:$A$22</c:f>
              <c:strCache>
                <c:ptCount val="1"/>
                <c:pt idx="0">
                  <c:v>P3R3</c:v>
                </c:pt>
              </c:strCache>
            </c:strRef>
          </c:tx>
          <c:spPr>
            <a:solidFill>
              <a:srgbClr val="c0d2a7"/>
            </a:solidFill>
            <a:ln w="47520">
              <a:solidFill>
                <a:srgbClr val="c0d2a7"/>
              </a:solidFill>
              <a:round/>
            </a:ln>
          </c:spPr>
          <c:marker>
            <c:symbol val="square"/>
            <c:size val="5"/>
            <c:spPr>
              <a:solidFill>
                <a:srgbClr val="c0d2a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Final'!$B$22:$I$22</c:f>
              <c:numCache>
                <c:formatCode>General</c:formatCode>
                <c:ptCount val="8"/>
                <c:pt idx="0">
                  <c:v>0</c:v>
                </c:pt>
                <c:pt idx="1">
                  <c:v>30.1133906372771</c:v>
                </c:pt>
                <c:pt idx="2">
                  <c:v>60.7802880129967</c:v>
                </c:pt>
                <c:pt idx="3">
                  <c:v>65.9659076705427</c:v>
                </c:pt>
                <c:pt idx="4">
                  <c:v>65.8784988275606</c:v>
                </c:pt>
                <c:pt idx="5">
                  <c:v>69.2912590595332</c:v>
                </c:pt>
                <c:pt idx="6">
                  <c:v>48.2090084075274</c:v>
                </c:pt>
                <c:pt idx="7">
                  <c:v>42.7132649116552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'CH4 Day Final'!$A$23:$A$23</c:f>
              <c:strCache>
                <c:ptCount val="1"/>
                <c:pt idx="0">
                  <c:v>P4R1</c:v>
                </c:pt>
              </c:strCache>
            </c:strRef>
          </c:tx>
          <c:spPr>
            <a:solidFill>
              <a:srgbClr val="b4aac5"/>
            </a:solidFill>
            <a:ln w="47520">
              <a:solidFill>
                <a:srgbClr val="b4aac5"/>
              </a:solidFill>
              <a:round/>
            </a:ln>
          </c:spPr>
          <c:marker>
            <c:symbol val="square"/>
            <c:size val="5"/>
            <c:spPr>
              <a:solidFill>
                <a:srgbClr val="b4aac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Final'!$B$23:$I$23</c:f>
              <c:numCache>
                <c:formatCode>General</c:formatCode>
                <c:ptCount val="8"/>
                <c:pt idx="0">
                  <c:v>0</c:v>
                </c:pt>
                <c:pt idx="1">
                  <c:v>37.0365796312254</c:v>
                </c:pt>
                <c:pt idx="2">
                  <c:v>63.760604666192</c:v>
                </c:pt>
                <c:pt idx="3">
                  <c:v>67.8918915832691</c:v>
                </c:pt>
                <c:pt idx="4">
                  <c:v>71.4218164867428</c:v>
                </c:pt>
                <c:pt idx="5">
                  <c:v>51.1306694978226</c:v>
                </c:pt>
                <c:pt idx="6">
                  <c:v>64.0329224181828</c:v>
                </c:pt>
                <c:pt idx="7">
                  <c:v>57.0091612238642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'CH4 Day Final'!$A$24:$A$24</c:f>
              <c:strCache>
                <c:ptCount val="1"/>
                <c:pt idx="0">
                  <c:v>P4R2</c:v>
                </c:pt>
              </c:strCache>
            </c:strRef>
          </c:tx>
          <c:spPr>
            <a:solidFill>
              <a:srgbClr val="a4cad8"/>
            </a:solidFill>
            <a:ln w="47520">
              <a:solidFill>
                <a:srgbClr val="a4cad8"/>
              </a:solidFill>
              <a:round/>
            </a:ln>
          </c:spPr>
          <c:marker>
            <c:symbol val="square"/>
            <c:size val="5"/>
            <c:spPr>
              <a:solidFill>
                <a:srgbClr val="a4cad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Final'!$B$24:$I$24</c:f>
              <c:numCache>
                <c:formatCode>General</c:formatCode>
                <c:ptCount val="8"/>
                <c:pt idx="0">
                  <c:v>0</c:v>
                </c:pt>
                <c:pt idx="1">
                  <c:v>38.6386614474412</c:v>
                </c:pt>
                <c:pt idx="2">
                  <c:v>52.0294497162367</c:v>
                </c:pt>
                <c:pt idx="3">
                  <c:v>68.3625413978948</c:v>
                </c:pt>
                <c:pt idx="4">
                  <c:v>69.3863129875852</c:v>
                </c:pt>
                <c:pt idx="5">
                  <c:v>58.6093773659142</c:v>
                </c:pt>
                <c:pt idx="6">
                  <c:v>58.6746364055701</c:v>
                </c:pt>
                <c:pt idx="7">
                  <c:v>48.4506436918762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'CH4 Day Final'!$A$25:$A$25</c:f>
              <c:strCache>
                <c:ptCount val="1"/>
                <c:pt idx="0">
                  <c:v>P4R3</c:v>
                </c:pt>
              </c:strCache>
            </c:strRef>
          </c:tx>
          <c:spPr>
            <a:solidFill>
              <a:srgbClr val="f5bda2"/>
            </a:solidFill>
            <a:ln w="47520">
              <a:solidFill>
                <a:srgbClr val="f5bda2"/>
              </a:solidFill>
              <a:round/>
            </a:ln>
          </c:spPr>
          <c:marker>
            <c:symbol val="square"/>
            <c:size val="5"/>
            <c:spPr>
              <a:solidFill>
                <a:srgbClr val="f5bd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Final'!$B$25:$I$25</c:f>
              <c:numCache>
                <c:formatCode>General</c:formatCode>
                <c:ptCount val="8"/>
                <c:pt idx="0">
                  <c:v>0</c:v>
                </c:pt>
                <c:pt idx="1">
                  <c:v>48.4474297286194</c:v>
                </c:pt>
                <c:pt idx="2">
                  <c:v>68.2278969730582</c:v>
                </c:pt>
                <c:pt idx="3">
                  <c:v>70.1720800529053</c:v>
                </c:pt>
                <c:pt idx="4">
                  <c:v>70.3658645571679</c:v>
                </c:pt>
                <c:pt idx="5">
                  <c:v>54.8154813442456</c:v>
                </c:pt>
                <c:pt idx="6">
                  <c:v>64.1928034114181</c:v>
                </c:pt>
                <c:pt idx="7">
                  <c:v>62.3178913099934</c:v>
                </c:pt>
              </c:numCache>
            </c:numRef>
          </c:yVal>
          <c:smooth val="0"/>
        </c:ser>
        <c:axId val="34255117"/>
        <c:axId val="18024252"/>
      </c:scatterChart>
      <c:valAx>
        <c:axId val="342551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024252"/>
        <c:crosses val="autoZero"/>
        <c:crossBetween val="midCat"/>
      </c:valAx>
      <c:valAx>
        <c:axId val="180242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25511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'CH4 Day Final'!$S$11:$S$11</c:f>
              <c:strCache>
                <c:ptCount val="1"/>
                <c:pt idx="0">
                  <c:v>P0R1</c:v>
                </c:pt>
              </c:strCache>
            </c:strRef>
          </c:tx>
          <c:spPr>
            <a:solidFill>
              <a:srgbClr val="3d679a"/>
            </a:solidFill>
            <a:ln w="47520">
              <a:solidFill>
                <a:srgbClr val="3d679a"/>
              </a:solidFill>
              <a:round/>
            </a:ln>
          </c:spPr>
          <c:marker>
            <c:symbol val="square"/>
            <c:size val="5"/>
            <c:spPr>
              <a:solidFill>
                <a:srgbClr val="3d679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Final'!$T$11:$AA$11</c:f>
              <c:numCache>
                <c:formatCode>General</c:formatCode>
                <c:ptCount val="8"/>
                <c:pt idx="0">
                  <c:v>0</c:v>
                </c:pt>
                <c:pt idx="1">
                  <c:v>10.2507159894597</c:v>
                </c:pt>
                <c:pt idx="2">
                  <c:v>25.2915197080366</c:v>
                </c:pt>
                <c:pt idx="3">
                  <c:v>16.0382675446843</c:v>
                </c:pt>
                <c:pt idx="4">
                  <c:v>13.4199741148766</c:v>
                </c:pt>
                <c:pt idx="5">
                  <c:v>5.67048909026706</c:v>
                </c:pt>
                <c:pt idx="6">
                  <c:v>10.073131285929</c:v>
                </c:pt>
                <c:pt idx="7">
                  <c:v>0.88501067038714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'CH4 Day Final'!$S$12:$S$12</c:f>
              <c:strCache>
                <c:ptCount val="1"/>
                <c:pt idx="0">
                  <c:v>P0R2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Final'!$T$12:$AA$12</c:f>
              <c:numCache>
                <c:formatCode>General</c:formatCode>
                <c:ptCount val="8"/>
                <c:pt idx="0">
                  <c:v>0</c:v>
                </c:pt>
                <c:pt idx="1">
                  <c:v>7.13187908284349</c:v>
                </c:pt>
                <c:pt idx="2">
                  <c:v>19.4894725604677</c:v>
                </c:pt>
                <c:pt idx="3">
                  <c:v>4.6769856514457</c:v>
                </c:pt>
                <c:pt idx="4">
                  <c:v>9.6442279417986</c:v>
                </c:pt>
                <c:pt idx="5">
                  <c:v>4.155808</c:v>
                </c:pt>
                <c:pt idx="6">
                  <c:v>6.12463891879583</c:v>
                </c:pt>
                <c:pt idx="7">
                  <c:v>5.46713238480829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'CH4 Day Final'!$S$13:$S$13</c:f>
              <c:strCache>
                <c:ptCount val="1"/>
                <c:pt idx="0">
                  <c:v>P0R3</c:v>
                </c:pt>
              </c:strCache>
            </c:strRef>
          </c:tx>
          <c:spPr>
            <a:solidFill>
              <a:srgbClr val="7e9945"/>
            </a:solidFill>
            <a:ln w="47520">
              <a:solidFill>
                <a:srgbClr val="7e9945"/>
              </a:solidFill>
              <a:round/>
            </a:ln>
          </c:spPr>
          <c:marker>
            <c:symbol val="square"/>
            <c:size val="5"/>
            <c:spPr>
              <a:solidFill>
                <a:srgbClr val="7e994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Final'!$T$13:$AA$13</c:f>
              <c:numCache>
                <c:formatCode>General</c:formatCode>
                <c:ptCount val="8"/>
                <c:pt idx="0">
                  <c:v>0</c:v>
                </c:pt>
                <c:pt idx="1">
                  <c:v>5.9470639524953</c:v>
                </c:pt>
                <c:pt idx="2">
                  <c:v>22.9582976045005</c:v>
                </c:pt>
                <c:pt idx="3">
                  <c:v>7.37469182485901</c:v>
                </c:pt>
                <c:pt idx="4">
                  <c:v>10.065372120665</c:v>
                </c:pt>
                <c:pt idx="5">
                  <c:v>5.01022552384081</c:v>
                </c:pt>
                <c:pt idx="6">
                  <c:v>6.25805137384529</c:v>
                </c:pt>
                <c:pt idx="7">
                  <c:v>3.41518186630521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'CH4 Day Final'!$S$14:$S$14</c:f>
              <c:strCache>
                <c:ptCount val="1"/>
                <c:pt idx="0">
                  <c:v>P1R1</c:v>
                </c:pt>
              </c:strCache>
            </c:strRef>
          </c:tx>
          <c:spPr>
            <a:solidFill>
              <a:srgbClr val="674f84"/>
            </a:solidFill>
            <a:ln w="47520">
              <a:solidFill>
                <a:srgbClr val="674f84"/>
              </a:solidFill>
              <a:round/>
            </a:ln>
          </c:spPr>
          <c:marker>
            <c:symbol val="square"/>
            <c:size val="5"/>
            <c:spPr>
              <a:solidFill>
                <a:srgbClr val="674f8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Final'!$T$14:$AA$14</c:f>
              <c:numCache>
                <c:formatCode>General</c:formatCode>
                <c:ptCount val="8"/>
                <c:pt idx="0">
                  <c:v>0</c:v>
                </c:pt>
                <c:pt idx="1">
                  <c:v>7.02934692365986</c:v>
                </c:pt>
                <c:pt idx="2">
                  <c:v>15.778821129183</c:v>
                </c:pt>
                <c:pt idx="3">
                  <c:v>8.48787818027339</c:v>
                </c:pt>
                <c:pt idx="4">
                  <c:v>8.97453220153315</c:v>
                </c:pt>
                <c:pt idx="5">
                  <c:v>4.43038207274987</c:v>
                </c:pt>
                <c:pt idx="6">
                  <c:v>7.56936052919893</c:v>
                </c:pt>
                <c:pt idx="7">
                  <c:v>6.3737084483028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'CH4 Day Final'!$S$15:$S$15</c:f>
              <c:strCache>
                <c:ptCount val="1"/>
                <c:pt idx="0">
                  <c:v>P1R2</c:v>
                </c:pt>
              </c:strCache>
            </c:strRef>
          </c:tx>
          <c:spPr>
            <a:solidFill>
              <a:srgbClr val="398ba2"/>
            </a:solidFill>
            <a:ln w="47520">
              <a:solidFill>
                <a:srgbClr val="398ba2"/>
              </a:solidFill>
              <a:round/>
            </a:ln>
          </c:spPr>
          <c:marker>
            <c:symbol val="square"/>
            <c:size val="5"/>
            <c:spPr>
              <a:solidFill>
                <a:srgbClr val="398b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Final'!$T$15:$AA$15</c:f>
              <c:numCache>
                <c:formatCode>General</c:formatCode>
                <c:ptCount val="8"/>
                <c:pt idx="0">
                  <c:v>0</c:v>
                </c:pt>
                <c:pt idx="1">
                  <c:v>11.8707867663839</c:v>
                </c:pt>
                <c:pt idx="2">
                  <c:v>15.1018084712337</c:v>
                </c:pt>
                <c:pt idx="3">
                  <c:v>8.76387434335093</c:v>
                </c:pt>
                <c:pt idx="4">
                  <c:v>7.22745115468144</c:v>
                </c:pt>
                <c:pt idx="5">
                  <c:v>5.211792</c:v>
                </c:pt>
                <c:pt idx="6">
                  <c:v>7.70864559497829</c:v>
                </c:pt>
                <c:pt idx="7">
                  <c:v>3.60666887727487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'CH4 Day Final'!$S$16:$S$16</c:f>
              <c:strCache>
                <c:ptCount val="1"/>
                <c:pt idx="0">
                  <c:v>P1R3</c:v>
                </c:pt>
              </c:strCache>
            </c:strRef>
          </c:tx>
          <c:spPr>
            <a:solidFill>
              <a:srgbClr val="cb7934"/>
            </a:solidFill>
            <a:ln w="47520">
              <a:solidFill>
                <a:srgbClr val="cb7934"/>
              </a:solidFill>
              <a:round/>
            </a:ln>
          </c:spPr>
          <c:marker>
            <c:symbol val="square"/>
            <c:size val="5"/>
            <c:spPr>
              <a:solidFill>
                <a:srgbClr val="cb793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Final'!$T$16:$AA$16</c:f>
              <c:numCache>
                <c:formatCode>General</c:formatCode>
                <c:ptCount val="8"/>
                <c:pt idx="0">
                  <c:v>0</c:v>
                </c:pt>
                <c:pt idx="1">
                  <c:v>9.91741033901465</c:v>
                </c:pt>
                <c:pt idx="2">
                  <c:v>11.484880582038</c:v>
                </c:pt>
                <c:pt idx="3">
                  <c:v>10.0768023894814</c:v>
                </c:pt>
                <c:pt idx="4">
                  <c:v>5.04402886464778</c:v>
                </c:pt>
                <c:pt idx="5">
                  <c:v>4.52220238650774</c:v>
                </c:pt>
                <c:pt idx="6">
                  <c:v>5.42580035787969</c:v>
                </c:pt>
                <c:pt idx="7">
                  <c:v>2.20417277896404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'CH4 Day Final'!$S$17:$S$17</c:f>
              <c:strCache>
                <c:ptCount val="1"/>
                <c:pt idx="0">
                  <c:v>P2R1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Final'!$T$17:$AA$17</c:f>
              <c:numCache>
                <c:formatCode>General</c:formatCode>
                <c:ptCount val="8"/>
                <c:pt idx="0">
                  <c:v>0</c:v>
                </c:pt>
                <c:pt idx="1">
                  <c:v>6.82146620424232</c:v>
                </c:pt>
                <c:pt idx="2">
                  <c:v>24.6073223507894</c:v>
                </c:pt>
                <c:pt idx="3">
                  <c:v>6.93467216978206</c:v>
                </c:pt>
                <c:pt idx="4">
                  <c:v>6.72197465637118</c:v>
                </c:pt>
                <c:pt idx="5">
                  <c:v>4.6838</c:v>
                </c:pt>
                <c:pt idx="6">
                  <c:v>9.82869827137355</c:v>
                </c:pt>
                <c:pt idx="7">
                  <c:v>0.943173255131517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'CH4 Day Final'!$S$18:$S$18</c:f>
              <c:strCache>
                <c:ptCount val="1"/>
                <c:pt idx="0">
                  <c:v>P2R2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Final'!$T$18:$AA$18</c:f>
              <c:numCache>
                <c:formatCode>General</c:formatCode>
                <c:ptCount val="8"/>
                <c:pt idx="0">
                  <c:v>0</c:v>
                </c:pt>
                <c:pt idx="1">
                  <c:v>8.69446541018822</c:v>
                </c:pt>
                <c:pt idx="2">
                  <c:v>24.5863496178169</c:v>
                </c:pt>
                <c:pt idx="3">
                  <c:v>7.68621879371064</c:v>
                </c:pt>
                <c:pt idx="4">
                  <c:v>6.01757738728017</c:v>
                </c:pt>
                <c:pt idx="5">
                  <c:v>11.4877429773381</c:v>
                </c:pt>
                <c:pt idx="6">
                  <c:v>9.63987072524453</c:v>
                </c:pt>
                <c:pt idx="7">
                  <c:v>3.26760920623369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'CH4 Day Final'!$S$19:$S$19</c:f>
              <c:strCache>
                <c:ptCount val="1"/>
                <c:pt idx="0">
                  <c:v>P2R3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Final'!$T$19:$AA$19</c:f>
              <c:numCache>
                <c:formatCode>General</c:formatCode>
                <c:ptCount val="8"/>
                <c:pt idx="0">
                  <c:v>0</c:v>
                </c:pt>
                <c:pt idx="1">
                  <c:v>9.91164834454217</c:v>
                </c:pt>
                <c:pt idx="2">
                  <c:v>26.4007379587563</c:v>
                </c:pt>
                <c:pt idx="3">
                  <c:v>14.0521128436289</c:v>
                </c:pt>
                <c:pt idx="4">
                  <c:v>14.4343685613358</c:v>
                </c:pt>
                <c:pt idx="5">
                  <c:v>10.4671169444183</c:v>
                </c:pt>
                <c:pt idx="6">
                  <c:v>5.75592747357338</c:v>
                </c:pt>
                <c:pt idx="7">
                  <c:v>1.48907168672907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'CH4 Day Final'!$S$20:$S$20</c:f>
              <c:strCache>
                <c:ptCount val="1"/>
                <c:pt idx="0">
                  <c:v>P3R1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Final'!$T$20:$AA$20</c:f>
              <c:numCache>
                <c:formatCode>General</c:formatCode>
                <c:ptCount val="8"/>
                <c:pt idx="0">
                  <c:v>0</c:v>
                </c:pt>
                <c:pt idx="1">
                  <c:v>5.75204134923631</c:v>
                </c:pt>
                <c:pt idx="2">
                  <c:v>20.531463330207</c:v>
                </c:pt>
                <c:pt idx="3">
                  <c:v>9.96707738242165</c:v>
                </c:pt>
                <c:pt idx="4">
                  <c:v>8.08206141330412</c:v>
                </c:pt>
                <c:pt idx="5">
                  <c:v>6.72386844514236</c:v>
                </c:pt>
                <c:pt idx="6">
                  <c:v>6.75889164403671</c:v>
                </c:pt>
                <c:pt idx="7">
                  <c:v>2.66372624194283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'CH4 Day Final'!$S$21:$S$21</c:f>
              <c:strCache>
                <c:ptCount val="1"/>
                <c:pt idx="0">
                  <c:v>P3R2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Final'!$T$21:$AA$21</c:f>
              <c:numCache>
                <c:formatCode>General</c:formatCode>
                <c:ptCount val="8"/>
                <c:pt idx="0">
                  <c:v>0</c:v>
                </c:pt>
                <c:pt idx="1">
                  <c:v>5.92284313595537</c:v>
                </c:pt>
                <c:pt idx="2">
                  <c:v>20.6500841798703</c:v>
                </c:pt>
                <c:pt idx="3">
                  <c:v>12.3937702578328</c:v>
                </c:pt>
                <c:pt idx="4">
                  <c:v>7.5017525742104</c:v>
                </c:pt>
                <c:pt idx="5">
                  <c:v>8.29420632175206</c:v>
                </c:pt>
                <c:pt idx="6">
                  <c:v>6.74895381057252</c:v>
                </c:pt>
                <c:pt idx="7">
                  <c:v>3.17007046126867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'CH4 Day Final'!$S$22:$S$22</c:f>
              <c:strCache>
                <c:ptCount val="1"/>
                <c:pt idx="0">
                  <c:v>P3R3</c:v>
                </c:pt>
              </c:strCache>
            </c:strRef>
          </c:tx>
          <c:spPr>
            <a:solidFill>
              <a:srgbClr val="f59240"/>
            </a:solidFill>
            <a:ln w="47520">
              <a:solidFill>
                <a:srgbClr val="f59240"/>
              </a:solidFill>
              <a:round/>
            </a:ln>
          </c:spPr>
          <c:marker>
            <c:symbol val="square"/>
            <c:size val="5"/>
            <c:spPr>
              <a:solidFill>
                <a:srgbClr val="f5924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Final'!$T$22:$AA$22</c:f>
              <c:numCache>
                <c:formatCode>General</c:formatCode>
                <c:ptCount val="8"/>
                <c:pt idx="0">
                  <c:v>0</c:v>
                </c:pt>
                <c:pt idx="1">
                  <c:v>4.87246705867398</c:v>
                </c:pt>
                <c:pt idx="2">
                  <c:v>21.2218022414659</c:v>
                </c:pt>
                <c:pt idx="3">
                  <c:v>12.3588447338915</c:v>
                </c:pt>
                <c:pt idx="4">
                  <c:v>6.17123425617057</c:v>
                </c:pt>
                <c:pt idx="5">
                  <c:v>6.49092798366083</c:v>
                </c:pt>
                <c:pt idx="6">
                  <c:v>4.51602707158354</c:v>
                </c:pt>
                <c:pt idx="7">
                  <c:v>4.00120780386421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'CH4 Day Final'!$S$23:$S$23</c:f>
              <c:strCache>
                <c:ptCount val="1"/>
                <c:pt idx="0">
                  <c:v>P4R1</c:v>
                </c:pt>
              </c:strCache>
            </c:strRef>
          </c:tx>
          <c:spPr>
            <a:solidFill>
              <a:srgbClr val="a5b5d3"/>
            </a:solidFill>
            <a:ln w="47520">
              <a:solidFill>
                <a:srgbClr val="a5b5d3"/>
              </a:solidFill>
              <a:round/>
            </a:ln>
          </c:spPr>
          <c:marker>
            <c:symbol val="square"/>
            <c:size val="5"/>
            <c:spPr>
              <a:solidFill>
                <a:srgbClr val="a5b5d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Final'!$T$23:$AA$23</c:f>
              <c:numCache>
                <c:formatCode>General</c:formatCode>
                <c:ptCount val="8"/>
                <c:pt idx="0">
                  <c:v>0</c:v>
                </c:pt>
                <c:pt idx="1">
                  <c:v>7.25428077920886</c:v>
                </c:pt>
                <c:pt idx="2">
                  <c:v>21.7194123734916</c:v>
                </c:pt>
                <c:pt idx="3">
                  <c:v>11.5633469744624</c:v>
                </c:pt>
                <c:pt idx="4">
                  <c:v>7.29873827041322</c:v>
                </c:pt>
                <c:pt idx="5">
                  <c:v>4.78971659587803</c:v>
                </c:pt>
                <c:pt idx="6">
                  <c:v>17.9950441213371</c:v>
                </c:pt>
                <c:pt idx="7">
                  <c:v>2.91294010189456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'CH4 Day Final'!$S$24:$S$24</c:f>
              <c:strCache>
                <c:ptCount val="1"/>
                <c:pt idx="0">
                  <c:v>P4R2</c:v>
                </c:pt>
              </c:strCache>
            </c:strRef>
          </c:tx>
          <c:spPr>
            <a:solidFill>
              <a:srgbClr val="d4a5a4"/>
            </a:solidFill>
            <a:ln w="47520">
              <a:solidFill>
                <a:srgbClr val="d4a5a4"/>
              </a:solidFill>
              <a:round/>
            </a:ln>
          </c:spPr>
          <c:marker>
            <c:symbol val="square"/>
            <c:size val="5"/>
            <c:spPr>
              <a:solidFill>
                <a:srgbClr val="d4a5a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Final'!$T$24:$AA$24</c:f>
              <c:numCache>
                <c:formatCode>General</c:formatCode>
                <c:ptCount val="8"/>
                <c:pt idx="0">
                  <c:v>0</c:v>
                </c:pt>
                <c:pt idx="1">
                  <c:v>9.87140522659228</c:v>
                </c:pt>
                <c:pt idx="2">
                  <c:v>19.4956429264728</c:v>
                </c:pt>
                <c:pt idx="3">
                  <c:v>10.4791572458005</c:v>
                </c:pt>
                <c:pt idx="4">
                  <c:v>7.09072609682731</c:v>
                </c:pt>
                <c:pt idx="5">
                  <c:v>7.98587932237001</c:v>
                </c:pt>
                <c:pt idx="6">
                  <c:v>5.99607844355802</c:v>
                </c:pt>
                <c:pt idx="7">
                  <c:v>1.65042272672007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'CH4 Day Final'!$S$25:$S$25</c:f>
              <c:strCache>
                <c:ptCount val="1"/>
                <c:pt idx="0">
                  <c:v>P4R3</c:v>
                </c:pt>
              </c:strCache>
            </c:strRef>
          </c:tx>
          <c:spPr>
            <a:solidFill>
              <a:srgbClr val="c0d2a7"/>
            </a:solidFill>
            <a:ln w="47520">
              <a:solidFill>
                <a:srgbClr val="c0d2a7"/>
              </a:solidFill>
              <a:round/>
            </a:ln>
          </c:spPr>
          <c:marker>
            <c:symbol val="square"/>
            <c:size val="5"/>
            <c:spPr>
              <a:solidFill>
                <a:srgbClr val="c0d2a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Final'!$T$25:$AA$25</c:f>
              <c:numCache>
                <c:formatCode>General</c:formatCode>
                <c:ptCount val="8"/>
                <c:pt idx="0">
                  <c:v>0</c:v>
                </c:pt>
                <c:pt idx="1">
                  <c:v>10.3144577892231</c:v>
                </c:pt>
                <c:pt idx="2">
                  <c:v>26.1462946780154</c:v>
                </c:pt>
                <c:pt idx="3">
                  <c:v>13.1468795420719</c:v>
                </c:pt>
                <c:pt idx="4">
                  <c:v>9.58777124110147</c:v>
                </c:pt>
                <c:pt idx="5">
                  <c:v>6.06851230865874</c:v>
                </c:pt>
                <c:pt idx="6">
                  <c:v>6.55999096621964</c:v>
                </c:pt>
                <c:pt idx="7">
                  <c:v>3.18419497437542</c:v>
                </c:pt>
              </c:numCache>
            </c:numRef>
          </c:yVal>
          <c:smooth val="0"/>
        </c:ser>
        <c:axId val="22227608"/>
        <c:axId val="97548995"/>
      </c:scatterChart>
      <c:valAx>
        <c:axId val="2222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548995"/>
        <c:crosses val="autoZero"/>
        <c:crossBetween val="midCat"/>
      </c:valAx>
      <c:valAx>
        <c:axId val="975489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2276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'CH4 Day Final'!$AK$9:$AK$9</c:f>
              <c:strCache>
                <c:ptCount val="1"/>
                <c:pt idx="0">
                  <c:v>P0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Final'!$AL$7:$AS$7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Final'!$AL$9:$AS$9</c:f>
              <c:numCache>
                <c:formatCode>General</c:formatCode>
                <c:ptCount val="8"/>
                <c:pt idx="0">
                  <c:v>0</c:v>
                </c:pt>
                <c:pt idx="1">
                  <c:v>7.77655300826615</c:v>
                </c:pt>
                <c:pt idx="2">
                  <c:v>30.3563162992678</c:v>
                </c:pt>
                <c:pt idx="3">
                  <c:v>39.7196313062641</c:v>
                </c:pt>
                <c:pt idx="4">
                  <c:v>50.7628226987108</c:v>
                </c:pt>
                <c:pt idx="5">
                  <c:v>55.7083302367468</c:v>
                </c:pt>
                <c:pt idx="6">
                  <c:v>63.1936040962701</c:v>
                </c:pt>
                <c:pt idx="7">
                  <c:v>66.4493790701037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'CH4 Day Final'!$AK$10:$AK$10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Final'!$AL$7:$AS$7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Final'!$AL$10:$AS$10</c:f>
              <c:numCache>
                <c:formatCode>General</c:formatCode>
                <c:ptCount val="8"/>
                <c:pt idx="0">
                  <c:v>0</c:v>
                </c:pt>
                <c:pt idx="1">
                  <c:v>9.60584800968613</c:v>
                </c:pt>
                <c:pt idx="2">
                  <c:v>23.727684737171</c:v>
                </c:pt>
                <c:pt idx="3">
                  <c:v>32.8372030415396</c:v>
                </c:pt>
                <c:pt idx="4">
                  <c:v>39.9192071151604</c:v>
                </c:pt>
                <c:pt idx="5">
                  <c:v>44.6406659349129</c:v>
                </c:pt>
                <c:pt idx="6">
                  <c:v>51.5419347622652</c:v>
                </c:pt>
                <c:pt idx="7">
                  <c:v>55.6034514637791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'CH4 Day Final'!$AK$11:$AK$11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Final'!$AL$7:$AS$7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Final'!$AL$11:$AS$11</c:f>
              <c:numCache>
                <c:formatCode>General</c:formatCode>
                <c:ptCount val="8"/>
                <c:pt idx="0">
                  <c:v>0</c:v>
                </c:pt>
                <c:pt idx="1">
                  <c:v>8.47585998632424</c:v>
                </c:pt>
                <c:pt idx="2">
                  <c:v>33.6739966287784</c:v>
                </c:pt>
                <c:pt idx="3">
                  <c:v>43.2316645644856</c:v>
                </c:pt>
                <c:pt idx="4">
                  <c:v>52.2896380994814</c:v>
                </c:pt>
                <c:pt idx="5">
                  <c:v>61.1691914067335</c:v>
                </c:pt>
                <c:pt idx="6">
                  <c:v>69.5773568967973</c:v>
                </c:pt>
                <c:pt idx="7">
                  <c:v>71.4773082794954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'CH4 Day Final'!$AK$12:$AK$12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Final'!$AL$7:$AS$7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Final'!$AL$12:$AS$12</c:f>
              <c:numCache>
                <c:formatCode>General</c:formatCode>
                <c:ptCount val="8"/>
                <c:pt idx="0">
                  <c:v>0</c:v>
                </c:pt>
                <c:pt idx="1">
                  <c:v>5.51578384795522</c:v>
                </c:pt>
                <c:pt idx="2">
                  <c:v>26.3169004318029</c:v>
                </c:pt>
                <c:pt idx="3">
                  <c:v>37.8901312231849</c:v>
                </c:pt>
                <c:pt idx="4">
                  <c:v>45.14181397108</c:v>
                </c:pt>
                <c:pt idx="5">
                  <c:v>52.3114815545984</c:v>
                </c:pt>
                <c:pt idx="6">
                  <c:v>58.3194390633293</c:v>
                </c:pt>
                <c:pt idx="7">
                  <c:v>61.5977738990212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'CH4 Day Final'!$AK$13:$AK$13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'CH4 Day Final'!$AL$7:$AS$7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'CH4 Day Final'!$AL$13:$AS$13</c:f>
              <c:numCache>
                <c:formatCode>General</c:formatCode>
                <c:ptCount val="8"/>
                <c:pt idx="0">
                  <c:v>0</c:v>
                </c:pt>
                <c:pt idx="1">
                  <c:v>9.1467145983414</c:v>
                </c:pt>
                <c:pt idx="2">
                  <c:v>31.6004979243346</c:v>
                </c:pt>
                <c:pt idx="3">
                  <c:v>43.3302925117796</c:v>
                </c:pt>
                <c:pt idx="4">
                  <c:v>51.3227043812269</c:v>
                </c:pt>
                <c:pt idx="5">
                  <c:v>57.6040737901958</c:v>
                </c:pt>
                <c:pt idx="6">
                  <c:v>67.7877783005674</c:v>
                </c:pt>
                <c:pt idx="7">
                  <c:v>70.3702975682308</c:v>
                </c:pt>
              </c:numCache>
            </c:numRef>
          </c:yVal>
          <c:smooth val="0"/>
        </c:ser>
        <c:axId val="89906766"/>
        <c:axId val="70950824"/>
      </c:scatterChart>
      <c:valAx>
        <c:axId val="899067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950824"/>
        <c:crosses val="autoZero"/>
        <c:crossBetween val="midCat"/>
      </c:valAx>
      <c:valAx>
        <c:axId val="709508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90676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374760</xdr:colOff>
      <xdr:row>26</xdr:row>
      <xdr:rowOff>127080</xdr:rowOff>
    </xdr:from>
    <xdr:to>
      <xdr:col>35</xdr:col>
      <xdr:colOff>65520</xdr:colOff>
      <xdr:row>45</xdr:row>
      <xdr:rowOff>151920</xdr:rowOff>
    </xdr:to>
    <xdr:graphicFrame>
      <xdr:nvGraphicFramePr>
        <xdr:cNvPr id="0" name="Chart 5"/>
        <xdr:cNvGraphicFramePr/>
      </xdr:nvGraphicFramePr>
      <xdr:xfrm>
        <a:off x="22196520" y="4749840"/>
        <a:ext cx="4205520" cy="340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330120</xdr:colOff>
      <xdr:row>25</xdr:row>
      <xdr:rowOff>152280</xdr:rowOff>
    </xdr:from>
    <xdr:to>
      <xdr:col>6</xdr:col>
      <xdr:colOff>20880</xdr:colOff>
      <xdr:row>41</xdr:row>
      <xdr:rowOff>50040</xdr:rowOff>
    </xdr:to>
    <xdr:graphicFrame>
      <xdr:nvGraphicFramePr>
        <xdr:cNvPr id="1" name="Chart 4"/>
        <xdr:cNvGraphicFramePr/>
      </xdr:nvGraphicFramePr>
      <xdr:xfrm>
        <a:off x="330120" y="4597200"/>
        <a:ext cx="42055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152280</xdr:colOff>
      <xdr:row>29</xdr:row>
      <xdr:rowOff>0</xdr:rowOff>
    </xdr:from>
    <xdr:to>
      <xdr:col>24</xdr:col>
      <xdr:colOff>596160</xdr:colOff>
      <xdr:row>44</xdr:row>
      <xdr:rowOff>75600</xdr:rowOff>
    </xdr:to>
    <xdr:graphicFrame>
      <xdr:nvGraphicFramePr>
        <xdr:cNvPr id="2" name="Chart 6"/>
        <xdr:cNvGraphicFramePr/>
      </xdr:nvGraphicFramePr>
      <xdr:xfrm>
        <a:off x="14448960" y="5155920"/>
        <a:ext cx="4206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37</xdr:col>
      <xdr:colOff>317520</xdr:colOff>
      <xdr:row>20</xdr:row>
      <xdr:rowOff>152280</xdr:rowOff>
    </xdr:from>
    <xdr:to>
      <xdr:col>43</xdr:col>
      <xdr:colOff>8280</xdr:colOff>
      <xdr:row>36</xdr:row>
      <xdr:rowOff>50040</xdr:rowOff>
    </xdr:to>
    <xdr:graphicFrame>
      <xdr:nvGraphicFramePr>
        <xdr:cNvPr id="3" name="Chart 7"/>
        <xdr:cNvGraphicFramePr/>
      </xdr:nvGraphicFramePr>
      <xdr:xfrm>
        <a:off x="28158840" y="3708000"/>
        <a:ext cx="4205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58" zoomScaleNormal="58" zoomScalePageLayoutView="100" workbookViewId="0">
      <selection pane="topLeft" activeCell="F4" activeCellId="0" sqref="F4"/>
    </sheetView>
  </sheetViews>
  <sheetFormatPr defaultRowHeight="13.8" zeroHeight="false" outlineLevelRow="0" outlineLevelCol="0"/>
  <cols>
    <col collapsed="false" customWidth="true" hidden="false" outlineLevel="0" max="3" min="1" style="1" width="8.83"/>
    <col collapsed="false" customWidth="true" hidden="false" outlineLevel="0" max="4" min="4" style="1" width="13.83"/>
    <col collapsed="false" customWidth="true" hidden="false" outlineLevel="0" max="5" min="5" style="1" width="14.13"/>
    <col collapsed="false" customWidth="true" hidden="false" outlineLevel="0" max="7" min="6" style="1" width="9.16"/>
    <col collapsed="false" customWidth="true" hidden="false" outlineLevel="0" max="9" min="8" style="1" width="8.83"/>
    <col collapsed="false" customWidth="true" hidden="false" outlineLevel="0" max="10" min="10" style="1" width="9.33"/>
    <col collapsed="false" customWidth="true" hidden="false" outlineLevel="0" max="11" min="11" style="1" width="7.67"/>
    <col collapsed="false" customWidth="true" hidden="false" outlineLevel="0" max="12" min="12" style="1" width="7.34"/>
    <col collapsed="false" customWidth="true" hidden="false" outlineLevel="0" max="14" min="13" style="1" width="8.83"/>
    <col collapsed="false" customWidth="true" hidden="false" outlineLevel="0" max="16" min="15" style="1" width="7.67"/>
    <col collapsed="false" customWidth="true" hidden="false" outlineLevel="0" max="21" min="17" style="0" width="8.83"/>
    <col collapsed="false" customWidth="true" hidden="false" outlineLevel="0" max="22" min="22" style="0" width="13.02"/>
    <col collapsed="false" customWidth="true" hidden="false" outlineLevel="0" max="24" min="23" style="0" width="12.83"/>
    <col collapsed="false" customWidth="true" hidden="false" outlineLevel="0" max="25" min="25" style="0" width="13.33"/>
    <col collapsed="false" customWidth="true" hidden="false" outlineLevel="0" max="29" min="26" style="0" width="12.66"/>
    <col collapsed="false" customWidth="true" hidden="false" outlineLevel="0" max="1025" min="30" style="0" width="8.83"/>
  </cols>
  <sheetData>
    <row r="1" customFormat="false" ht="34.9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</row>
    <row r="2" customFormat="false" ht="13.8" hidden="false" customHeight="false" outlineLevel="0" collapsed="false">
      <c r="A2" s="1" t="n">
        <v>0</v>
      </c>
      <c r="B2" s="1" t="s">
        <v>16</v>
      </c>
      <c r="C2" s="1" t="s">
        <v>17</v>
      </c>
      <c r="D2" s="3" t="n">
        <v>20.6937</v>
      </c>
      <c r="E2" s="3" t="n">
        <v>40.2181</v>
      </c>
      <c r="F2" s="3" t="n">
        <v>19.5244</v>
      </c>
      <c r="G2" s="3" t="n">
        <v>21.338</v>
      </c>
      <c r="H2" s="3" t="n">
        <v>20.9355</v>
      </c>
      <c r="I2" s="3" t="n">
        <v>0.644300000000001</v>
      </c>
      <c r="J2" s="3" t="n">
        <v>0.4025</v>
      </c>
      <c r="K2" s="4" t="n">
        <v>0.393666666666666</v>
      </c>
      <c r="L2" s="3" t="n">
        <v>3.29997336665916</v>
      </c>
      <c r="M2" s="3" t="n">
        <v>2.06152301735265</v>
      </c>
      <c r="N2" s="3" t="n">
        <v>62.4708986496972</v>
      </c>
      <c r="O2" s="4" t="n">
        <v>3.28016324744154</v>
      </c>
      <c r="P2" s="4" t="n">
        <v>2.04891184337569</v>
      </c>
    </row>
    <row r="3" customFormat="false" ht="13.8" hidden="false" customHeight="false" outlineLevel="0" collapsed="false">
      <c r="A3" s="1" t="n">
        <v>0</v>
      </c>
      <c r="B3" s="1" t="s">
        <v>16</v>
      </c>
      <c r="C3" s="1" t="s">
        <v>18</v>
      </c>
      <c r="D3" s="3" t="n">
        <v>20.7378</v>
      </c>
      <c r="E3" s="3" t="n">
        <v>39.8562</v>
      </c>
      <c r="F3" s="3" t="n">
        <v>19.1184</v>
      </c>
      <c r="G3" s="3" t="n">
        <v>21.3574</v>
      </c>
      <c r="H3" s="3" t="n">
        <v>20.9708</v>
      </c>
      <c r="I3" s="3" t="n">
        <v>0.619599999999998</v>
      </c>
      <c r="J3" s="3" t="n">
        <v>0.386599999999998</v>
      </c>
      <c r="K3" s="4"/>
      <c r="L3" s="3" t="n">
        <v>3.24085697547911</v>
      </c>
      <c r="M3" s="3" t="n">
        <v>2.02213574357686</v>
      </c>
      <c r="N3" s="3" t="n">
        <v>62.3950936087797</v>
      </c>
      <c r="O3" s="4"/>
      <c r="P3" s="4"/>
    </row>
    <row r="4" customFormat="false" ht="13.8" hidden="false" customHeight="false" outlineLevel="0" collapsed="false">
      <c r="A4" s="1" t="n">
        <v>0</v>
      </c>
      <c r="B4" s="1" t="s">
        <v>16</v>
      </c>
      <c r="C4" s="1" t="s">
        <v>19</v>
      </c>
      <c r="D4" s="3" t="n">
        <v>20.5424</v>
      </c>
      <c r="E4" s="3" t="n">
        <v>39.5383</v>
      </c>
      <c r="F4" s="3" t="n">
        <v>18.9959</v>
      </c>
      <c r="G4" s="3" t="n">
        <v>21.1692</v>
      </c>
      <c r="H4" s="3" t="n">
        <v>20.7773</v>
      </c>
      <c r="I4" s="3" t="n">
        <v>0.626799999999999</v>
      </c>
      <c r="J4" s="3" t="n">
        <v>0.3919</v>
      </c>
      <c r="K4" s="4"/>
      <c r="L4" s="3" t="n">
        <v>3.29965940018635</v>
      </c>
      <c r="M4" s="3" t="n">
        <v>2.06307676919756</v>
      </c>
      <c r="N4" s="3" t="n">
        <v>62.523931078494</v>
      </c>
      <c r="O4" s="4"/>
      <c r="P4" s="4"/>
    </row>
    <row r="5" customFormat="false" ht="13.8" hidden="false" customHeight="false" outlineLevel="0" collapsed="false">
      <c r="A5" s="1" t="n">
        <v>0</v>
      </c>
      <c r="B5" s="1" t="s">
        <v>16</v>
      </c>
      <c r="C5" s="1" t="s">
        <v>20</v>
      </c>
      <c r="D5" s="3" t="n">
        <v>20.7733</v>
      </c>
      <c r="E5" s="3" t="n">
        <v>40.9149</v>
      </c>
      <c r="F5" s="3" t="n">
        <v>20.1416</v>
      </c>
      <c r="G5" s="3" t="n">
        <v>21.449</v>
      </c>
      <c r="H5" s="3" t="n">
        <v>21.0213</v>
      </c>
      <c r="I5" s="3" t="n">
        <v>0.675700000000003</v>
      </c>
      <c r="J5" s="3" t="n">
        <v>0.427700000000002</v>
      </c>
      <c r="K5" s="4" t="n">
        <v>0.4226</v>
      </c>
      <c r="L5" s="3" t="n">
        <v>3.35474838145928</v>
      </c>
      <c r="M5" s="3" t="n">
        <v>2.12346586169918</v>
      </c>
      <c r="N5" s="3" t="n">
        <v>63.2973212964333</v>
      </c>
      <c r="O5" s="4" t="n">
        <v>3.29389336855671</v>
      </c>
      <c r="P5" s="4" t="n">
        <v>2.0710487918458</v>
      </c>
    </row>
    <row r="6" customFormat="false" ht="13.8" hidden="false" customHeight="false" outlineLevel="0" collapsed="false">
      <c r="A6" s="1" t="n">
        <v>0</v>
      </c>
      <c r="B6" s="1" t="s">
        <v>16</v>
      </c>
      <c r="C6" s="1" t="s">
        <v>21</v>
      </c>
      <c r="D6" s="3" t="n">
        <v>20.4798</v>
      </c>
      <c r="E6" s="3" t="n">
        <v>39.7632</v>
      </c>
      <c r="F6" s="3" t="n">
        <v>19.2834</v>
      </c>
      <c r="G6" s="3" t="n">
        <v>21.114</v>
      </c>
      <c r="H6" s="3" t="n">
        <v>20.7169</v>
      </c>
      <c r="I6" s="3" t="n">
        <v>0.6342</v>
      </c>
      <c r="J6" s="3" t="n">
        <v>0.397100000000002</v>
      </c>
      <c r="K6" s="4"/>
      <c r="L6" s="3" t="n">
        <v>3.28883910513706</v>
      </c>
      <c r="M6" s="3" t="n">
        <v>2.05928415113518</v>
      </c>
      <c r="N6" s="3" t="n">
        <v>62.6143172500791</v>
      </c>
      <c r="O6" s="4"/>
      <c r="P6" s="4"/>
    </row>
    <row r="7" customFormat="false" ht="13.8" hidden="false" customHeight="false" outlineLevel="0" collapsed="false">
      <c r="A7" s="1" t="n">
        <v>0</v>
      </c>
      <c r="B7" s="1" t="s">
        <v>16</v>
      </c>
      <c r="C7" s="1" t="s">
        <v>22</v>
      </c>
      <c r="D7" s="3" t="n">
        <v>20.6582</v>
      </c>
      <c r="E7" s="3" t="n">
        <v>42.4766</v>
      </c>
      <c r="F7" s="3" t="n">
        <v>21.8184</v>
      </c>
      <c r="G7" s="3" t="n">
        <v>21.3647</v>
      </c>
      <c r="H7" s="3" t="n">
        <v>20.9217</v>
      </c>
      <c r="I7" s="3" t="n">
        <v>0.706499999999998</v>
      </c>
      <c r="J7" s="3" t="n">
        <v>0.442999999999998</v>
      </c>
      <c r="K7" s="4"/>
      <c r="L7" s="3" t="n">
        <v>3.2380926190738</v>
      </c>
      <c r="M7" s="3" t="n">
        <v>2.03039636270303</v>
      </c>
      <c r="N7" s="3" t="n">
        <v>62.703467799009</v>
      </c>
      <c r="O7" s="4"/>
      <c r="P7" s="4"/>
    </row>
    <row r="8" customFormat="false" ht="13.8" hidden="false" customHeight="false" outlineLevel="0" collapsed="false">
      <c r="A8" s="1" t="n">
        <v>0</v>
      </c>
      <c r="B8" s="1" t="s">
        <v>16</v>
      </c>
      <c r="C8" s="1" t="s">
        <v>23</v>
      </c>
      <c r="D8" s="3" t="n">
        <v>20.3812</v>
      </c>
      <c r="E8" s="3" t="n">
        <v>41.1816</v>
      </c>
      <c r="F8" s="3" t="n">
        <v>20.8004</v>
      </c>
      <c r="G8" s="3" t="n">
        <v>21.1477</v>
      </c>
      <c r="H8" s="3" t="n">
        <v>20.6742</v>
      </c>
      <c r="I8" s="3" t="n">
        <v>0.766500000000001</v>
      </c>
      <c r="J8" s="3" t="n">
        <v>0.473500000000001</v>
      </c>
      <c r="K8" s="4" t="n">
        <v>0.495500000000001</v>
      </c>
      <c r="L8" s="3" t="n">
        <v>3.68502528797523</v>
      </c>
      <c r="M8" s="3" t="n">
        <v>2.27639853079749</v>
      </c>
      <c r="N8" s="3" t="n">
        <v>61.7742987606003</v>
      </c>
      <c r="O8" s="4" t="n">
        <v>3.62497919947878</v>
      </c>
      <c r="P8" s="4" t="n">
        <v>2.22133840843501</v>
      </c>
    </row>
    <row r="9" customFormat="false" ht="13.8" hidden="false" customHeight="false" outlineLevel="0" collapsed="false">
      <c r="A9" s="1" t="n">
        <v>0</v>
      </c>
      <c r="B9" s="1" t="s">
        <v>16</v>
      </c>
      <c r="C9" s="1" t="s">
        <v>24</v>
      </c>
      <c r="D9" s="3" t="n">
        <v>20.6859</v>
      </c>
      <c r="E9" s="3" t="n">
        <v>45.0773</v>
      </c>
      <c r="F9" s="3" t="n">
        <v>24.3914</v>
      </c>
      <c r="G9" s="3" t="n">
        <v>21.5646</v>
      </c>
      <c r="H9" s="3" t="n">
        <v>21.0296</v>
      </c>
      <c r="I9" s="3" t="n">
        <v>0.878699999999999</v>
      </c>
      <c r="J9" s="3" t="n">
        <v>0.535</v>
      </c>
      <c r="K9" s="4"/>
      <c r="L9" s="3" t="n">
        <v>3.60249924153594</v>
      </c>
      <c r="M9" s="3" t="n">
        <v>2.19339603302803</v>
      </c>
      <c r="N9" s="3" t="n">
        <v>60.8853988847162</v>
      </c>
      <c r="O9" s="4"/>
      <c r="P9" s="4"/>
    </row>
    <row r="10" customFormat="false" ht="13.8" hidden="false" customHeight="false" outlineLevel="0" collapsed="false">
      <c r="A10" s="1" t="n">
        <v>0</v>
      </c>
      <c r="B10" s="1" t="s">
        <v>16</v>
      </c>
      <c r="C10" s="1" t="s">
        <v>25</v>
      </c>
      <c r="D10" s="3" t="n">
        <v>20.607</v>
      </c>
      <c r="E10" s="3" t="n">
        <v>42.3915</v>
      </c>
      <c r="F10" s="3" t="n">
        <v>21.7845</v>
      </c>
      <c r="G10" s="3" t="n">
        <v>21.3885</v>
      </c>
      <c r="H10" s="3" t="n">
        <v>20.9105</v>
      </c>
      <c r="I10" s="3" t="n">
        <v>0.781500000000001</v>
      </c>
      <c r="J10" s="3" t="n">
        <v>0.478000000000002</v>
      </c>
      <c r="K10" s="4"/>
      <c r="L10" s="3" t="n">
        <v>3.58741306892516</v>
      </c>
      <c r="M10" s="3" t="n">
        <v>2.1942206614795</v>
      </c>
      <c r="N10" s="3" t="n">
        <v>61.1644273832375</v>
      </c>
      <c r="O10" s="4"/>
      <c r="P10" s="4"/>
    </row>
    <row r="11" customFormat="false" ht="13.8" hidden="false" customHeight="false" outlineLevel="0" collapsed="false">
      <c r="A11" s="1" t="n">
        <v>0</v>
      </c>
      <c r="B11" s="1" t="s">
        <v>16</v>
      </c>
      <c r="C11" s="1" t="s">
        <v>26</v>
      </c>
      <c r="D11" s="3" t="n">
        <v>20.7556</v>
      </c>
      <c r="E11" s="3" t="n">
        <v>28.4094</v>
      </c>
      <c r="F11" s="3" t="n">
        <v>7.6538</v>
      </c>
      <c r="G11" s="3" t="n">
        <v>21.0297</v>
      </c>
      <c r="H11" s="3" t="n">
        <v>20.857</v>
      </c>
      <c r="I11" s="3" t="n">
        <v>0.274099999999997</v>
      </c>
      <c r="J11" s="3" t="n">
        <v>0.172699999999999</v>
      </c>
      <c r="K11" s="4" t="n">
        <v>0.189233333333335</v>
      </c>
      <c r="L11" s="3" t="n">
        <v>3.58122762549318</v>
      </c>
      <c r="M11" s="3" t="n">
        <v>2.25639551595285</v>
      </c>
      <c r="N11" s="3" t="n">
        <v>63.0062021160163</v>
      </c>
      <c r="O11" s="4" t="n">
        <v>3.65527769806651</v>
      </c>
      <c r="P11" s="4" t="n">
        <v>2.20385098995375</v>
      </c>
    </row>
    <row r="12" customFormat="false" ht="13.8" hidden="false" customHeight="false" outlineLevel="0" collapsed="false">
      <c r="A12" s="1" t="n">
        <v>0</v>
      </c>
      <c r="B12" s="1" t="s">
        <v>16</v>
      </c>
      <c r="C12" s="1" t="s">
        <v>27</v>
      </c>
      <c r="D12" s="3" t="n">
        <v>20.5672</v>
      </c>
      <c r="E12" s="3" t="n">
        <v>28.5391</v>
      </c>
      <c r="F12" s="3" t="n">
        <v>7.9719</v>
      </c>
      <c r="G12" s="3" t="n">
        <v>20.8469</v>
      </c>
      <c r="H12" s="3" t="n">
        <v>20.6754</v>
      </c>
      <c r="I12" s="3" t="n">
        <v>0.279700000000002</v>
      </c>
      <c r="J12" s="3" t="n">
        <v>0.171500000000002</v>
      </c>
      <c r="K12" s="4"/>
      <c r="L12" s="3" t="n">
        <v>3.50857386570331</v>
      </c>
      <c r="M12" s="3" t="n">
        <v>2.15130646395466</v>
      </c>
      <c r="N12" s="3" t="n">
        <v>61.3156953879158</v>
      </c>
      <c r="O12" s="4"/>
      <c r="P12" s="4"/>
    </row>
    <row r="13" customFormat="false" ht="13.8" hidden="false" customHeight="false" outlineLevel="0" collapsed="false">
      <c r="A13" s="1" t="n">
        <v>0</v>
      </c>
      <c r="B13" s="1" t="s">
        <v>16</v>
      </c>
      <c r="C13" s="1" t="s">
        <v>28</v>
      </c>
      <c r="D13" s="3" t="n">
        <v>20.6271</v>
      </c>
      <c r="E13" s="3" t="n">
        <v>29.143</v>
      </c>
      <c r="F13" s="3" t="n">
        <v>8.5159</v>
      </c>
      <c r="G13" s="3" t="n">
        <v>20.9445</v>
      </c>
      <c r="H13" s="3" t="n">
        <v>20.7412</v>
      </c>
      <c r="I13" s="3" t="n">
        <v>0.317400000000003</v>
      </c>
      <c r="J13" s="3" t="n">
        <v>0.203300000000002</v>
      </c>
      <c r="K13" s="4"/>
      <c r="L13" s="3" t="n">
        <v>3.72714569217584</v>
      </c>
      <c r="M13" s="3" t="n">
        <v>2.3872990523609</v>
      </c>
      <c r="N13" s="3" t="n">
        <v>64.0516698172654</v>
      </c>
      <c r="O13" s="4"/>
      <c r="P13" s="4" t="n">
        <v>2.37880581971141</v>
      </c>
    </row>
    <row r="14" customFormat="false" ht="13.8" hidden="false" customHeight="false" outlineLevel="0" collapsed="false">
      <c r="A14" s="1" t="n">
        <v>0</v>
      </c>
      <c r="B14" s="1" t="s">
        <v>16</v>
      </c>
      <c r="C14" s="1" t="s">
        <v>29</v>
      </c>
      <c r="D14" s="3" t="n">
        <v>20.4794</v>
      </c>
      <c r="E14" s="3" t="n">
        <v>29.4529</v>
      </c>
      <c r="F14" s="3" t="n">
        <v>8.9735</v>
      </c>
      <c r="G14" s="3" t="n">
        <v>20.8245</v>
      </c>
      <c r="H14" s="3" t="n">
        <v>20.6118</v>
      </c>
      <c r="I14" s="3" t="n">
        <v>0.345100000000002</v>
      </c>
      <c r="J14" s="3" t="n">
        <v>0.212700000000002</v>
      </c>
      <c r="K14" s="4"/>
      <c r="L14" s="3" t="n">
        <v>3.84576809494625</v>
      </c>
      <c r="M14" s="3" t="n">
        <v>2.37031258706192</v>
      </c>
      <c r="N14" s="3" t="n">
        <v>61.6343088959723</v>
      </c>
      <c r="O14" s="4"/>
      <c r="P14" s="4"/>
    </row>
    <row r="15" customFormat="false" ht="13.8" hidden="false" customHeight="false" outlineLevel="0" collapsed="false">
      <c r="A15" s="1" t="n">
        <v>0</v>
      </c>
      <c r="B15" s="1" t="s">
        <v>16</v>
      </c>
      <c r="C15" s="1" t="s">
        <v>30</v>
      </c>
      <c r="D15" s="3" t="n">
        <v>20.5237</v>
      </c>
      <c r="E15" s="3" t="n">
        <v>28.7212</v>
      </c>
      <c r="F15" s="3" t="n">
        <v>8.1975</v>
      </c>
      <c r="G15" s="3" t="n">
        <v>20.8409</v>
      </c>
      <c r="H15" s="3" t="n">
        <v>20.6387</v>
      </c>
      <c r="I15" s="3" t="n">
        <v>0.3172</v>
      </c>
      <c r="J15" s="3" t="n">
        <v>0.202200000000001</v>
      </c>
      <c r="K15" s="4"/>
      <c r="L15" s="3" t="n">
        <v>3.86947240012199</v>
      </c>
      <c r="M15" s="3" t="n">
        <v>2.46660567246113</v>
      </c>
      <c r="N15" s="3" t="n">
        <v>63.7452711223208</v>
      </c>
      <c r="O15" s="4"/>
      <c r="P15" s="4" t="n">
        <v>2.29219693457919</v>
      </c>
    </row>
    <row r="16" customFormat="false" ht="13.8" hidden="false" customHeight="false" outlineLevel="0" collapsed="false">
      <c r="A16" s="1" t="n">
        <v>0</v>
      </c>
      <c r="B16" s="1" t="s">
        <v>16</v>
      </c>
      <c r="C16" s="1" t="s">
        <v>31</v>
      </c>
      <c r="D16" s="3" t="n">
        <v>20.5788</v>
      </c>
      <c r="E16" s="3" t="n">
        <v>28.7477</v>
      </c>
      <c r="F16" s="3" t="n">
        <v>8.1689</v>
      </c>
      <c r="G16" s="3" t="n">
        <v>20.8565</v>
      </c>
      <c r="H16" s="3" t="n">
        <v>20.6835</v>
      </c>
      <c r="I16" s="3" t="n">
        <v>0.277699999999999</v>
      </c>
      <c r="J16" s="3" t="n">
        <v>0.173000000000002</v>
      </c>
      <c r="K16" s="4"/>
      <c r="L16" s="3" t="n">
        <v>3.3994785099585</v>
      </c>
      <c r="M16" s="3" t="n">
        <v>2.11778819669725</v>
      </c>
      <c r="N16" s="3" t="n">
        <v>62.2974432841203</v>
      </c>
      <c r="O16" s="4"/>
      <c r="P16" s="4"/>
    </row>
    <row r="17" customFormat="false" ht="13.8" hidden="false" customHeight="false" outlineLevel="0" collapsed="false">
      <c r="A17" s="1" t="n">
        <v>0</v>
      </c>
      <c r="B17" s="1" t="s">
        <v>16</v>
      </c>
      <c r="C17" s="1" t="s">
        <v>32</v>
      </c>
      <c r="D17" s="3" t="n">
        <v>20.3504</v>
      </c>
      <c r="E17" s="3" t="n">
        <v>28.6109</v>
      </c>
      <c r="F17" s="3" t="n">
        <v>8.2605</v>
      </c>
      <c r="G17" s="3" t="n">
        <v>20.6052</v>
      </c>
      <c r="H17" s="3" t="n">
        <v>20.4475</v>
      </c>
      <c r="I17" s="3" t="n">
        <v>0.254799999999999</v>
      </c>
      <c r="J17" s="3" t="n">
        <v>0.157699999999998</v>
      </c>
      <c r="K17" s="4" t="n">
        <v>0.187333333333333</v>
      </c>
      <c r="L17" s="3" t="n">
        <v>3.08455904606258</v>
      </c>
      <c r="M17" s="3" t="n">
        <v>1.90908540645237</v>
      </c>
      <c r="N17" s="3" t="n">
        <v>61.8916797488221</v>
      </c>
      <c r="O17" s="5" t="n">
        <v>3.7027474884257</v>
      </c>
      <c r="P17" s="4" t="n">
        <v>2.32507681721829</v>
      </c>
    </row>
    <row r="18" customFormat="false" ht="13.8" hidden="false" customHeight="false" outlineLevel="0" collapsed="false">
      <c r="A18" s="1" t="n">
        <v>0</v>
      </c>
      <c r="B18" s="1" t="s">
        <v>16</v>
      </c>
      <c r="C18" s="1" t="s">
        <v>33</v>
      </c>
      <c r="D18" s="3" t="n">
        <v>20.5734</v>
      </c>
      <c r="E18" s="3" t="n">
        <v>28.9424</v>
      </c>
      <c r="F18" s="3" t="n">
        <v>8.369</v>
      </c>
      <c r="G18" s="3" t="n">
        <v>20.9367</v>
      </c>
      <c r="H18" s="3" t="n">
        <v>20.7073</v>
      </c>
      <c r="I18" s="3" t="n">
        <v>0.363299999999999</v>
      </c>
      <c r="J18" s="3" t="n">
        <v>0.229399999999998</v>
      </c>
      <c r="K18" s="4"/>
      <c r="L18" s="3" t="n">
        <v>4.34102043254868</v>
      </c>
      <c r="M18" s="3" t="n">
        <v>2.74106822798421</v>
      </c>
      <c r="N18" s="3" t="n">
        <v>63.1434076520779</v>
      </c>
      <c r="O18" s="5"/>
      <c r="P18" s="5"/>
    </row>
    <row r="19" customFormat="false" ht="13.8" hidden="false" customHeight="false" outlineLevel="0" collapsed="false">
      <c r="A19" s="1" t="n">
        <v>0</v>
      </c>
      <c r="B19" s="1" t="s">
        <v>16</v>
      </c>
      <c r="C19" s="1" t="s">
        <v>34</v>
      </c>
      <c r="D19" s="3" t="n">
        <v>20.3222</v>
      </c>
      <c r="E19" s="3" t="n">
        <v>28.4354</v>
      </c>
      <c r="F19" s="3" t="n">
        <v>8.1132</v>
      </c>
      <c r="G19" s="3" t="n">
        <v>20.6341</v>
      </c>
      <c r="H19" s="3" t="n">
        <v>20.4395</v>
      </c>
      <c r="I19" s="3" t="n">
        <v>0.311900000000001</v>
      </c>
      <c r="J19" s="3" t="n">
        <v>0.194600000000001</v>
      </c>
      <c r="K19" s="4"/>
      <c r="L19" s="3" t="n">
        <v>3.8443524133511</v>
      </c>
      <c r="M19" s="3" t="n">
        <v>2.39856037075385</v>
      </c>
      <c r="N19" s="3" t="n">
        <v>62.391792241103</v>
      </c>
      <c r="O19" s="5"/>
      <c r="P19" s="4" t="n">
        <v>2.27445008521939</v>
      </c>
    </row>
    <row r="20" customFormat="false" ht="13.8" hidden="false" customHeight="false" outlineLevel="0" collapsed="false">
      <c r="A20" s="1" t="n">
        <v>0</v>
      </c>
      <c r="B20" s="1" t="s">
        <v>16</v>
      </c>
      <c r="C20" s="1" t="s">
        <v>35</v>
      </c>
      <c r="D20" s="3" t="n">
        <v>20.7618</v>
      </c>
      <c r="E20" s="3" t="n">
        <v>29.4581</v>
      </c>
      <c r="F20" s="3" t="n">
        <v>8.6963</v>
      </c>
      <c r="G20" s="3" t="n">
        <v>21.0667</v>
      </c>
      <c r="H20" s="3" t="n">
        <v>20.8797</v>
      </c>
      <c r="I20" s="3" t="n">
        <v>0.3049</v>
      </c>
      <c r="J20" s="3" t="n">
        <v>0.187000000000001</v>
      </c>
      <c r="K20" s="4"/>
      <c r="L20" s="3" t="n">
        <v>3.50608879638467</v>
      </c>
      <c r="M20" s="3" t="n">
        <v>2.15033979968494</v>
      </c>
      <c r="N20" s="3" t="n">
        <v>61.3315841259433</v>
      </c>
      <c r="O20" s="5"/>
      <c r="P20" s="5"/>
    </row>
    <row r="21" customFormat="false" ht="13.8" hidden="false" customHeight="false" outlineLevel="0" collapsed="false">
      <c r="A21" s="1" t="n">
        <v>0</v>
      </c>
      <c r="B21" s="1" t="s">
        <v>16</v>
      </c>
      <c r="C21" s="1" t="s">
        <v>36</v>
      </c>
      <c r="D21" s="3" t="n">
        <v>20.5563</v>
      </c>
      <c r="E21" s="3" t="n">
        <v>28.322</v>
      </c>
      <c r="F21" s="3" t="n">
        <v>7.7657</v>
      </c>
      <c r="G21" s="3" t="n">
        <v>20.8525</v>
      </c>
      <c r="H21" s="3" t="n">
        <v>20.6694</v>
      </c>
      <c r="I21" s="3" t="n">
        <v>0.296199999999999</v>
      </c>
      <c r="J21" s="3" t="n">
        <v>0.1831</v>
      </c>
      <c r="K21" s="4"/>
      <c r="L21" s="3" t="n">
        <v>3.81420863540954</v>
      </c>
      <c r="M21" s="3" t="n">
        <v>2.3578041902211</v>
      </c>
      <c r="N21" s="3" t="n">
        <v>61.816340310601</v>
      </c>
      <c r="O21" s="5"/>
      <c r="P21" s="4" t="n">
        <v>2.26677877714984</v>
      </c>
    </row>
    <row r="22" customFormat="false" ht="13.8" hidden="false" customHeight="false" outlineLevel="0" collapsed="false">
      <c r="A22" s="1" t="n">
        <v>0</v>
      </c>
      <c r="B22" s="1" t="s">
        <v>16</v>
      </c>
      <c r="C22" s="1" t="s">
        <v>37</v>
      </c>
      <c r="D22" s="3" t="n">
        <v>20.7892</v>
      </c>
      <c r="E22" s="3" t="n">
        <v>28.7037</v>
      </c>
      <c r="F22" s="3" t="n">
        <v>7.9145</v>
      </c>
      <c r="G22" s="3" t="n">
        <v>21.0762</v>
      </c>
      <c r="H22" s="3" t="n">
        <v>20.904</v>
      </c>
      <c r="I22" s="3" t="n">
        <v>0.286999999999999</v>
      </c>
      <c r="J22" s="3" t="n">
        <v>0.1722</v>
      </c>
      <c r="K22" s="4"/>
      <c r="L22" s="3" t="n">
        <v>3.62625560679764</v>
      </c>
      <c r="M22" s="3" t="n">
        <v>2.17575336407859</v>
      </c>
      <c r="N22" s="3" t="n">
        <v>60.0000000000002</v>
      </c>
      <c r="O22" s="5"/>
      <c r="P22" s="5"/>
    </row>
    <row r="23" customFormat="false" ht="13.8" hidden="false" customHeight="false" outlineLevel="0" collapsed="false">
      <c r="A23" s="1" t="n">
        <v>0</v>
      </c>
      <c r="B23" s="1" t="s">
        <v>16</v>
      </c>
      <c r="C23" s="1" t="s">
        <v>38</v>
      </c>
      <c r="D23" s="3" t="n">
        <v>20.5778</v>
      </c>
      <c r="E23" s="3" t="n">
        <v>29.6432</v>
      </c>
      <c r="F23" s="3" t="n">
        <v>9.0654</v>
      </c>
      <c r="G23" s="3" t="n">
        <v>20.8848</v>
      </c>
      <c r="H23" s="3" t="n">
        <v>20.6849</v>
      </c>
      <c r="I23" s="3" t="n">
        <v>0.306999999999999</v>
      </c>
      <c r="J23" s="3" t="n">
        <v>0.1999</v>
      </c>
      <c r="K23" s="4" t="n">
        <v>0.208616666666667</v>
      </c>
      <c r="L23" s="3" t="n">
        <v>3.38650252608819</v>
      </c>
      <c r="M23" s="3" t="n">
        <v>2.20508747545612</v>
      </c>
      <c r="N23" s="3" t="n">
        <v>65.1140065146581</v>
      </c>
      <c r="O23" s="5" t="n">
        <v>3.42379895624658</v>
      </c>
      <c r="P23" s="4" t="n">
        <v>2.24039175836909</v>
      </c>
    </row>
    <row r="24" customFormat="false" ht="13.8" hidden="false" customHeight="false" outlineLevel="0" collapsed="false">
      <c r="A24" s="1" t="n">
        <v>0</v>
      </c>
      <c r="B24" s="1" t="s">
        <v>16</v>
      </c>
      <c r="C24" s="1" t="s">
        <v>39</v>
      </c>
      <c r="D24" s="3" t="n">
        <v>20.697</v>
      </c>
      <c r="E24" s="3" t="n">
        <v>29.9601</v>
      </c>
      <c r="F24" s="3" t="n">
        <v>9.2631</v>
      </c>
      <c r="G24" s="3" t="n">
        <v>21.0186</v>
      </c>
      <c r="H24" s="3" t="n">
        <v>20.8078</v>
      </c>
      <c r="I24" s="3" t="n">
        <v>0.3216</v>
      </c>
      <c r="J24" s="3" t="n">
        <v>0.210799999999999</v>
      </c>
      <c r="K24" s="4"/>
      <c r="L24" s="3" t="n">
        <v>3.47183988081744</v>
      </c>
      <c r="M24" s="3" t="n">
        <v>2.27569604128206</v>
      </c>
      <c r="N24" s="3" t="n">
        <v>65.5472636815917</v>
      </c>
      <c r="O24" s="5"/>
      <c r="P24" s="5"/>
    </row>
    <row r="25" customFormat="false" ht="13.8" hidden="false" customHeight="false" outlineLevel="0" collapsed="false">
      <c r="A25" s="1" t="n">
        <v>0</v>
      </c>
      <c r="B25" s="1" t="s">
        <v>16</v>
      </c>
      <c r="C25" s="1" t="s">
        <v>40</v>
      </c>
      <c r="D25" s="3" t="n">
        <v>20.5632</v>
      </c>
      <c r="E25" s="3" t="n">
        <v>29.9093</v>
      </c>
      <c r="F25" s="3" t="n">
        <v>9.3461</v>
      </c>
      <c r="G25" s="3" t="n">
        <v>20.8815</v>
      </c>
      <c r="H25" s="3" t="n">
        <v>20.6746</v>
      </c>
      <c r="I25" s="3" t="n">
        <v>0.318300000000001</v>
      </c>
      <c r="J25" s="3" t="n">
        <v>0.206899999999997</v>
      </c>
      <c r="K25" s="4"/>
      <c r="L25" s="3" t="n">
        <v>3.40569863365469</v>
      </c>
      <c r="M25" s="3" t="n">
        <v>2.21375761012612</v>
      </c>
      <c r="N25" s="3" t="n">
        <v>65.0015708451137</v>
      </c>
      <c r="O25" s="5"/>
      <c r="P25" s="4" t="n">
        <v>2.23540007393061</v>
      </c>
    </row>
    <row r="26" customFormat="false" ht="13.8" hidden="false" customHeight="false" outlineLevel="0" collapsed="false">
      <c r="A26" s="1" t="n">
        <v>0</v>
      </c>
      <c r="B26" s="1" t="s">
        <v>16</v>
      </c>
      <c r="C26" s="1" t="s">
        <v>41</v>
      </c>
      <c r="D26" s="3" t="n">
        <v>20.6509</v>
      </c>
      <c r="E26" s="3" t="n">
        <v>30.5621</v>
      </c>
      <c r="F26" s="3" t="n">
        <v>9.9112</v>
      </c>
      <c r="G26" s="3" t="n">
        <v>21.0046</v>
      </c>
      <c r="H26" s="3" t="n">
        <v>20.7809</v>
      </c>
      <c r="I26" s="3" t="n">
        <v>0.3537</v>
      </c>
      <c r="J26" s="3" t="n">
        <v>0.223700000000001</v>
      </c>
      <c r="K26" s="4"/>
      <c r="L26" s="3" t="n">
        <v>3.56868996690613</v>
      </c>
      <c r="M26" s="3" t="n">
        <v>2.2570425377351</v>
      </c>
      <c r="N26" s="3" t="n">
        <v>63.2456884365284</v>
      </c>
      <c r="O26" s="5"/>
      <c r="P26" s="5"/>
    </row>
    <row r="27" customFormat="false" ht="13.8" hidden="false" customHeight="false" outlineLevel="0" collapsed="false">
      <c r="A27" s="1" t="n">
        <v>0</v>
      </c>
      <c r="B27" s="1" t="s">
        <v>16</v>
      </c>
      <c r="C27" s="1" t="s">
        <v>42</v>
      </c>
      <c r="D27" s="3" t="n">
        <v>20.7976</v>
      </c>
      <c r="E27" s="3" t="n">
        <v>30.4476</v>
      </c>
      <c r="F27" s="3" t="n">
        <v>9.65</v>
      </c>
      <c r="G27" s="3" t="n">
        <v>21.1228</v>
      </c>
      <c r="H27" s="3" t="n">
        <v>20.9104</v>
      </c>
      <c r="I27" s="3" t="n">
        <v>0.325200000000002</v>
      </c>
      <c r="J27" s="3" t="n">
        <v>0.212400000000002</v>
      </c>
      <c r="K27" s="4"/>
      <c r="L27" s="3" t="n">
        <v>3.36994818652852</v>
      </c>
      <c r="M27" s="3" t="n">
        <v>2.20103626943008</v>
      </c>
      <c r="N27" s="3" t="n">
        <v>65.3136531365316</v>
      </c>
      <c r="O27" s="5"/>
      <c r="P27" s="4" t="n">
        <v>2.19509390368216</v>
      </c>
    </row>
    <row r="28" customFormat="false" ht="13.8" hidden="false" customHeight="false" outlineLevel="0" collapsed="false">
      <c r="A28" s="1" t="n">
        <v>0</v>
      </c>
      <c r="B28" s="1" t="s">
        <v>16</v>
      </c>
      <c r="C28" s="1" t="s">
        <v>43</v>
      </c>
      <c r="D28" s="3" t="n">
        <v>20.3857</v>
      </c>
      <c r="E28" s="3" t="n">
        <v>29.4303</v>
      </c>
      <c r="F28" s="3" t="n">
        <v>9.0446</v>
      </c>
      <c r="G28" s="3" t="n">
        <v>20.6878</v>
      </c>
      <c r="H28" s="3" t="n">
        <v>20.4898</v>
      </c>
      <c r="I28" s="3" t="n">
        <v>0.302099999999999</v>
      </c>
      <c r="J28" s="3" t="n">
        <v>0.198</v>
      </c>
      <c r="K28" s="4"/>
      <c r="L28" s="3" t="n">
        <v>3.3401145434845</v>
      </c>
      <c r="M28" s="3" t="n">
        <v>2.18915153793424</v>
      </c>
      <c r="N28" s="3" t="n">
        <v>65.5412115193647</v>
      </c>
      <c r="O28" s="5"/>
      <c r="P28" s="5"/>
    </row>
    <row r="29" customFormat="false" ht="13.8" hidden="false" customHeight="false" outlineLevel="0" collapsed="false">
      <c r="A29" s="1" t="n">
        <v>0</v>
      </c>
      <c r="B29" s="1" t="s">
        <v>16</v>
      </c>
      <c r="C29" s="1" t="s">
        <v>44</v>
      </c>
      <c r="D29" s="3" t="n">
        <v>20.6398</v>
      </c>
      <c r="E29" s="3" t="n">
        <v>30.3555</v>
      </c>
      <c r="F29" s="3" t="n">
        <v>9.7157</v>
      </c>
      <c r="G29" s="3" t="n">
        <v>20.9522</v>
      </c>
      <c r="H29" s="3" t="n">
        <v>20.7468</v>
      </c>
      <c r="I29" s="3" t="n">
        <v>0.3124</v>
      </c>
      <c r="J29" s="3" t="n">
        <v>0.205400000000001</v>
      </c>
      <c r="K29" s="4" t="n">
        <v>0.200050000000001</v>
      </c>
      <c r="L29" s="3" t="n">
        <v>3.21541422645821</v>
      </c>
      <c r="M29" s="3" t="n">
        <v>2.11410397603879</v>
      </c>
      <c r="N29" s="3" t="n">
        <v>65.7490396927019</v>
      </c>
      <c r="O29" s="5" t="n">
        <v>3.2877213420728</v>
      </c>
      <c r="P29" s="4" t="n">
        <v>2.16173010875076</v>
      </c>
    </row>
    <row r="30" customFormat="false" ht="13.8" hidden="false" customHeight="false" outlineLevel="0" collapsed="false">
      <c r="A30" s="1" t="n">
        <v>0</v>
      </c>
      <c r="B30" s="1" t="s">
        <v>16</v>
      </c>
      <c r="C30" s="1" t="s">
        <v>45</v>
      </c>
      <c r="D30" s="3" t="n">
        <v>20.3715</v>
      </c>
      <c r="E30" s="3" t="n">
        <v>28.3512</v>
      </c>
      <c r="F30" s="3" t="n">
        <v>7.9797</v>
      </c>
      <c r="G30" s="3" t="n">
        <v>20.6388</v>
      </c>
      <c r="H30" s="3" t="n">
        <v>20.4625</v>
      </c>
      <c r="I30" s="3" t="n">
        <v>0.267299999999999</v>
      </c>
      <c r="J30" s="3" t="n">
        <v>0.176300000000001</v>
      </c>
      <c r="K30" s="4"/>
      <c r="L30" s="3" t="n">
        <v>3.34974999060114</v>
      </c>
      <c r="M30" s="3" t="n">
        <v>2.20935624146273</v>
      </c>
      <c r="N30" s="3" t="n">
        <v>65.9558548447445</v>
      </c>
      <c r="O30" s="5"/>
      <c r="P30" s="5"/>
    </row>
    <row r="31" customFormat="false" ht="13.8" hidden="false" customHeight="false" outlineLevel="0" collapsed="false">
      <c r="A31" s="1" t="n">
        <v>0</v>
      </c>
      <c r="B31" s="1" t="s">
        <v>16</v>
      </c>
      <c r="C31" s="1" t="s">
        <v>46</v>
      </c>
      <c r="D31" s="3" t="n">
        <v>20.6431</v>
      </c>
      <c r="E31" s="3" t="n">
        <v>29.51</v>
      </c>
      <c r="F31" s="3" t="n">
        <v>8.8669</v>
      </c>
      <c r="G31" s="3" t="n">
        <v>20.9345</v>
      </c>
      <c r="H31" s="3" t="n">
        <v>20.7432</v>
      </c>
      <c r="I31" s="3" t="n">
        <v>0.291399999999999</v>
      </c>
      <c r="J31" s="3" t="n">
        <v>0.191299999999998</v>
      </c>
      <c r="K31" s="4"/>
      <c r="L31" s="3" t="n">
        <v>3.28637968173769</v>
      </c>
      <c r="M31" s="3" t="n">
        <v>2.1574620216761</v>
      </c>
      <c r="N31" s="3" t="n">
        <v>65.6485929993132</v>
      </c>
      <c r="O31" s="5"/>
      <c r="P31" s="4" t="n">
        <v>2.16242144400446</v>
      </c>
    </row>
    <row r="32" customFormat="false" ht="13.8" hidden="false" customHeight="false" outlineLevel="0" collapsed="false">
      <c r="A32" s="1" t="n">
        <v>0</v>
      </c>
      <c r="B32" s="1" t="s">
        <v>16</v>
      </c>
      <c r="C32" s="1" t="s">
        <v>47</v>
      </c>
      <c r="D32" s="3" t="n">
        <v>20.6695</v>
      </c>
      <c r="E32" s="3" t="n">
        <v>30.354</v>
      </c>
      <c r="F32" s="3" t="n">
        <v>9.6845</v>
      </c>
      <c r="G32" s="3" t="n">
        <v>20.9887</v>
      </c>
      <c r="H32" s="3" t="n">
        <v>20.7788</v>
      </c>
      <c r="I32" s="3" t="n">
        <v>0.319200000000002</v>
      </c>
      <c r="J32" s="3" t="n">
        <v>0.209900000000001</v>
      </c>
      <c r="K32" s="4"/>
      <c r="L32" s="3" t="n">
        <v>3.29598843512832</v>
      </c>
      <c r="M32" s="3" t="n">
        <v>2.16738086633281</v>
      </c>
      <c r="N32" s="3" t="n">
        <v>65.7581453634084</v>
      </c>
      <c r="O32" s="5"/>
      <c r="P32" s="5"/>
    </row>
    <row r="33" customFormat="false" ht="13.8" hidden="false" customHeight="false" outlineLevel="0" collapsed="false">
      <c r="A33" s="1" t="n">
        <v>0</v>
      </c>
      <c r="B33" s="1" t="s">
        <v>16</v>
      </c>
      <c r="C33" s="1" t="s">
        <v>48</v>
      </c>
      <c r="D33" s="3" t="n">
        <v>20.6584</v>
      </c>
      <c r="E33" s="3" t="n">
        <v>31.2971</v>
      </c>
      <c r="F33" s="3" t="n">
        <v>10.6387</v>
      </c>
      <c r="G33" s="3" t="n">
        <v>21.0088</v>
      </c>
      <c r="H33" s="3" t="n">
        <v>20.7761</v>
      </c>
      <c r="I33" s="3" t="n">
        <v>0.3504</v>
      </c>
      <c r="J33" s="3" t="n">
        <v>0.232700000000001</v>
      </c>
      <c r="K33" s="4"/>
      <c r="L33" s="3" t="n">
        <v>3.29363550057808</v>
      </c>
      <c r="M33" s="3" t="n">
        <v>2.18729732016131</v>
      </c>
      <c r="N33" s="3" t="n">
        <v>66.4098173515984</v>
      </c>
      <c r="O33" s="5"/>
      <c r="P33" s="4" t="n">
        <v>2.15965198448736</v>
      </c>
    </row>
    <row r="34" customFormat="false" ht="13.8" hidden="false" customHeight="false" outlineLevel="0" collapsed="false">
      <c r="A34" s="1" t="n">
        <v>0</v>
      </c>
      <c r="B34" s="1" t="s">
        <v>16</v>
      </c>
      <c r="C34" s="1" t="s">
        <v>49</v>
      </c>
      <c r="D34" s="3" t="n">
        <v>20.5927</v>
      </c>
      <c r="E34" s="3" t="n">
        <v>29.2559</v>
      </c>
      <c r="F34" s="3" t="n">
        <v>8.6632</v>
      </c>
      <c r="G34" s="3" t="n">
        <v>20.8773</v>
      </c>
      <c r="H34" s="3" t="n">
        <v>20.6926</v>
      </c>
      <c r="I34" s="3" t="n">
        <v>0.284600000000001</v>
      </c>
      <c r="J34" s="3" t="n">
        <v>0.184700000000003</v>
      </c>
      <c r="K34" s="4"/>
      <c r="L34" s="3" t="n">
        <v>3.28516021793334</v>
      </c>
      <c r="M34" s="3" t="n">
        <v>2.13200664881341</v>
      </c>
      <c r="N34" s="3" t="n">
        <v>64.8981026001414</v>
      </c>
      <c r="O34" s="5"/>
      <c r="P34" s="5"/>
    </row>
    <row r="35" customFormat="false" ht="13.8" hidden="false" customHeight="false" outlineLevel="0" collapsed="false">
      <c r="A35" s="1" t="n">
        <v>0</v>
      </c>
      <c r="B35" s="1" t="s">
        <v>16</v>
      </c>
      <c r="C35" s="1" t="s">
        <v>50</v>
      </c>
      <c r="D35" s="3" t="n">
        <v>20.7625</v>
      </c>
      <c r="E35" s="3" t="n">
        <v>29.0169</v>
      </c>
      <c r="F35" s="3" t="n">
        <v>8.2544</v>
      </c>
      <c r="G35" s="3" t="n">
        <v>21.0349</v>
      </c>
      <c r="H35" s="3" t="n">
        <v>20.8922</v>
      </c>
      <c r="I35" s="3" t="n">
        <v>0.272400000000001</v>
      </c>
      <c r="J35" s="3" t="n">
        <v>0.142700000000001</v>
      </c>
      <c r="K35" s="4" t="n">
        <v>0.167333333333333</v>
      </c>
      <c r="L35" s="3" t="n">
        <v>3.30005815080443</v>
      </c>
      <c r="M35" s="3" t="n">
        <v>1.72877495638691</v>
      </c>
      <c r="N35" s="3" t="n">
        <v>52.386196769457</v>
      </c>
      <c r="O35" s="5" t="n">
        <v>3.34415666087872</v>
      </c>
      <c r="P35" s="4" t="n">
        <v>1.67128128645269</v>
      </c>
    </row>
    <row r="36" customFormat="false" ht="13.8" hidden="false" customHeight="false" outlineLevel="0" collapsed="false">
      <c r="A36" s="1" t="n">
        <v>0</v>
      </c>
      <c r="B36" s="1" t="s">
        <v>16</v>
      </c>
      <c r="C36" s="1" t="s">
        <v>51</v>
      </c>
      <c r="D36" s="3" t="n">
        <v>20.3959</v>
      </c>
      <c r="E36" s="3" t="n">
        <v>29.697</v>
      </c>
      <c r="F36" s="3" t="n">
        <v>9.3011</v>
      </c>
      <c r="G36" s="3" t="n">
        <v>20.7014</v>
      </c>
      <c r="H36" s="3" t="n">
        <v>20.5513</v>
      </c>
      <c r="I36" s="3" t="n">
        <v>0.305499999999999</v>
      </c>
      <c r="J36" s="3" t="n">
        <v>0.150099999999998</v>
      </c>
      <c r="K36" s="4"/>
      <c r="L36" s="3" t="n">
        <v>3.28455774048229</v>
      </c>
      <c r="M36" s="3" t="n">
        <v>1.61378761651846</v>
      </c>
      <c r="N36" s="3" t="n">
        <v>49.1325695581012</v>
      </c>
      <c r="O36" s="5"/>
      <c r="P36" s="5"/>
    </row>
    <row r="37" customFormat="false" ht="13.8" hidden="false" customHeight="false" outlineLevel="0" collapsed="false">
      <c r="A37" s="1" t="n">
        <v>0</v>
      </c>
      <c r="B37" s="1" t="s">
        <v>16</v>
      </c>
      <c r="C37" s="1" t="s">
        <v>52</v>
      </c>
      <c r="D37" s="3" t="n">
        <v>20.7245</v>
      </c>
      <c r="E37" s="3" t="n">
        <v>29.772</v>
      </c>
      <c r="F37" s="3" t="n">
        <v>9.0475</v>
      </c>
      <c r="G37" s="3" t="n">
        <v>21.024</v>
      </c>
      <c r="H37" s="3" t="n">
        <v>20.8403</v>
      </c>
      <c r="I37" s="3" t="n">
        <v>0.299500000000002</v>
      </c>
      <c r="J37" s="3" t="n">
        <v>0.183700000000002</v>
      </c>
      <c r="K37" s="4"/>
      <c r="L37" s="3" t="n">
        <v>3.31030671456205</v>
      </c>
      <c r="M37" s="3" t="n">
        <v>2.03039513677813</v>
      </c>
      <c r="N37" s="3" t="n">
        <v>61.3355592654426</v>
      </c>
      <c r="O37" s="5"/>
      <c r="P37" s="4" t="n">
        <v>1.99588493211039</v>
      </c>
    </row>
    <row r="38" customFormat="false" ht="13.8" hidden="false" customHeight="false" outlineLevel="0" collapsed="false">
      <c r="A38" s="1" t="n">
        <v>0</v>
      </c>
      <c r="B38" s="1" t="s">
        <v>16</v>
      </c>
      <c r="C38" s="1" t="s">
        <v>53</v>
      </c>
      <c r="D38" s="3" t="n">
        <v>20.5784</v>
      </c>
      <c r="E38" s="3" t="n">
        <v>30.2094</v>
      </c>
      <c r="F38" s="3" t="n">
        <v>9.631</v>
      </c>
      <c r="G38" s="3" t="n">
        <v>20.9069</v>
      </c>
      <c r="H38" s="3" t="n">
        <v>20.718</v>
      </c>
      <c r="I38" s="3" t="n">
        <v>0.328500000000002</v>
      </c>
      <c r="J38" s="3" t="n">
        <v>0.1889</v>
      </c>
      <c r="K38" s="4"/>
      <c r="L38" s="3" t="n">
        <v>3.41086076212233</v>
      </c>
      <c r="M38" s="3" t="n">
        <v>1.96137472744264</v>
      </c>
      <c r="N38" s="3" t="n">
        <v>57.5038051750378</v>
      </c>
      <c r="O38" s="5"/>
      <c r="P38" s="5"/>
    </row>
    <row r="39" customFormat="false" ht="13.8" hidden="false" customHeight="false" outlineLevel="0" collapsed="false">
      <c r="A39" s="1" t="n">
        <v>0</v>
      </c>
      <c r="B39" s="1" t="s">
        <v>16</v>
      </c>
      <c r="C39" s="1" t="s">
        <v>54</v>
      </c>
      <c r="D39" s="3" t="n">
        <v>20.5172</v>
      </c>
      <c r="E39" s="3" t="n">
        <v>27.1658</v>
      </c>
      <c r="F39" s="3" t="n">
        <v>6.6486</v>
      </c>
      <c r="G39" s="3" t="n">
        <v>20.749</v>
      </c>
      <c r="H39" s="3" t="n">
        <v>20.6125</v>
      </c>
      <c r="I39" s="3" t="n">
        <v>0.2318</v>
      </c>
      <c r="J39" s="3" t="n">
        <v>0.136499999999998</v>
      </c>
      <c r="K39" s="4"/>
      <c r="L39" s="3" t="n">
        <v>3.48644827482477</v>
      </c>
      <c r="M39" s="3" t="n">
        <v>2.05306380290585</v>
      </c>
      <c r="N39" s="3" t="n">
        <v>58.8869715271778</v>
      </c>
      <c r="O39" s="5"/>
      <c r="P39" s="4" t="n">
        <v>2.07973946828808</v>
      </c>
    </row>
    <row r="40" customFormat="false" ht="13.8" hidden="false" customHeight="false" outlineLevel="0" collapsed="false">
      <c r="A40" s="1" t="n">
        <v>0</v>
      </c>
      <c r="B40" s="1" t="s">
        <v>16</v>
      </c>
      <c r="C40" s="1" t="s">
        <v>55</v>
      </c>
      <c r="D40" s="3" t="n">
        <v>20.6789</v>
      </c>
      <c r="E40" s="3" t="n">
        <v>30.2734</v>
      </c>
      <c r="F40" s="3" t="n">
        <v>9.5945</v>
      </c>
      <c r="G40" s="3" t="n">
        <v>20.9929</v>
      </c>
      <c r="H40" s="3" t="n">
        <v>20.7908</v>
      </c>
      <c r="I40" s="3" t="n">
        <v>0.314</v>
      </c>
      <c r="J40" s="3" t="n">
        <v>0.202099999999998</v>
      </c>
      <c r="K40" s="4"/>
      <c r="L40" s="3" t="n">
        <v>3.27270832247642</v>
      </c>
      <c r="M40" s="3" t="n">
        <v>2.10641513367031</v>
      </c>
      <c r="N40" s="3" t="n">
        <v>64.3630573248401</v>
      </c>
      <c r="O40" s="5"/>
      <c r="P40" s="5"/>
    </row>
    <row r="41" customFormat="false" ht="13.8" hidden="false" customHeight="false" outlineLevel="0" collapsed="false">
      <c r="A41" s="1" t="n">
        <v>0</v>
      </c>
      <c r="B41" s="1" t="s">
        <v>16</v>
      </c>
      <c r="C41" s="1" t="s">
        <v>56</v>
      </c>
      <c r="D41" s="3" t="n">
        <v>20.4605</v>
      </c>
      <c r="E41" s="3" t="n">
        <v>38.7819</v>
      </c>
      <c r="F41" s="3" t="n">
        <v>18.3214</v>
      </c>
      <c r="G41" s="3" t="n">
        <v>22.0504</v>
      </c>
      <c r="H41" s="3" t="n">
        <v>21.1344</v>
      </c>
      <c r="I41" s="3" t="n">
        <v>1.5899</v>
      </c>
      <c r="J41" s="3" t="n">
        <v>0.916</v>
      </c>
      <c r="K41" s="4" t="n">
        <v>0.98404</v>
      </c>
      <c r="L41" s="3" t="n">
        <v>8.67783029681138</v>
      </c>
      <c r="M41" s="3" t="n">
        <v>4.99961793312738</v>
      </c>
      <c r="N41" s="3" t="n">
        <v>57.6136863953708</v>
      </c>
      <c r="O41" s="5" t="n">
        <v>8.73080530719411</v>
      </c>
      <c r="P41" s="5" t="n">
        <v>5.15012549056642</v>
      </c>
    </row>
    <row r="42" customFormat="false" ht="13.8" hidden="false" customHeight="false" outlineLevel="0" collapsed="false">
      <c r="A42" s="1" t="n">
        <v>0</v>
      </c>
      <c r="B42" s="1" t="s">
        <v>16</v>
      </c>
      <c r="C42" s="1" t="s">
        <v>57</v>
      </c>
      <c r="D42" s="3" t="n">
        <v>20.481</v>
      </c>
      <c r="E42" s="3" t="n">
        <v>39.7911</v>
      </c>
      <c r="F42" s="3" t="n">
        <v>19.3101</v>
      </c>
      <c r="G42" s="3" t="n">
        <v>22.1501</v>
      </c>
      <c r="H42" s="3" t="n">
        <v>21.1937</v>
      </c>
      <c r="I42" s="3" t="n">
        <v>1.6691</v>
      </c>
      <c r="J42" s="3" t="n">
        <v>0.956399999999999</v>
      </c>
      <c r="K42" s="4"/>
      <c r="L42" s="3" t="n">
        <v>8.64366316072934</v>
      </c>
      <c r="M42" s="3" t="n">
        <v>4.95284850932931</v>
      </c>
      <c r="N42" s="3" t="n">
        <v>57.300341501408</v>
      </c>
      <c r="O42" s="5"/>
      <c r="P42" s="5"/>
    </row>
    <row r="43" customFormat="false" ht="13.8" hidden="false" customHeight="false" outlineLevel="0" collapsed="false">
      <c r="A43" s="1" t="n">
        <v>0</v>
      </c>
      <c r="B43" s="1" t="s">
        <v>16</v>
      </c>
      <c r="C43" s="1" t="s">
        <v>58</v>
      </c>
      <c r="D43" s="3" t="n">
        <v>20.7433</v>
      </c>
      <c r="E43" s="3" t="n">
        <v>39.5217</v>
      </c>
      <c r="F43" s="3" t="n">
        <v>18.7784</v>
      </c>
      <c r="G43" s="3" t="n">
        <v>22.3699</v>
      </c>
      <c r="H43" s="3" t="n">
        <v>21.3753</v>
      </c>
      <c r="I43" s="3" t="n">
        <v>1.6266</v>
      </c>
      <c r="J43" s="3" t="n">
        <v>0.994600000000002</v>
      </c>
      <c r="K43" s="4"/>
      <c r="L43" s="3" t="n">
        <v>8.66207983640779</v>
      </c>
      <c r="M43" s="3" t="n">
        <v>5.29651088484643</v>
      </c>
      <c r="N43" s="3" t="n">
        <v>61.1459486044511</v>
      </c>
      <c r="O43" s="5"/>
      <c r="P43" s="5"/>
    </row>
    <row r="44" customFormat="false" ht="13.8" hidden="false" customHeight="false" outlineLevel="0" collapsed="false">
      <c r="A44" s="1" t="n">
        <v>0</v>
      </c>
      <c r="B44" s="1" t="s">
        <v>16</v>
      </c>
      <c r="C44" s="1" t="s">
        <v>59</v>
      </c>
      <c r="D44" s="3" t="n">
        <v>20.5063</v>
      </c>
      <c r="E44" s="3" t="n">
        <v>41.2107</v>
      </c>
      <c r="F44" s="3" t="n">
        <v>20.7044</v>
      </c>
      <c r="G44" s="3" t="n">
        <v>22.3539</v>
      </c>
      <c r="H44" s="3" t="n">
        <v>21.2869</v>
      </c>
      <c r="I44" s="3" t="n">
        <v>1.8476</v>
      </c>
      <c r="J44" s="3" t="n">
        <v>1.067</v>
      </c>
      <c r="K44" s="4"/>
      <c r="L44" s="3" t="n">
        <v>8.9237070381175</v>
      </c>
      <c r="M44" s="3" t="n">
        <v>5.1534939433164</v>
      </c>
      <c r="N44" s="3" t="n">
        <v>57.7505953669626</v>
      </c>
      <c r="O44" s="5"/>
      <c r="P44" s="5"/>
    </row>
    <row r="45" customFormat="false" ht="13.8" hidden="false" customHeight="false" outlineLevel="0" collapsed="false">
      <c r="A45" s="1" t="n">
        <v>0</v>
      </c>
      <c r="B45" s="1" t="s">
        <v>16</v>
      </c>
      <c r="C45" s="1" t="s">
        <v>60</v>
      </c>
      <c r="D45" s="3" t="n">
        <v>20.4563</v>
      </c>
      <c r="E45" s="3" t="n">
        <v>38.8963</v>
      </c>
      <c r="F45" s="3" t="n">
        <v>18.44</v>
      </c>
      <c r="G45" s="3" t="n">
        <v>22.0692</v>
      </c>
      <c r="H45" s="3" t="n">
        <v>21.083</v>
      </c>
      <c r="I45" s="3" t="n">
        <v>1.6129</v>
      </c>
      <c r="J45" s="3" t="n">
        <v>0.9862</v>
      </c>
      <c r="K45" s="4"/>
      <c r="L45" s="3" t="n">
        <v>8.74674620390456</v>
      </c>
      <c r="M45" s="3" t="n">
        <v>5.34815618221258</v>
      </c>
      <c r="N45" s="3" t="n">
        <v>61.1445222890446</v>
      </c>
      <c r="O45" s="5"/>
      <c r="P45" s="5"/>
    </row>
    <row r="46" customFormat="false" ht="13.8" hidden="false" customHeight="false" outlineLevel="0" collapsed="false">
      <c r="A46" s="1" t="n">
        <v>7</v>
      </c>
      <c r="B46" s="1" t="s">
        <v>16</v>
      </c>
      <c r="C46" s="1" t="s">
        <v>17</v>
      </c>
      <c r="D46" s="3" t="n">
        <v>20.5305</v>
      </c>
      <c r="E46" s="3" t="n">
        <v>41.795</v>
      </c>
      <c r="F46" s="3" t="n">
        <v>21.2645</v>
      </c>
      <c r="G46" s="3" t="n">
        <v>21.165</v>
      </c>
      <c r="H46" s="3" t="n">
        <v>20.7991</v>
      </c>
      <c r="I46" s="3" t="n">
        <v>0.634499999999999</v>
      </c>
      <c r="J46" s="3" t="n">
        <v>0.3659</v>
      </c>
      <c r="K46" s="4" t="n">
        <v>0.352833333333333</v>
      </c>
      <c r="L46" s="3" t="n">
        <v>2.983846316631</v>
      </c>
      <c r="M46" s="3" t="n">
        <v>1.72070822262456</v>
      </c>
      <c r="N46" s="3" t="n">
        <v>57.6674546887313</v>
      </c>
      <c r="O46" s="4" t="n">
        <v>2.96857601468793</v>
      </c>
      <c r="P46" s="4" t="n">
        <v>1.7631658141077</v>
      </c>
    </row>
    <row r="47" customFormat="false" ht="13.8" hidden="false" customHeight="false" outlineLevel="0" collapsed="false">
      <c r="A47" s="1" t="n">
        <v>7</v>
      </c>
      <c r="B47" s="1" t="s">
        <v>16</v>
      </c>
      <c r="C47" s="1" t="s">
        <v>18</v>
      </c>
      <c r="D47" s="3" t="n">
        <v>20.5134</v>
      </c>
      <c r="E47" s="3" t="n">
        <v>39.2075</v>
      </c>
      <c r="F47" s="3" t="n">
        <v>18.6941</v>
      </c>
      <c r="G47" s="3" t="n">
        <v>21.068</v>
      </c>
      <c r="H47" s="3" t="n">
        <v>20.7359</v>
      </c>
      <c r="I47" s="3" t="n">
        <v>0.554600000000001</v>
      </c>
      <c r="J47" s="3" t="n">
        <v>0.3321</v>
      </c>
      <c r="K47" s="4"/>
      <c r="L47" s="3" t="n">
        <v>2.96671142232041</v>
      </c>
      <c r="M47" s="3" t="n">
        <v>1.77649632771837</v>
      </c>
      <c r="N47" s="3" t="n">
        <v>59.8809953119365</v>
      </c>
      <c r="O47" s="4"/>
      <c r="P47" s="4"/>
    </row>
    <row r="48" customFormat="false" ht="13.8" hidden="false" customHeight="false" outlineLevel="0" collapsed="false">
      <c r="A48" s="1" t="n">
        <v>7</v>
      </c>
      <c r="B48" s="1" t="s">
        <v>16</v>
      </c>
      <c r="C48" s="1" t="s">
        <v>19</v>
      </c>
      <c r="D48" s="3" t="n">
        <v>20.912</v>
      </c>
      <c r="E48" s="3" t="n">
        <v>41.0259</v>
      </c>
      <c r="F48" s="3" t="n">
        <v>20.1139</v>
      </c>
      <c r="G48" s="3" t="n">
        <v>21.5064</v>
      </c>
      <c r="H48" s="3" t="n">
        <v>21.1459</v>
      </c>
      <c r="I48" s="3" t="n">
        <v>0.5944</v>
      </c>
      <c r="J48" s="3" t="n">
        <v>0.360499999999998</v>
      </c>
      <c r="K48" s="4"/>
      <c r="L48" s="3" t="n">
        <v>2.95517030511239</v>
      </c>
      <c r="M48" s="3" t="n">
        <v>1.79229289198016</v>
      </c>
      <c r="N48" s="3" t="n">
        <v>60.6493943472406</v>
      </c>
      <c r="O48" s="4"/>
      <c r="P48" s="4"/>
    </row>
    <row r="49" customFormat="false" ht="13.8" hidden="false" customHeight="false" outlineLevel="0" collapsed="false">
      <c r="A49" s="1" t="n">
        <v>7</v>
      </c>
      <c r="B49" s="1" t="s">
        <v>16</v>
      </c>
      <c r="C49" s="1" t="s">
        <v>20</v>
      </c>
      <c r="D49" s="3" t="n">
        <v>20.4792</v>
      </c>
      <c r="E49" s="3" t="n">
        <v>44.3731</v>
      </c>
      <c r="F49" s="3" t="n">
        <v>23.8939</v>
      </c>
      <c r="G49" s="3" t="n">
        <v>21.2079</v>
      </c>
      <c r="H49" s="3" t="n">
        <v>20.771</v>
      </c>
      <c r="I49" s="3" t="n">
        <v>0.7287</v>
      </c>
      <c r="J49" s="3" t="n">
        <v>0.436899999999998</v>
      </c>
      <c r="K49" s="4" t="n">
        <v>0.412333333333332</v>
      </c>
      <c r="L49" s="3" t="n">
        <v>3.04973235846806</v>
      </c>
      <c r="M49" s="3" t="n">
        <v>1.82850016112898</v>
      </c>
      <c r="N49" s="3" t="n">
        <v>59.9560861808697</v>
      </c>
      <c r="O49" s="4" t="n">
        <v>3.06282981844363</v>
      </c>
      <c r="P49" s="4" t="n">
        <v>1.847467772602</v>
      </c>
    </row>
    <row r="50" customFormat="false" ht="13.8" hidden="false" customHeight="false" outlineLevel="0" collapsed="false">
      <c r="A50" s="1" t="n">
        <v>7</v>
      </c>
      <c r="B50" s="1" t="s">
        <v>16</v>
      </c>
      <c r="C50" s="1" t="s">
        <v>21</v>
      </c>
      <c r="D50" s="3" t="n">
        <v>20.3311</v>
      </c>
      <c r="E50" s="3" t="n">
        <v>43.6046</v>
      </c>
      <c r="F50" s="3" t="n">
        <v>23.2735</v>
      </c>
      <c r="G50" s="3" t="n">
        <v>21.049</v>
      </c>
      <c r="H50" s="3" t="n">
        <v>20.6151</v>
      </c>
      <c r="I50" s="3" t="n">
        <v>0.7179</v>
      </c>
      <c r="J50" s="3" t="n">
        <v>0.433899999999998</v>
      </c>
      <c r="K50" s="4"/>
      <c r="L50" s="3" t="n">
        <v>3.08462414333899</v>
      </c>
      <c r="M50" s="3" t="n">
        <v>1.86435216018217</v>
      </c>
      <c r="N50" s="3" t="n">
        <v>60.4401727260061</v>
      </c>
      <c r="O50" s="4"/>
      <c r="P50" s="4"/>
    </row>
    <row r="51" customFormat="false" ht="13.8" hidden="false" customHeight="false" outlineLevel="0" collapsed="false">
      <c r="A51" s="1" t="n">
        <v>7</v>
      </c>
      <c r="B51" s="1" t="s">
        <v>16</v>
      </c>
      <c r="C51" s="1" t="s">
        <v>22</v>
      </c>
      <c r="D51" s="3" t="n">
        <v>20.8388</v>
      </c>
      <c r="E51" s="3" t="n">
        <v>40.6382</v>
      </c>
      <c r="F51" s="3" t="n">
        <v>19.7994</v>
      </c>
      <c r="G51" s="3" t="n">
        <v>21.4435</v>
      </c>
      <c r="H51" s="3" t="n">
        <v>21.0773</v>
      </c>
      <c r="I51" s="3" t="n">
        <v>0.604700000000001</v>
      </c>
      <c r="J51" s="3" t="n">
        <v>0.366199999999999</v>
      </c>
      <c r="K51" s="4"/>
      <c r="L51" s="3" t="n">
        <v>3.05413295352385</v>
      </c>
      <c r="M51" s="3" t="n">
        <v>1.84955099649484</v>
      </c>
      <c r="N51" s="3" t="n">
        <v>60.5589548536462</v>
      </c>
      <c r="O51" s="4"/>
      <c r="P51" s="4"/>
    </row>
    <row r="52" customFormat="false" ht="13.8" hidden="false" customHeight="false" outlineLevel="0" collapsed="false">
      <c r="A52" s="1" t="n">
        <v>7</v>
      </c>
      <c r="B52" s="1" t="s">
        <v>16</v>
      </c>
      <c r="C52" s="1" t="s">
        <v>23</v>
      </c>
      <c r="D52" s="3" t="n">
        <v>20.7371</v>
      </c>
      <c r="E52" s="3" t="n">
        <v>42.6091</v>
      </c>
      <c r="F52" s="3" t="n">
        <v>21.872</v>
      </c>
      <c r="G52" s="3" t="n">
        <v>21.4165</v>
      </c>
      <c r="H52" s="3" t="n">
        <v>21.0102</v>
      </c>
      <c r="I52" s="3" t="n">
        <v>0.679399999999998</v>
      </c>
      <c r="J52" s="3" t="n">
        <v>0.406299999999998</v>
      </c>
      <c r="K52" s="4" t="n">
        <v>0.410266666666666</v>
      </c>
      <c r="L52" s="3" t="n">
        <v>3.10625457205559</v>
      </c>
      <c r="M52" s="3" t="n">
        <v>1.85762618873445</v>
      </c>
      <c r="N52" s="3" t="n">
        <v>59.802767147483</v>
      </c>
      <c r="O52" s="4" t="n">
        <v>3.11840013341627</v>
      </c>
      <c r="P52" s="4" t="n">
        <v>1.88879131075696</v>
      </c>
    </row>
    <row r="53" customFormat="false" ht="13.8" hidden="false" customHeight="false" outlineLevel="0" collapsed="false">
      <c r="A53" s="1" t="n">
        <v>7</v>
      </c>
      <c r="B53" s="1" t="s">
        <v>16</v>
      </c>
      <c r="C53" s="1" t="s">
        <v>24</v>
      </c>
      <c r="D53" s="3" t="n">
        <v>20.5842</v>
      </c>
      <c r="E53" s="3" t="n">
        <v>40.5805</v>
      </c>
      <c r="F53" s="3" t="n">
        <v>19.9963</v>
      </c>
      <c r="G53" s="3" t="n">
        <v>21.21</v>
      </c>
      <c r="H53" s="3" t="n">
        <v>20.8291</v>
      </c>
      <c r="I53" s="3" t="n">
        <v>0.625800000000002</v>
      </c>
      <c r="J53" s="3" t="n">
        <v>0.3809</v>
      </c>
      <c r="K53" s="4"/>
      <c r="L53" s="3" t="n">
        <v>3.12957897210985</v>
      </c>
      <c r="M53" s="3" t="n">
        <v>1.90485239769358</v>
      </c>
      <c r="N53" s="3" t="n">
        <v>60.8660914030041</v>
      </c>
      <c r="O53" s="4"/>
      <c r="P53" s="4"/>
    </row>
    <row r="54" customFormat="false" ht="13.8" hidden="false" customHeight="false" outlineLevel="0" collapsed="false">
      <c r="A54" s="1" t="n">
        <v>7</v>
      </c>
      <c r="B54" s="1" t="s">
        <v>16</v>
      </c>
      <c r="C54" s="1" t="s">
        <v>25</v>
      </c>
      <c r="D54" s="3" t="n">
        <v>20.4305</v>
      </c>
      <c r="E54" s="3" t="n">
        <v>43.7301</v>
      </c>
      <c r="F54" s="3" t="n">
        <v>23.2996</v>
      </c>
      <c r="G54" s="3" t="n">
        <v>21.1573</v>
      </c>
      <c r="H54" s="3" t="n">
        <v>20.7137</v>
      </c>
      <c r="I54" s="3" t="n">
        <v>0.726800000000001</v>
      </c>
      <c r="J54" s="3" t="n">
        <v>0.4436</v>
      </c>
      <c r="K54" s="4"/>
      <c r="L54" s="3" t="n">
        <v>3.11936685608337</v>
      </c>
      <c r="M54" s="3" t="n">
        <v>1.90389534584285</v>
      </c>
      <c r="N54" s="3" t="n">
        <v>61.0346725371491</v>
      </c>
      <c r="O54" s="4"/>
      <c r="P54" s="4"/>
    </row>
    <row r="55" customFormat="false" ht="13.8" hidden="false" customHeight="false" outlineLevel="0" collapsed="false">
      <c r="A55" s="1" t="n">
        <v>7</v>
      </c>
      <c r="B55" s="1" t="s">
        <v>16</v>
      </c>
      <c r="C55" s="1" t="s">
        <v>26</v>
      </c>
      <c r="D55" s="3" t="n">
        <v>20.7899</v>
      </c>
      <c r="E55" s="3" t="n">
        <v>30.8528</v>
      </c>
      <c r="F55" s="3" t="n">
        <v>10.0629</v>
      </c>
      <c r="G55" s="3" t="n">
        <v>21.0746</v>
      </c>
      <c r="H55" s="3" t="n">
        <v>20.8872</v>
      </c>
      <c r="I55" s="3" t="n">
        <v>0.284700000000001</v>
      </c>
      <c r="J55" s="3" t="n">
        <v>0.1874</v>
      </c>
      <c r="K55" s="4" t="n">
        <v>0.193816666666666</v>
      </c>
      <c r="L55" s="3" t="n">
        <v>2.82920430492205</v>
      </c>
      <c r="M55" s="3" t="n">
        <v>1.86228621967823</v>
      </c>
      <c r="N55" s="3" t="n">
        <v>65.823674042852</v>
      </c>
      <c r="O55" s="4" t="n">
        <v>2.95203775593074</v>
      </c>
      <c r="P55" s="4" t="n">
        <v>1.84639401821581</v>
      </c>
    </row>
    <row r="56" customFormat="false" ht="13.8" hidden="false" customHeight="false" outlineLevel="0" collapsed="false">
      <c r="A56" s="1" t="n">
        <v>7</v>
      </c>
      <c r="B56" s="1" t="s">
        <v>16</v>
      </c>
      <c r="C56" s="1" t="s">
        <v>27</v>
      </c>
      <c r="D56" s="3" t="n">
        <v>20.7756</v>
      </c>
      <c r="E56" s="3" t="n">
        <v>30.9586</v>
      </c>
      <c r="F56" s="3" t="n">
        <v>10.183</v>
      </c>
      <c r="G56" s="3" t="n">
        <v>21.0642</v>
      </c>
      <c r="H56" s="3" t="n">
        <v>20.8778</v>
      </c>
      <c r="I56" s="3" t="n">
        <v>0.288599999999999</v>
      </c>
      <c r="J56" s="3" t="n">
        <v>0.186399999999999</v>
      </c>
      <c r="K56" s="4"/>
      <c r="L56" s="3" t="n">
        <v>2.8341353235785</v>
      </c>
      <c r="M56" s="3" t="n">
        <v>1.8305018167534</v>
      </c>
      <c r="N56" s="3" t="n">
        <v>64.5876645876645</v>
      </c>
      <c r="O56" s="4"/>
      <c r="P56" s="4"/>
    </row>
    <row r="57" customFormat="false" ht="13.8" hidden="false" customHeight="false" outlineLevel="0" collapsed="false">
      <c r="A57" s="1" t="n">
        <v>7</v>
      </c>
      <c r="B57" s="1" t="s">
        <v>16</v>
      </c>
      <c r="C57" s="1" t="s">
        <v>28</v>
      </c>
      <c r="D57" s="3" t="n">
        <v>20.4905</v>
      </c>
      <c r="E57" s="3" t="n">
        <v>30.5544</v>
      </c>
      <c r="F57" s="3" t="n">
        <v>10.0639</v>
      </c>
      <c r="G57" s="3" t="n">
        <v>20.7957</v>
      </c>
      <c r="H57" s="3" t="n">
        <v>20.5957</v>
      </c>
      <c r="I57" s="3" t="n">
        <v>0.305199999999999</v>
      </c>
      <c r="J57" s="3" t="n">
        <v>0.199999999999999</v>
      </c>
      <c r="K57" s="4"/>
      <c r="L57" s="3" t="n">
        <v>3.03262154830632</v>
      </c>
      <c r="M57" s="3" t="n">
        <v>1.9873011456791</v>
      </c>
      <c r="N57" s="3" t="n">
        <v>65.5307994757535</v>
      </c>
      <c r="O57" s="4"/>
      <c r="P57" s="4" t="n">
        <v>1.9858054046192</v>
      </c>
    </row>
    <row r="58" customFormat="false" ht="13.8" hidden="false" customHeight="false" outlineLevel="0" collapsed="false">
      <c r="A58" s="1" t="n">
        <v>7</v>
      </c>
      <c r="B58" s="1" t="s">
        <v>16</v>
      </c>
      <c r="C58" s="1" t="s">
        <v>29</v>
      </c>
      <c r="D58" s="3" t="n">
        <v>20.5085</v>
      </c>
      <c r="E58" s="3" t="n">
        <v>30.9353</v>
      </c>
      <c r="F58" s="3" t="n">
        <v>10.4268</v>
      </c>
      <c r="G58" s="3" t="n">
        <v>20.8257</v>
      </c>
      <c r="H58" s="3" t="n">
        <v>20.6188</v>
      </c>
      <c r="I58" s="3" t="n">
        <v>0.3172</v>
      </c>
      <c r="J58" s="3" t="n">
        <v>0.206900000000001</v>
      </c>
      <c r="K58" s="4"/>
      <c r="L58" s="3" t="n">
        <v>3.04216058618176</v>
      </c>
      <c r="M58" s="3" t="n">
        <v>1.9843096635593</v>
      </c>
      <c r="N58" s="3" t="n">
        <v>65.2269861286258</v>
      </c>
      <c r="O58" s="4"/>
      <c r="P58" s="4"/>
    </row>
    <row r="59" customFormat="false" ht="13.8" hidden="false" customHeight="false" outlineLevel="0" collapsed="false">
      <c r="A59" s="1" t="n">
        <v>7</v>
      </c>
      <c r="B59" s="1" t="s">
        <v>16</v>
      </c>
      <c r="C59" s="1" t="s">
        <v>30</v>
      </c>
      <c r="D59" s="3" t="n">
        <v>20.5027</v>
      </c>
      <c r="E59" s="3" t="n">
        <v>30.9085</v>
      </c>
      <c r="F59" s="3" t="n">
        <v>10.4058</v>
      </c>
      <c r="G59" s="3" t="n">
        <v>20.8266</v>
      </c>
      <c r="H59" s="3" t="n">
        <v>20.613</v>
      </c>
      <c r="I59" s="3" t="n">
        <v>0.323899999999998</v>
      </c>
      <c r="J59" s="3" t="n">
        <v>0.2136</v>
      </c>
      <c r="K59" s="4"/>
      <c r="L59" s="3" t="n">
        <v>3.11268715524033</v>
      </c>
      <c r="M59" s="3" t="n">
        <v>2.05270137807761</v>
      </c>
      <c r="N59" s="3" t="n">
        <v>65.9462797159619</v>
      </c>
      <c r="O59" s="4"/>
      <c r="P59" s="4" t="n">
        <v>1.95375363076532</v>
      </c>
    </row>
    <row r="60" customFormat="false" ht="13.8" hidden="false" customHeight="false" outlineLevel="0" collapsed="false">
      <c r="A60" s="1" t="n">
        <v>7</v>
      </c>
      <c r="B60" s="1" t="s">
        <v>16</v>
      </c>
      <c r="C60" s="1" t="s">
        <v>31</v>
      </c>
      <c r="D60" s="3" t="n">
        <v>20.6015</v>
      </c>
      <c r="E60" s="3" t="n">
        <v>29.6914</v>
      </c>
      <c r="F60" s="3" t="n">
        <v>9.0899</v>
      </c>
      <c r="G60" s="3" t="n">
        <v>20.8616</v>
      </c>
      <c r="H60" s="3" t="n">
        <v>20.693</v>
      </c>
      <c r="I60" s="3" t="n">
        <v>0.260099999999998</v>
      </c>
      <c r="J60" s="3" t="n">
        <v>0.168599999999998</v>
      </c>
      <c r="K60" s="4"/>
      <c r="L60" s="3" t="n">
        <v>2.8614176173555</v>
      </c>
      <c r="M60" s="3" t="n">
        <v>1.85480588345304</v>
      </c>
      <c r="N60" s="3" t="n">
        <v>64.8212226066895</v>
      </c>
      <c r="O60" s="4"/>
      <c r="P60" s="4"/>
    </row>
    <row r="61" customFormat="false" ht="13.8" hidden="false" customHeight="false" outlineLevel="0" collapsed="false">
      <c r="A61" s="1" t="n">
        <v>7</v>
      </c>
      <c r="B61" s="1" t="s">
        <v>16</v>
      </c>
      <c r="C61" s="1" t="s">
        <v>32</v>
      </c>
      <c r="D61" s="3" t="n">
        <v>20.7483</v>
      </c>
      <c r="E61" s="3" t="n">
        <v>28.9938</v>
      </c>
      <c r="F61" s="3" t="n">
        <v>8.2455</v>
      </c>
      <c r="G61" s="3" t="n">
        <v>20.9945</v>
      </c>
      <c r="H61" s="3" t="n">
        <v>20.8863</v>
      </c>
      <c r="I61" s="3" t="n">
        <v>0.246199999999998</v>
      </c>
      <c r="J61" s="3" t="n">
        <v>0.1082</v>
      </c>
      <c r="K61" s="4" t="n">
        <v>0.1336</v>
      </c>
      <c r="L61" s="3" t="n">
        <v>2.98587108119578</v>
      </c>
      <c r="M61" s="3" t="n">
        <v>1.31223091383179</v>
      </c>
      <c r="N61" s="3" t="n">
        <v>43.9480097481726</v>
      </c>
      <c r="O61" s="4" t="n">
        <v>2.97687250017945</v>
      </c>
      <c r="P61" s="4" t="n">
        <v>1.33669349853009</v>
      </c>
    </row>
    <row r="62" customFormat="false" ht="13.8" hidden="false" customHeight="false" outlineLevel="0" collapsed="false">
      <c r="A62" s="1" t="n">
        <v>7</v>
      </c>
      <c r="B62" s="1" t="s">
        <v>16</v>
      </c>
      <c r="C62" s="1" t="s">
        <v>33</v>
      </c>
      <c r="D62" s="3" t="n">
        <v>20.4619</v>
      </c>
      <c r="E62" s="3" t="n">
        <v>30.4681</v>
      </c>
      <c r="F62" s="3" t="n">
        <v>10.0062</v>
      </c>
      <c r="G62" s="3" t="n">
        <v>20.7611</v>
      </c>
      <c r="H62" s="3" t="n">
        <v>20.6249</v>
      </c>
      <c r="I62" s="3" t="n">
        <v>0.299199999999999</v>
      </c>
      <c r="J62" s="3" t="n">
        <v>0.136199999999999</v>
      </c>
      <c r="K62" s="4"/>
      <c r="L62" s="3" t="n">
        <v>2.99014610941215</v>
      </c>
      <c r="M62" s="3" t="n">
        <v>1.36115608322839</v>
      </c>
      <c r="N62" s="3" t="n">
        <v>45.5213903743313</v>
      </c>
      <c r="O62" s="4"/>
      <c r="P62" s="5"/>
    </row>
    <row r="63" customFormat="false" ht="13.8" hidden="false" customHeight="false" outlineLevel="0" collapsed="false">
      <c r="A63" s="1" t="n">
        <v>7</v>
      </c>
      <c r="B63" s="1" t="s">
        <v>16</v>
      </c>
      <c r="C63" s="1" t="s">
        <v>34</v>
      </c>
      <c r="D63" s="3" t="n">
        <v>20.5347</v>
      </c>
      <c r="E63" s="3" t="n">
        <v>29.6773</v>
      </c>
      <c r="F63" s="3" t="n">
        <v>9.1426</v>
      </c>
      <c r="G63" s="3" t="n">
        <v>20.81</v>
      </c>
      <c r="H63" s="3" t="n">
        <v>20.6565</v>
      </c>
      <c r="I63" s="3" t="n">
        <v>0.275299999999998</v>
      </c>
      <c r="J63" s="3" t="n">
        <v>0.153499999999998</v>
      </c>
      <c r="K63" s="4"/>
      <c r="L63" s="3" t="n">
        <v>3.01117843939359</v>
      </c>
      <c r="M63" s="3" t="n">
        <v>1.67895347056633</v>
      </c>
      <c r="N63" s="3" t="n">
        <v>55.7573556120591</v>
      </c>
      <c r="O63" s="4"/>
      <c r="P63" s="4" t="n">
        <v>1.64017611695567</v>
      </c>
    </row>
    <row r="64" customFormat="false" ht="13.8" hidden="false" customHeight="false" outlineLevel="0" collapsed="false">
      <c r="A64" s="1" t="n">
        <v>7</v>
      </c>
      <c r="B64" s="1" t="s">
        <v>16</v>
      </c>
      <c r="C64" s="1" t="s">
        <v>35</v>
      </c>
      <c r="D64" s="3" t="n">
        <v>20.6361</v>
      </c>
      <c r="E64" s="3" t="n">
        <v>29.2723</v>
      </c>
      <c r="F64" s="3" t="n">
        <v>8.6362</v>
      </c>
      <c r="G64" s="3" t="n">
        <v>20.8918</v>
      </c>
      <c r="H64" s="3" t="n">
        <v>20.7535</v>
      </c>
      <c r="I64" s="3" t="n">
        <v>0.255700000000001</v>
      </c>
      <c r="J64" s="3" t="n">
        <v>0.138300000000001</v>
      </c>
      <c r="K64" s="4"/>
      <c r="L64" s="3" t="n">
        <v>2.96079294133995</v>
      </c>
      <c r="M64" s="3" t="n">
        <v>1.601398763345</v>
      </c>
      <c r="N64" s="3" t="n">
        <v>54.0868204927651</v>
      </c>
      <c r="O64" s="4"/>
      <c r="P64" s="5"/>
    </row>
    <row r="65" customFormat="false" ht="13.8" hidden="false" customHeight="false" outlineLevel="0" collapsed="false">
      <c r="A65" s="1" t="n">
        <v>7</v>
      </c>
      <c r="B65" s="1" t="s">
        <v>16</v>
      </c>
      <c r="C65" s="1" t="s">
        <v>36</v>
      </c>
      <c r="D65" s="3" t="n">
        <v>20.8544</v>
      </c>
      <c r="E65" s="3" t="n">
        <v>29.4171</v>
      </c>
      <c r="F65" s="3" t="n">
        <v>8.5627</v>
      </c>
      <c r="G65" s="3" t="n">
        <v>21.1055</v>
      </c>
      <c r="H65" s="3" t="n">
        <v>20.9716</v>
      </c>
      <c r="I65" s="3" t="n">
        <v>0.251100000000001</v>
      </c>
      <c r="J65" s="3" t="n">
        <v>0.133900000000001</v>
      </c>
      <c r="K65" s="4"/>
      <c r="L65" s="3" t="n">
        <v>2.9324862484964</v>
      </c>
      <c r="M65" s="3" t="n">
        <v>1.56375909467809</v>
      </c>
      <c r="N65" s="3" t="n">
        <v>53.3253683791318</v>
      </c>
      <c r="O65" s="4"/>
      <c r="P65" s="4" t="n">
        <v>1.66588938909119</v>
      </c>
    </row>
    <row r="66" customFormat="false" ht="13.8" hidden="false" customHeight="false" outlineLevel="0" collapsed="false">
      <c r="A66" s="1" t="n">
        <v>7</v>
      </c>
      <c r="B66" s="1" t="s">
        <v>16</v>
      </c>
      <c r="C66" s="1" t="s">
        <v>37</v>
      </c>
      <c r="D66" s="3" t="n">
        <v>20.4051</v>
      </c>
      <c r="E66" s="3" t="n">
        <v>27.8428</v>
      </c>
      <c r="F66" s="3" t="n">
        <v>7.4377</v>
      </c>
      <c r="G66" s="3" t="n">
        <v>20.6268</v>
      </c>
      <c r="H66" s="3" t="n">
        <v>20.4953</v>
      </c>
      <c r="I66" s="3" t="n">
        <v>0.221699999999998</v>
      </c>
      <c r="J66" s="3" t="n">
        <v>0.131499999999999</v>
      </c>
      <c r="K66" s="4"/>
      <c r="L66" s="3" t="n">
        <v>2.9807601812388</v>
      </c>
      <c r="M66" s="3" t="n">
        <v>1.7680196835043</v>
      </c>
      <c r="N66" s="3" t="n">
        <v>59.3143888137122</v>
      </c>
      <c r="O66" s="4"/>
      <c r="P66" s="5"/>
    </row>
    <row r="67" customFormat="false" ht="13.8" hidden="false" customHeight="false" outlineLevel="0" collapsed="false">
      <c r="A67" s="1" t="n">
        <v>7</v>
      </c>
      <c r="B67" s="1" t="s">
        <v>16</v>
      </c>
      <c r="C67" s="1" t="s">
        <v>38</v>
      </c>
      <c r="D67" s="3" t="n">
        <v>20.5588</v>
      </c>
      <c r="E67" s="3" t="n">
        <v>29.3671</v>
      </c>
      <c r="F67" s="3" t="n">
        <v>8.8083</v>
      </c>
      <c r="G67" s="3" t="n">
        <v>20.8355</v>
      </c>
      <c r="H67" s="3" t="n">
        <v>20.6553</v>
      </c>
      <c r="I67" s="3" t="n">
        <v>0.276699999999998</v>
      </c>
      <c r="J67" s="3" t="n">
        <v>0.180199999999999</v>
      </c>
      <c r="K67" s="4" t="n">
        <v>0.163516666666666</v>
      </c>
      <c r="L67" s="3" t="n">
        <v>3.14135531260287</v>
      </c>
      <c r="M67" s="3" t="n">
        <v>2.04579771352019</v>
      </c>
      <c r="N67" s="3" t="n">
        <v>65.1246837730396</v>
      </c>
      <c r="O67" s="4" t="n">
        <v>3.0916888175928</v>
      </c>
      <c r="P67" s="4" t="n">
        <v>2.03483778455253</v>
      </c>
    </row>
    <row r="68" customFormat="false" ht="13.8" hidden="false" customHeight="false" outlineLevel="0" collapsed="false">
      <c r="A68" s="1" t="n">
        <v>7</v>
      </c>
      <c r="B68" s="1" t="s">
        <v>16</v>
      </c>
      <c r="C68" s="1" t="s">
        <v>39</v>
      </c>
      <c r="D68" s="3" t="n">
        <v>20.543</v>
      </c>
      <c r="E68" s="3" t="n">
        <v>29.254</v>
      </c>
      <c r="F68" s="3" t="n">
        <v>8.711</v>
      </c>
      <c r="G68" s="3" t="n">
        <v>20.816</v>
      </c>
      <c r="H68" s="3" t="n">
        <v>20.6397</v>
      </c>
      <c r="I68" s="3" t="n">
        <v>0.273</v>
      </c>
      <c r="J68" s="3" t="n">
        <v>0.176299999999998</v>
      </c>
      <c r="K68" s="4"/>
      <c r="L68" s="3" t="n">
        <v>3.13396854551716</v>
      </c>
      <c r="M68" s="3" t="n">
        <v>2.02387785558487</v>
      </c>
      <c r="N68" s="3" t="n">
        <v>64.5787545787538</v>
      </c>
      <c r="O68" s="4"/>
      <c r="P68" s="5"/>
    </row>
    <row r="69" customFormat="false" ht="13.8" hidden="false" customHeight="false" outlineLevel="0" collapsed="false">
      <c r="A69" s="1" t="n">
        <v>7</v>
      </c>
      <c r="B69" s="1" t="s">
        <v>16</v>
      </c>
      <c r="C69" s="1" t="s">
        <v>40</v>
      </c>
      <c r="D69" s="3" t="n">
        <v>20.8424</v>
      </c>
      <c r="E69" s="3" t="n">
        <v>29.179</v>
      </c>
      <c r="F69" s="3" t="n">
        <v>8.3366</v>
      </c>
      <c r="G69" s="3" t="n">
        <v>21.0856</v>
      </c>
      <c r="H69" s="3" t="n">
        <v>20.9361</v>
      </c>
      <c r="I69" s="3" t="n">
        <v>0.243199999999998</v>
      </c>
      <c r="J69" s="3" t="n">
        <v>0.1495</v>
      </c>
      <c r="K69" s="4"/>
      <c r="L69" s="3" t="n">
        <v>2.91725643547727</v>
      </c>
      <c r="M69" s="3" t="n">
        <v>1.79329702756519</v>
      </c>
      <c r="N69" s="3" t="n">
        <v>61.4720394736846</v>
      </c>
      <c r="O69" s="4"/>
      <c r="P69" s="4" t="n">
        <v>1.80521680012534</v>
      </c>
    </row>
    <row r="70" customFormat="false" ht="13.8" hidden="false" customHeight="false" outlineLevel="0" collapsed="false">
      <c r="A70" s="1" t="n">
        <v>7</v>
      </c>
      <c r="B70" s="1" t="s">
        <v>16</v>
      </c>
      <c r="C70" s="1" t="s">
        <v>41</v>
      </c>
      <c r="D70" s="3" t="n">
        <v>20.7645</v>
      </c>
      <c r="E70" s="3" t="n">
        <v>28.7661</v>
      </c>
      <c r="F70" s="3" t="n">
        <v>8.0016</v>
      </c>
      <c r="G70" s="3" t="n">
        <v>21.0057</v>
      </c>
      <c r="H70" s="3" t="n">
        <v>20.8603</v>
      </c>
      <c r="I70" s="3" t="n">
        <v>0.241199999999999</v>
      </c>
      <c r="J70" s="3" t="n">
        <v>0.145400000000002</v>
      </c>
      <c r="K70" s="4"/>
      <c r="L70" s="3" t="n">
        <v>3.01439712057587</v>
      </c>
      <c r="M70" s="3" t="n">
        <v>1.81713657268549</v>
      </c>
      <c r="N70" s="3" t="n">
        <v>60.2819237147607</v>
      </c>
      <c r="O70" s="4"/>
      <c r="P70" s="5"/>
    </row>
    <row r="71" customFormat="false" ht="13.8" hidden="false" customHeight="false" outlineLevel="0" collapsed="false">
      <c r="A71" s="1" t="n">
        <v>7</v>
      </c>
      <c r="B71" s="1" t="s">
        <v>16</v>
      </c>
      <c r="C71" s="1" t="s">
        <v>42</v>
      </c>
      <c r="D71" s="3" t="n">
        <v>20.5092</v>
      </c>
      <c r="E71" s="3" t="n">
        <v>29.9262</v>
      </c>
      <c r="F71" s="3" t="n">
        <v>9.417</v>
      </c>
      <c r="G71" s="3" t="n">
        <v>20.8065</v>
      </c>
      <c r="H71" s="3" t="n">
        <v>20.6185</v>
      </c>
      <c r="I71" s="3" t="n">
        <v>0.2973</v>
      </c>
      <c r="J71" s="3" t="n">
        <v>0.187999999999999</v>
      </c>
      <c r="K71" s="4"/>
      <c r="L71" s="3" t="n">
        <v>3.15705638738452</v>
      </c>
      <c r="M71" s="3" t="n">
        <v>1.99638950833598</v>
      </c>
      <c r="N71" s="3" t="n">
        <v>63.2357887655563</v>
      </c>
      <c r="O71" s="4"/>
      <c r="P71" s="4" t="n">
        <v>2.01227885802394</v>
      </c>
    </row>
    <row r="72" customFormat="false" ht="13.8" hidden="false" customHeight="false" outlineLevel="0" collapsed="false">
      <c r="A72" s="1" t="n">
        <v>7</v>
      </c>
      <c r="B72" s="1" t="s">
        <v>16</v>
      </c>
      <c r="C72" s="1" t="s">
        <v>43</v>
      </c>
      <c r="D72" s="3" t="n">
        <v>20.83</v>
      </c>
      <c r="E72" s="3" t="n">
        <v>27.8166</v>
      </c>
      <c r="F72" s="3" t="n">
        <v>6.9866</v>
      </c>
      <c r="G72" s="3" t="n">
        <v>21.0526</v>
      </c>
      <c r="H72" s="3" t="n">
        <v>20.9109</v>
      </c>
      <c r="I72" s="3" t="n">
        <v>0.222600000000003</v>
      </c>
      <c r="J72" s="3" t="n">
        <v>0.1417</v>
      </c>
      <c r="K72" s="4"/>
      <c r="L72" s="3" t="n">
        <v>3.18609910399913</v>
      </c>
      <c r="M72" s="3" t="n">
        <v>2.02816820771191</v>
      </c>
      <c r="N72" s="3" t="n">
        <v>63.6567834681033</v>
      </c>
      <c r="O72" s="4"/>
      <c r="P72" s="5"/>
    </row>
    <row r="73" customFormat="false" ht="13.8" hidden="false" customHeight="false" outlineLevel="0" collapsed="false">
      <c r="A73" s="1" t="n">
        <v>7</v>
      </c>
      <c r="B73" s="1" t="s">
        <v>16</v>
      </c>
      <c r="C73" s="1" t="s">
        <v>44</v>
      </c>
      <c r="D73" s="3" t="n">
        <v>20.4115</v>
      </c>
      <c r="E73" s="3" t="n">
        <v>28.4666</v>
      </c>
      <c r="F73" s="3" t="n">
        <v>8.0551</v>
      </c>
      <c r="G73" s="3" t="n">
        <v>20.6483</v>
      </c>
      <c r="H73" s="3" t="n">
        <v>20.5202</v>
      </c>
      <c r="I73" s="3" t="n">
        <v>0.236799999999999</v>
      </c>
      <c r="J73" s="3" t="n">
        <v>0.1281</v>
      </c>
      <c r="K73" s="5" t="n">
        <v>0.1247</v>
      </c>
      <c r="L73" s="3" t="n">
        <v>2.9397524549664</v>
      </c>
      <c r="M73" s="3" t="n">
        <v>1.59029683057938</v>
      </c>
      <c r="N73" s="3" t="n">
        <v>54.096283783784</v>
      </c>
      <c r="O73" s="4" t="n">
        <v>2.9895487481875</v>
      </c>
      <c r="P73" s="4" t="n">
        <v>1.56303629633423</v>
      </c>
    </row>
    <row r="74" customFormat="false" ht="13.8" hidden="false" customHeight="false" outlineLevel="0" collapsed="false">
      <c r="A74" s="1" t="n">
        <v>7</v>
      </c>
      <c r="B74" s="1" t="s">
        <v>16</v>
      </c>
      <c r="C74" s="1" t="s">
        <v>45</v>
      </c>
      <c r="D74" s="3" t="n">
        <v>20.4248</v>
      </c>
      <c r="E74" s="3" t="n">
        <v>28.6161</v>
      </c>
      <c r="F74" s="3" t="n">
        <v>8.1913</v>
      </c>
      <c r="G74" s="3" t="n">
        <v>20.6918</v>
      </c>
      <c r="H74" s="3" t="n">
        <v>20.566</v>
      </c>
      <c r="I74" s="3" t="n">
        <v>0.266999999999999</v>
      </c>
      <c r="J74" s="3" t="n">
        <v>0.125800000000002</v>
      </c>
      <c r="K74" s="5"/>
      <c r="L74" s="3" t="n">
        <v>3.25955587025258</v>
      </c>
      <c r="M74" s="3" t="n">
        <v>1.53577576208907</v>
      </c>
      <c r="N74" s="3" t="n">
        <v>47.1161048689146</v>
      </c>
      <c r="O74" s="4"/>
      <c r="P74" s="5"/>
    </row>
    <row r="75" customFormat="false" ht="13.8" hidden="false" customHeight="false" outlineLevel="0" collapsed="false">
      <c r="A75" s="1" t="n">
        <v>7</v>
      </c>
      <c r="B75" s="1" t="s">
        <v>16</v>
      </c>
      <c r="C75" s="1" t="s">
        <v>46</v>
      </c>
      <c r="D75" s="3" t="n">
        <v>20.535</v>
      </c>
      <c r="E75" s="3" t="n">
        <v>28.5182</v>
      </c>
      <c r="F75" s="3" t="n">
        <v>7.9832</v>
      </c>
      <c r="G75" s="3" t="n">
        <v>20.7698</v>
      </c>
      <c r="H75" s="3" t="n">
        <v>20.6612</v>
      </c>
      <c r="I75" s="3" t="n">
        <v>0.2348</v>
      </c>
      <c r="J75" s="3" t="n">
        <v>0.108599999999999</v>
      </c>
      <c r="K75" s="5"/>
      <c r="L75" s="3" t="n">
        <v>2.94117647058823</v>
      </c>
      <c r="M75" s="3" t="n">
        <v>1.36035674917325</v>
      </c>
      <c r="N75" s="3" t="n">
        <v>46.2521294718906</v>
      </c>
      <c r="O75" s="4"/>
      <c r="P75" s="4" t="n">
        <v>1.46734119236268</v>
      </c>
    </row>
    <row r="76" customFormat="false" ht="13.8" hidden="false" customHeight="false" outlineLevel="0" collapsed="false">
      <c r="A76" s="1" t="n">
        <v>7</v>
      </c>
      <c r="B76" s="1" t="s">
        <v>16</v>
      </c>
      <c r="C76" s="1" t="s">
        <v>47</v>
      </c>
      <c r="D76" s="3" t="n">
        <v>20.7549</v>
      </c>
      <c r="E76" s="3" t="n">
        <v>28.9997</v>
      </c>
      <c r="F76" s="3" t="n">
        <v>8.2448</v>
      </c>
      <c r="G76" s="3" t="n">
        <v>21.0022</v>
      </c>
      <c r="H76" s="3" t="n">
        <v>20.8724</v>
      </c>
      <c r="I76" s="3" t="n">
        <v>0.247299999999999</v>
      </c>
      <c r="J76" s="3" t="n">
        <v>0.129799999999999</v>
      </c>
      <c r="K76" s="5"/>
      <c r="L76" s="3" t="n">
        <v>2.99946633029302</v>
      </c>
      <c r="M76" s="3" t="n">
        <v>1.5743256355521</v>
      </c>
      <c r="N76" s="3" t="n">
        <v>52.4868580671249</v>
      </c>
      <c r="O76" s="4"/>
      <c r="P76" s="5"/>
    </row>
    <row r="77" customFormat="false" ht="13.8" hidden="false" customHeight="false" outlineLevel="0" collapsed="false">
      <c r="A77" s="1" t="n">
        <v>7</v>
      </c>
      <c r="B77" s="1" t="s">
        <v>16</v>
      </c>
      <c r="C77" s="1" t="s">
        <v>48</v>
      </c>
      <c r="D77" s="3" t="n">
        <v>20.5647</v>
      </c>
      <c r="E77" s="3" t="n">
        <v>28.7461</v>
      </c>
      <c r="F77" s="3" t="n">
        <v>8.1814</v>
      </c>
      <c r="G77" s="3" t="n">
        <v>20.7901</v>
      </c>
      <c r="H77" s="3" t="n">
        <v>20.6565</v>
      </c>
      <c r="I77" s="3" t="n">
        <v>0.2254</v>
      </c>
      <c r="J77" s="3" t="n">
        <v>0.133599999999998</v>
      </c>
      <c r="K77" s="5"/>
      <c r="L77" s="3" t="n">
        <v>2.75502970151808</v>
      </c>
      <c r="M77" s="3" t="n">
        <v>1.63297235192018</v>
      </c>
      <c r="N77" s="3" t="n">
        <v>59.2724046140184</v>
      </c>
      <c r="O77" s="4"/>
      <c r="P77" s="4" t="n">
        <v>1.65790344462194</v>
      </c>
    </row>
    <row r="78" customFormat="false" ht="13.8" hidden="false" customHeight="false" outlineLevel="0" collapsed="false">
      <c r="A78" s="1" t="n">
        <v>7</v>
      </c>
      <c r="B78" s="1" t="s">
        <v>16</v>
      </c>
      <c r="C78" s="1" t="s">
        <v>49</v>
      </c>
      <c r="D78" s="3" t="n">
        <v>20.6293</v>
      </c>
      <c r="E78" s="3" t="n">
        <v>27.8968</v>
      </c>
      <c r="F78" s="3" t="n">
        <v>7.2675</v>
      </c>
      <c r="G78" s="3" t="n">
        <v>20.8504</v>
      </c>
      <c r="H78" s="3" t="n">
        <v>20.7281</v>
      </c>
      <c r="I78" s="3" t="n">
        <v>0.2211</v>
      </c>
      <c r="J78" s="3" t="n">
        <v>0.122299999999999</v>
      </c>
      <c r="K78" s="5"/>
      <c r="L78" s="3" t="n">
        <v>3.04231166150671</v>
      </c>
      <c r="M78" s="3" t="n">
        <v>1.68283453732369</v>
      </c>
      <c r="N78" s="3" t="n">
        <v>55.3143374038893</v>
      </c>
      <c r="O78" s="4"/>
      <c r="P78" s="5"/>
    </row>
    <row r="79" customFormat="false" ht="13.8" hidden="false" customHeight="false" outlineLevel="0" collapsed="false">
      <c r="A79" s="1" t="n">
        <v>7</v>
      </c>
      <c r="B79" s="1" t="s">
        <v>16</v>
      </c>
      <c r="C79" s="1" t="s">
        <v>50</v>
      </c>
      <c r="D79" s="3" t="n">
        <v>20.351</v>
      </c>
      <c r="E79" s="3" t="n">
        <v>28.4218</v>
      </c>
      <c r="F79" s="3" t="n">
        <v>8.0708</v>
      </c>
      <c r="G79" s="3" t="n">
        <v>20.5727</v>
      </c>
      <c r="H79" s="3" t="n">
        <v>20.4361</v>
      </c>
      <c r="I79" s="3" t="n">
        <v>0.221700000000002</v>
      </c>
      <c r="J79" s="3" t="n">
        <v>0.136600000000001</v>
      </c>
      <c r="K79" s="5" t="n">
        <v>0.153516666666667</v>
      </c>
      <c r="L79" s="3" t="n">
        <v>2.74693958467564</v>
      </c>
      <c r="M79" s="3" t="n">
        <v>1.69252118749072</v>
      </c>
      <c r="N79" s="3" t="n">
        <v>61.6147947677042</v>
      </c>
      <c r="O79" s="4" t="n">
        <v>2.97464222721169</v>
      </c>
      <c r="P79" s="4" t="n">
        <v>1.81807951389712</v>
      </c>
    </row>
    <row r="80" customFormat="false" ht="13.8" hidden="false" customHeight="false" outlineLevel="0" collapsed="false">
      <c r="A80" s="1" t="n">
        <v>7</v>
      </c>
      <c r="B80" s="1" t="s">
        <v>16</v>
      </c>
      <c r="C80" s="1" t="s">
        <v>51</v>
      </c>
      <c r="D80" s="3" t="n">
        <v>20.7397</v>
      </c>
      <c r="E80" s="3" t="n">
        <v>29.728</v>
      </c>
      <c r="F80" s="3" t="n">
        <v>8.9883</v>
      </c>
      <c r="G80" s="3" t="n">
        <v>21.0182</v>
      </c>
      <c r="H80" s="3" t="n">
        <v>20.8435</v>
      </c>
      <c r="I80" s="3" t="n">
        <v>0.278500000000001</v>
      </c>
      <c r="J80" s="3" t="n">
        <v>0.174700000000001</v>
      </c>
      <c r="K80" s="5"/>
      <c r="L80" s="3" t="n">
        <v>3.09847245864069</v>
      </c>
      <c r="M80" s="3" t="n">
        <v>1.94363784030352</v>
      </c>
      <c r="N80" s="3" t="n">
        <v>62.728904847397</v>
      </c>
      <c r="O80" s="4"/>
      <c r="P80" s="5"/>
    </row>
    <row r="81" customFormat="false" ht="13.8" hidden="false" customHeight="false" outlineLevel="0" collapsed="false">
      <c r="A81" s="1" t="n">
        <v>7</v>
      </c>
      <c r="B81" s="1" t="s">
        <v>16</v>
      </c>
      <c r="C81" s="1" t="s">
        <v>52</v>
      </c>
      <c r="D81" s="3" t="n">
        <v>20.4593</v>
      </c>
      <c r="E81" s="3" t="n">
        <v>28.2103</v>
      </c>
      <c r="F81" s="3" t="n">
        <v>7.751</v>
      </c>
      <c r="G81" s="3" t="n">
        <v>20.699</v>
      </c>
      <c r="H81" s="3" t="n">
        <v>20.547</v>
      </c>
      <c r="I81" s="3" t="n">
        <v>0.239700000000003</v>
      </c>
      <c r="J81" s="3" t="n">
        <v>0.152000000000001</v>
      </c>
      <c r="K81" s="5"/>
      <c r="L81" s="3" t="n">
        <v>3.09250419300739</v>
      </c>
      <c r="M81" s="3" t="n">
        <v>1.96103728551156</v>
      </c>
      <c r="N81" s="3" t="n">
        <v>63.4125990821858</v>
      </c>
      <c r="O81" s="4"/>
      <c r="P81" s="4" t="n">
        <v>2.16649469238787</v>
      </c>
    </row>
    <row r="82" customFormat="false" ht="13.8" hidden="false" customHeight="false" outlineLevel="0" collapsed="false">
      <c r="A82" s="1" t="n">
        <v>7</v>
      </c>
      <c r="B82" s="1" t="s">
        <v>16</v>
      </c>
      <c r="C82" s="1" t="s">
        <v>53</v>
      </c>
      <c r="D82" s="3" t="n">
        <v>20.7382</v>
      </c>
      <c r="E82" s="3" t="n">
        <v>27.6692</v>
      </c>
      <c r="F82" s="3" t="n">
        <v>6.931</v>
      </c>
      <c r="G82" s="3" t="n">
        <v>20.9963</v>
      </c>
      <c r="H82" s="3" t="n">
        <v>20.8319</v>
      </c>
      <c r="I82" s="3" t="n">
        <v>0.258100000000002</v>
      </c>
      <c r="J82" s="3" t="n">
        <v>0.164400000000001</v>
      </c>
      <c r="K82" s="5"/>
      <c r="L82" s="3" t="n">
        <v>3.72384937238497</v>
      </c>
      <c r="M82" s="3" t="n">
        <v>2.37195209926418</v>
      </c>
      <c r="N82" s="3" t="n">
        <v>63.6962417667567</v>
      </c>
      <c r="O82" s="4"/>
      <c r="P82" s="5"/>
    </row>
    <row r="83" customFormat="false" ht="13.8" hidden="false" customHeight="false" outlineLevel="0" collapsed="false">
      <c r="A83" s="1" t="n">
        <v>7</v>
      </c>
      <c r="B83" s="1" t="s">
        <v>16</v>
      </c>
      <c r="C83" s="1" t="s">
        <v>54</v>
      </c>
      <c r="D83" s="3" t="n">
        <v>20.8033</v>
      </c>
      <c r="E83" s="3" t="n">
        <v>30.4832</v>
      </c>
      <c r="F83" s="3" t="n">
        <v>9.6799</v>
      </c>
      <c r="G83" s="3" t="n">
        <v>21.1019</v>
      </c>
      <c r="H83" s="3" t="n">
        <v>20.9116</v>
      </c>
      <c r="I83" s="3" t="n">
        <v>0.2986</v>
      </c>
      <c r="J83" s="3" t="n">
        <v>0.190300000000001</v>
      </c>
      <c r="K83" s="5"/>
      <c r="L83" s="3" t="n">
        <v>3.08474261097739</v>
      </c>
      <c r="M83" s="3" t="n">
        <v>1.96592940009711</v>
      </c>
      <c r="N83" s="3" t="n">
        <v>63.7307434695246</v>
      </c>
      <c r="O83" s="4"/>
      <c r="P83" s="4" t="n">
        <v>1.59016392735661</v>
      </c>
    </row>
    <row r="84" customFormat="false" ht="13.8" hidden="false" customHeight="false" outlineLevel="0" collapsed="false">
      <c r="A84" s="1" t="n">
        <v>7</v>
      </c>
      <c r="B84" s="1" t="s">
        <v>16</v>
      </c>
      <c r="C84" s="1" t="s">
        <v>55</v>
      </c>
      <c r="D84" s="3" t="n">
        <v>20.7992</v>
      </c>
      <c r="E84" s="3" t="n">
        <v>29.289</v>
      </c>
      <c r="F84" s="3" t="n">
        <v>8.4898</v>
      </c>
      <c r="G84" s="3" t="n">
        <v>20.9776</v>
      </c>
      <c r="H84" s="3" t="n">
        <v>20.8745</v>
      </c>
      <c r="I84" s="3" t="n">
        <v>0.1784</v>
      </c>
      <c r="J84" s="3" t="n">
        <v>0.103099999999998</v>
      </c>
      <c r="K84" s="5"/>
      <c r="L84" s="3" t="n">
        <v>2.10134514358406</v>
      </c>
      <c r="M84" s="3" t="n">
        <v>1.2143984546161</v>
      </c>
      <c r="N84" s="3" t="n">
        <v>57.7914798206266</v>
      </c>
      <c r="O84" s="4"/>
      <c r="P84" s="5"/>
    </row>
    <row r="85" customFormat="false" ht="13.8" hidden="false" customHeight="false" outlineLevel="0" collapsed="false">
      <c r="A85" s="1" t="n">
        <v>14</v>
      </c>
      <c r="B85" s="1" t="s">
        <v>16</v>
      </c>
      <c r="C85" s="1" t="s">
        <v>17</v>
      </c>
      <c r="D85" s="3" t="n">
        <v>20.5427</v>
      </c>
      <c r="E85" s="3" t="n">
        <v>39.231</v>
      </c>
      <c r="F85" s="3" t="n">
        <v>18.6883</v>
      </c>
      <c r="G85" s="3" t="n">
        <v>21.0803</v>
      </c>
      <c r="H85" s="3" t="n">
        <v>20.7991</v>
      </c>
      <c r="I85" s="3" t="n">
        <v>0.537600000000001</v>
      </c>
      <c r="J85" s="3" t="n">
        <v>0.281200000000002</v>
      </c>
      <c r="K85" s="4" t="n">
        <v>0.301333333333336</v>
      </c>
      <c r="L85" s="3" t="n">
        <v>2.87666614940899</v>
      </c>
      <c r="M85" s="3" t="n">
        <v>1.50468474928165</v>
      </c>
      <c r="N85" s="3" t="n">
        <v>52.3065476190479</v>
      </c>
      <c r="O85" s="4" t="n">
        <v>2.87892339332369</v>
      </c>
      <c r="P85" s="4" t="n">
        <v>1.59551415192761</v>
      </c>
    </row>
    <row r="86" customFormat="false" ht="13.8" hidden="false" customHeight="false" outlineLevel="0" collapsed="false">
      <c r="A86" s="1" t="n">
        <v>14</v>
      </c>
      <c r="B86" s="1" t="s">
        <v>16</v>
      </c>
      <c r="C86" s="1" t="s">
        <v>18</v>
      </c>
      <c r="D86" s="3" t="n">
        <v>20.965</v>
      </c>
      <c r="E86" s="3" t="n">
        <v>39.9461</v>
      </c>
      <c r="F86" s="3" t="n">
        <v>18.9811</v>
      </c>
      <c r="G86" s="3" t="n">
        <v>21.51</v>
      </c>
      <c r="H86" s="3" t="n">
        <v>21.2019</v>
      </c>
      <c r="I86" s="3" t="n">
        <v>0.545000000000002</v>
      </c>
      <c r="J86" s="3" t="n">
        <v>0.308100000000003</v>
      </c>
      <c r="K86" s="4"/>
      <c r="L86" s="3" t="n">
        <v>2.87127721786409</v>
      </c>
      <c r="M86" s="3" t="n">
        <v>1.62319359784208</v>
      </c>
      <c r="N86" s="3" t="n">
        <v>56.5321100917435</v>
      </c>
      <c r="O86" s="4"/>
      <c r="P86" s="4"/>
    </row>
    <row r="87" customFormat="false" ht="13.8" hidden="false" customHeight="false" outlineLevel="0" collapsed="false">
      <c r="A87" s="1" t="n">
        <v>14</v>
      </c>
      <c r="B87" s="1" t="s">
        <v>16</v>
      </c>
      <c r="C87" s="1" t="s">
        <v>19</v>
      </c>
      <c r="D87" s="3" t="n">
        <v>21.0627</v>
      </c>
      <c r="E87" s="3" t="n">
        <v>40.0358</v>
      </c>
      <c r="F87" s="3" t="n">
        <v>18.9731</v>
      </c>
      <c r="G87" s="3" t="n">
        <v>21.6108</v>
      </c>
      <c r="H87" s="3" t="n">
        <v>21.2961</v>
      </c>
      <c r="I87" s="3" t="n">
        <v>0.548100000000002</v>
      </c>
      <c r="J87" s="3" t="n">
        <v>0.314700000000002</v>
      </c>
      <c r="K87" s="4"/>
      <c r="L87" s="3" t="n">
        <v>2.88882681269799</v>
      </c>
      <c r="M87" s="3" t="n">
        <v>1.65866410865911</v>
      </c>
      <c r="N87" s="3" t="n">
        <v>57.4165298303231</v>
      </c>
      <c r="O87" s="4"/>
      <c r="P87" s="4"/>
    </row>
    <row r="88" customFormat="false" ht="13.8" hidden="false" customHeight="false" outlineLevel="0" collapsed="false">
      <c r="A88" s="1" t="n">
        <v>14</v>
      </c>
      <c r="B88" s="1" t="s">
        <v>16</v>
      </c>
      <c r="C88" s="1" t="s">
        <v>20</v>
      </c>
      <c r="D88" s="3" t="n">
        <v>20.5207</v>
      </c>
      <c r="E88" s="3" t="n">
        <v>39.4368</v>
      </c>
      <c r="F88" s="3" t="n">
        <v>18.9161</v>
      </c>
      <c r="G88" s="3" t="n">
        <v>21.0859</v>
      </c>
      <c r="H88" s="3" t="n">
        <v>20.7708</v>
      </c>
      <c r="I88" s="3" t="n">
        <v>0.565199999999997</v>
      </c>
      <c r="J88" s="3" t="n">
        <v>0.315099999999997</v>
      </c>
      <c r="K88" s="4" t="n">
        <v>0.347166666666665</v>
      </c>
      <c r="L88" s="3" t="n">
        <v>2.98793091599218</v>
      </c>
      <c r="M88" s="3" t="n">
        <v>1.66577677216761</v>
      </c>
      <c r="N88" s="3" t="n">
        <v>55.7501769285207</v>
      </c>
      <c r="O88" s="4" t="n">
        <v>3.01458224464178</v>
      </c>
      <c r="P88" s="4" t="n">
        <v>1.70679799696614</v>
      </c>
    </row>
    <row r="89" customFormat="false" ht="13.8" hidden="false" customHeight="false" outlineLevel="0" collapsed="false">
      <c r="A89" s="1" t="n">
        <v>14</v>
      </c>
      <c r="B89" s="1" t="s">
        <v>16</v>
      </c>
      <c r="C89" s="1" t="s">
        <v>21</v>
      </c>
      <c r="D89" s="3" t="n">
        <v>20.6723</v>
      </c>
      <c r="E89" s="3" t="n">
        <v>42.1255</v>
      </c>
      <c r="F89" s="3" t="n">
        <v>21.4532</v>
      </c>
      <c r="G89" s="3" t="n">
        <v>21.32</v>
      </c>
      <c r="H89" s="3" t="n">
        <v>20.9512</v>
      </c>
      <c r="I89" s="3" t="n">
        <v>0.6477</v>
      </c>
      <c r="J89" s="3" t="n">
        <v>0.3688</v>
      </c>
      <c r="K89" s="4"/>
      <c r="L89" s="3" t="n">
        <v>3.01913001323812</v>
      </c>
      <c r="M89" s="3" t="n">
        <v>1.71909085824026</v>
      </c>
      <c r="N89" s="3" t="n">
        <v>56.939941330863</v>
      </c>
      <c r="O89" s="4"/>
      <c r="P89" s="4"/>
    </row>
    <row r="90" customFormat="false" ht="13.8" hidden="false" customHeight="false" outlineLevel="0" collapsed="false">
      <c r="A90" s="1" t="n">
        <v>14</v>
      </c>
      <c r="B90" s="1" t="s">
        <v>16</v>
      </c>
      <c r="C90" s="1" t="s">
        <v>22</v>
      </c>
      <c r="D90" s="3" t="n">
        <v>20.5654</v>
      </c>
      <c r="E90" s="3" t="n">
        <v>41.1701</v>
      </c>
      <c r="F90" s="3" t="n">
        <v>20.6047</v>
      </c>
      <c r="G90" s="3" t="n">
        <v>21.1911</v>
      </c>
      <c r="H90" s="3" t="n">
        <v>20.8335</v>
      </c>
      <c r="I90" s="3" t="n">
        <v>0.625699999999998</v>
      </c>
      <c r="J90" s="3" t="n">
        <v>0.357599999999998</v>
      </c>
      <c r="K90" s="4"/>
      <c r="L90" s="3" t="n">
        <v>3.03668580469504</v>
      </c>
      <c r="M90" s="3" t="n">
        <v>1.73552636049056</v>
      </c>
      <c r="N90" s="3" t="n">
        <v>57.1519897714558</v>
      </c>
      <c r="O90" s="4"/>
      <c r="P90" s="4"/>
    </row>
    <row r="91" customFormat="false" ht="13.8" hidden="false" customHeight="false" outlineLevel="0" collapsed="false">
      <c r="A91" s="1" t="n">
        <v>14</v>
      </c>
      <c r="B91" s="1" t="s">
        <v>16</v>
      </c>
      <c r="C91" s="1" t="s">
        <v>23</v>
      </c>
      <c r="D91" s="3" t="n">
        <v>20.7202</v>
      </c>
      <c r="E91" s="3" t="n">
        <v>40.7131</v>
      </c>
      <c r="F91" s="3" t="n">
        <v>19.9929</v>
      </c>
      <c r="G91" s="3" t="n">
        <v>21.3264</v>
      </c>
      <c r="H91" s="3" t="n">
        <v>20.9842</v>
      </c>
      <c r="I91" s="3" t="n">
        <v>0.606200000000001</v>
      </c>
      <c r="J91" s="3" t="n">
        <v>0.342199999999998</v>
      </c>
      <c r="K91" s="4" t="n">
        <v>0.353966666666666</v>
      </c>
      <c r="L91" s="3" t="n">
        <v>3.03207638711743</v>
      </c>
      <c r="M91" s="3" t="n">
        <v>1.71160762070534</v>
      </c>
      <c r="N91" s="3" t="n">
        <v>56.4500164962055</v>
      </c>
      <c r="O91" s="4" t="n">
        <v>3.06081388692095</v>
      </c>
      <c r="P91" s="4" t="n">
        <v>1.7609487455077</v>
      </c>
    </row>
    <row r="92" customFormat="false" ht="13.8" hidden="false" customHeight="false" outlineLevel="0" collapsed="false">
      <c r="A92" s="1" t="n">
        <v>14</v>
      </c>
      <c r="B92" s="1" t="s">
        <v>16</v>
      </c>
      <c r="C92" s="1" t="s">
        <v>24</v>
      </c>
      <c r="D92" s="3" t="n">
        <v>20.2643</v>
      </c>
      <c r="E92" s="3" t="n">
        <v>40.1885</v>
      </c>
      <c r="F92" s="3" t="n">
        <v>19.9242</v>
      </c>
      <c r="G92" s="3" t="n">
        <v>20.8762</v>
      </c>
      <c r="H92" s="3" t="n">
        <v>20.5225</v>
      </c>
      <c r="I92" s="3" t="n">
        <v>0.611900000000002</v>
      </c>
      <c r="J92" s="3" t="n">
        <v>0.3537</v>
      </c>
      <c r="K92" s="4"/>
      <c r="L92" s="3" t="n">
        <v>3.07113961915661</v>
      </c>
      <c r="M92" s="3" t="n">
        <v>1.77522811455416</v>
      </c>
      <c r="N92" s="3" t="n">
        <v>57.8035626736393</v>
      </c>
      <c r="O92" s="4"/>
      <c r="P92" s="4"/>
    </row>
    <row r="93" customFormat="false" ht="13.8" hidden="false" customHeight="false" outlineLevel="0" collapsed="false">
      <c r="A93" s="1" t="n">
        <v>14</v>
      </c>
      <c r="B93" s="1" t="s">
        <v>16</v>
      </c>
      <c r="C93" s="1" t="s">
        <v>25</v>
      </c>
      <c r="D93" s="3" t="n">
        <v>20.6993</v>
      </c>
      <c r="E93" s="3" t="n">
        <v>41.0778</v>
      </c>
      <c r="F93" s="3" t="n">
        <v>20.3785</v>
      </c>
      <c r="G93" s="3" t="n">
        <v>21.3268</v>
      </c>
      <c r="H93" s="3" t="n">
        <v>20.9608</v>
      </c>
      <c r="I93" s="3" t="n">
        <v>0.627499999999998</v>
      </c>
      <c r="J93" s="3" t="n">
        <v>0.366</v>
      </c>
      <c r="K93" s="4"/>
      <c r="L93" s="3" t="n">
        <v>3.07922565448879</v>
      </c>
      <c r="M93" s="3" t="n">
        <v>1.79601050126358</v>
      </c>
      <c r="N93" s="3" t="n">
        <v>58.3266932270918</v>
      </c>
      <c r="O93" s="4"/>
      <c r="P93" s="4"/>
    </row>
    <row r="94" customFormat="false" ht="13.8" hidden="false" customHeight="false" outlineLevel="0" collapsed="false">
      <c r="A94" s="1" t="n">
        <v>14</v>
      </c>
      <c r="B94" s="1" t="s">
        <v>16</v>
      </c>
      <c r="C94" s="1" t="s">
        <v>26</v>
      </c>
      <c r="D94" s="3" t="n">
        <v>20.3781</v>
      </c>
      <c r="E94" s="3" t="n">
        <v>29.9967</v>
      </c>
      <c r="F94" s="3" t="n">
        <v>9.6186</v>
      </c>
      <c r="G94" s="3" t="n">
        <v>20.6354</v>
      </c>
      <c r="H94" s="6" t="n">
        <v>20.4975</v>
      </c>
      <c r="I94" s="3" t="n">
        <v>0.257300000000001</v>
      </c>
      <c r="J94" s="3" t="n">
        <v>0.137900000000002</v>
      </c>
      <c r="K94" s="4" t="n">
        <v>0.148633333333334</v>
      </c>
      <c r="L94" s="3" t="n">
        <v>2.67502547148234</v>
      </c>
      <c r="M94" s="3" t="n">
        <v>1.433680577215</v>
      </c>
      <c r="N94" s="3" t="n">
        <v>53.5950252623403</v>
      </c>
      <c r="O94" s="4" t="n">
        <v>2.63865987464702</v>
      </c>
      <c r="P94" s="4" t="n">
        <v>1.49346359019542</v>
      </c>
    </row>
    <row r="95" customFormat="false" ht="13.8" hidden="false" customHeight="false" outlineLevel="0" collapsed="false">
      <c r="A95" s="1" t="n">
        <v>14</v>
      </c>
      <c r="B95" s="1" t="s">
        <v>16</v>
      </c>
      <c r="C95" s="1" t="s">
        <v>27</v>
      </c>
      <c r="D95" s="3" t="n">
        <v>20.5604</v>
      </c>
      <c r="E95" s="3" t="n">
        <v>30.9451</v>
      </c>
      <c r="F95" s="3" t="n">
        <v>10.3847</v>
      </c>
      <c r="G95" s="3" t="n">
        <v>20.8381</v>
      </c>
      <c r="H95" s="6" t="n">
        <v>20.6768</v>
      </c>
      <c r="I95" s="3" t="n">
        <v>0.277699999999999</v>
      </c>
      <c r="J95" s="3" t="n">
        <v>0.161300000000001</v>
      </c>
      <c r="K95" s="4"/>
      <c r="L95" s="3" t="n">
        <v>2.6741263589704</v>
      </c>
      <c r="M95" s="3" t="n">
        <v>1.55324660317583</v>
      </c>
      <c r="N95" s="3" t="n">
        <v>58.0842635938066</v>
      </c>
      <c r="O95" s="4"/>
      <c r="P95" s="4"/>
    </row>
    <row r="96" customFormat="false" ht="13.8" hidden="false" customHeight="false" outlineLevel="0" collapsed="false">
      <c r="A96" s="1" t="n">
        <v>14</v>
      </c>
      <c r="B96" s="1" t="s">
        <v>16</v>
      </c>
      <c r="C96" s="1" t="s">
        <v>28</v>
      </c>
      <c r="D96" s="3" t="n">
        <v>20.3932</v>
      </c>
      <c r="E96" s="3" t="n">
        <v>29.3456</v>
      </c>
      <c r="F96" s="3" t="n">
        <v>8.9524</v>
      </c>
      <c r="G96" s="3" t="n">
        <v>20.6295</v>
      </c>
      <c r="H96" s="6" t="n">
        <v>20.4947</v>
      </c>
      <c r="I96" s="3" t="n">
        <v>0.2363</v>
      </c>
      <c r="J96" s="3" t="n">
        <v>0.134799999999998</v>
      </c>
      <c r="K96" s="4"/>
      <c r="L96" s="3" t="n">
        <v>2.63951566060498</v>
      </c>
      <c r="M96" s="3" t="n">
        <v>1.50574147714578</v>
      </c>
      <c r="N96" s="3" t="n">
        <v>57.0461278036388</v>
      </c>
      <c r="O96" s="4"/>
      <c r="P96" s="4" t="n">
        <v>1.52901200143982</v>
      </c>
    </row>
    <row r="97" customFormat="false" ht="13.8" hidden="false" customHeight="false" outlineLevel="0" collapsed="false">
      <c r="A97" s="1" t="n">
        <v>14</v>
      </c>
      <c r="B97" s="1" t="s">
        <v>16</v>
      </c>
      <c r="C97" s="1" t="s">
        <v>29</v>
      </c>
      <c r="D97" s="3" t="n">
        <v>20.3789</v>
      </c>
      <c r="E97" s="3" t="n">
        <v>30.0743</v>
      </c>
      <c r="F97" s="3" t="n">
        <v>9.6954</v>
      </c>
      <c r="G97" s="3" t="n">
        <v>20.6351</v>
      </c>
      <c r="H97" s="6" t="n">
        <v>20.4846</v>
      </c>
      <c r="I97" s="3" t="n">
        <v>0.2562</v>
      </c>
      <c r="J97" s="3" t="n">
        <v>0.150500000000001</v>
      </c>
      <c r="K97" s="4"/>
      <c r="L97" s="3" t="n">
        <v>2.64249025310972</v>
      </c>
      <c r="M97" s="3" t="n">
        <v>1.55228252573386</v>
      </c>
      <c r="N97" s="3" t="n">
        <v>58.7431693989075</v>
      </c>
      <c r="O97" s="4"/>
      <c r="P97" s="4"/>
    </row>
    <row r="98" customFormat="false" ht="13.8" hidden="false" customHeight="false" outlineLevel="0" collapsed="false">
      <c r="A98" s="1" t="n">
        <v>14</v>
      </c>
      <c r="B98" s="1" t="s">
        <v>16</v>
      </c>
      <c r="C98" s="1" t="s">
        <v>30</v>
      </c>
      <c r="D98" s="3" t="n">
        <v>20.6847</v>
      </c>
      <c r="E98" s="3" t="n">
        <v>30.6557</v>
      </c>
      <c r="F98" s="3" t="n">
        <v>9.971</v>
      </c>
      <c r="G98" s="3" t="n">
        <v>20.944</v>
      </c>
      <c r="H98" s="6" t="n">
        <v>20.8006</v>
      </c>
      <c r="I98" s="3" t="n">
        <v>0.2593</v>
      </c>
      <c r="J98" s="3" t="n">
        <v>0.1434</v>
      </c>
      <c r="K98" s="4"/>
      <c r="L98" s="3" t="n">
        <v>2.6005415705546</v>
      </c>
      <c r="M98" s="3" t="n">
        <v>1.43817069501554</v>
      </c>
      <c r="N98" s="3" t="n">
        <v>55.3027381411492</v>
      </c>
      <c r="O98" s="4"/>
      <c r="P98" s="4" t="n">
        <v>1.47985400699534</v>
      </c>
    </row>
    <row r="99" customFormat="false" ht="13.8" hidden="false" customHeight="false" outlineLevel="0" collapsed="false">
      <c r="A99" s="1" t="n">
        <v>14</v>
      </c>
      <c r="B99" s="1" t="s">
        <v>16</v>
      </c>
      <c r="C99" s="1" t="s">
        <v>31</v>
      </c>
      <c r="D99" s="3" t="n">
        <v>20.491</v>
      </c>
      <c r="E99" s="3" t="n">
        <v>31.263</v>
      </c>
      <c r="F99" s="3" t="n">
        <v>10.772</v>
      </c>
      <c r="G99" s="3" t="n">
        <v>20.7711</v>
      </c>
      <c r="H99" s="3" t="n">
        <v>20.6072</v>
      </c>
      <c r="I99" s="3" t="n">
        <v>0.280100000000001</v>
      </c>
      <c r="J99" s="3" t="n">
        <v>0.163900000000002</v>
      </c>
      <c r="K99" s="4"/>
      <c r="L99" s="3" t="n">
        <v>2.60025993316005</v>
      </c>
      <c r="M99" s="3" t="n">
        <v>1.52153731897514</v>
      </c>
      <c r="N99" s="3" t="n">
        <v>58.5148161370943</v>
      </c>
      <c r="O99" s="4"/>
      <c r="P99" s="4"/>
    </row>
    <row r="100" customFormat="false" ht="13.8" hidden="false" customHeight="false" outlineLevel="0" collapsed="false">
      <c r="A100" s="1" t="n">
        <v>14</v>
      </c>
      <c r="B100" s="1" t="s">
        <v>16</v>
      </c>
      <c r="C100" s="1" t="s">
        <v>32</v>
      </c>
      <c r="D100" s="3" t="n">
        <v>20.5125</v>
      </c>
      <c r="E100" s="3" t="n">
        <v>29.245</v>
      </c>
      <c r="F100" s="3" t="n">
        <v>8.7325</v>
      </c>
      <c r="G100" s="3" t="n">
        <v>20.7436</v>
      </c>
      <c r="H100" s="3" t="n">
        <v>20.6264</v>
      </c>
      <c r="I100" s="3" t="n">
        <v>0.231100000000001</v>
      </c>
      <c r="J100" s="3" t="n">
        <v>0.1172</v>
      </c>
      <c r="K100" s="4" t="n">
        <v>0.144283333333333</v>
      </c>
      <c r="L100" s="3" t="n">
        <v>2.64643572860007</v>
      </c>
      <c r="M100" s="3" t="n">
        <v>1.34211279702262</v>
      </c>
      <c r="N100" s="3" t="n">
        <v>50.7139766334919</v>
      </c>
      <c r="O100" s="4" t="n">
        <v>2.69983073158335</v>
      </c>
      <c r="P100" s="4" t="n">
        <v>1.22493455541484</v>
      </c>
    </row>
    <row r="101" customFormat="false" ht="13.8" hidden="false" customHeight="false" outlineLevel="0" collapsed="false">
      <c r="A101" s="1" t="n">
        <v>14</v>
      </c>
      <c r="B101" s="1" t="s">
        <v>16</v>
      </c>
      <c r="C101" s="1" t="s">
        <v>33</v>
      </c>
      <c r="D101" s="3" t="n">
        <v>21.0184</v>
      </c>
      <c r="E101" s="3" t="n">
        <v>30.9213</v>
      </c>
      <c r="F101" s="3" t="n">
        <v>9.9029</v>
      </c>
      <c r="G101" s="3" t="n">
        <v>21.2802</v>
      </c>
      <c r="H101" s="3" t="n">
        <v>21.1705</v>
      </c>
      <c r="I101" s="3" t="n">
        <v>0.261800000000001</v>
      </c>
      <c r="J101" s="3" t="n">
        <v>0.1097</v>
      </c>
      <c r="K101" s="4"/>
      <c r="L101" s="3" t="n">
        <v>2.64367003605006</v>
      </c>
      <c r="M101" s="3" t="n">
        <v>1.10775631380707</v>
      </c>
      <c r="N101" s="3" t="n">
        <v>41.9022154316271</v>
      </c>
      <c r="O101" s="4"/>
      <c r="P101" s="5"/>
    </row>
    <row r="102" customFormat="false" ht="13.8" hidden="false" customHeight="false" outlineLevel="0" collapsed="false">
      <c r="A102" s="1" t="n">
        <v>14</v>
      </c>
      <c r="B102" s="1" t="s">
        <v>16</v>
      </c>
      <c r="C102" s="1" t="s">
        <v>34</v>
      </c>
      <c r="D102" s="3" t="n">
        <v>20.5932</v>
      </c>
      <c r="E102" s="3" t="n">
        <v>31.2211</v>
      </c>
      <c r="F102" s="3" t="n">
        <v>10.6279</v>
      </c>
      <c r="G102" s="3" t="n">
        <v>20.8671</v>
      </c>
      <c r="H102" s="3" t="n">
        <v>20.7083</v>
      </c>
      <c r="I102" s="3" t="n">
        <v>0.273900000000001</v>
      </c>
      <c r="J102" s="3" t="n">
        <v>0.158799999999999</v>
      </c>
      <c r="K102" s="4"/>
      <c r="L102" s="3" t="n">
        <v>2.57717893469078</v>
      </c>
      <c r="M102" s="3" t="n">
        <v>1.49418041193462</v>
      </c>
      <c r="N102" s="3" t="n">
        <v>57.9773640014599</v>
      </c>
      <c r="O102" s="4"/>
      <c r="P102" s="4" t="n">
        <v>1.43958814496154</v>
      </c>
    </row>
    <row r="103" customFormat="false" ht="13.8" hidden="false" customHeight="false" outlineLevel="0" collapsed="false">
      <c r="A103" s="1" t="n">
        <v>14</v>
      </c>
      <c r="B103" s="1" t="s">
        <v>16</v>
      </c>
      <c r="C103" s="1" t="s">
        <v>35</v>
      </c>
      <c r="D103" s="3" t="n">
        <v>20.8761</v>
      </c>
      <c r="E103" s="3" t="n">
        <v>30.5801</v>
      </c>
      <c r="F103" s="3" t="n">
        <v>9.704</v>
      </c>
      <c r="G103" s="3" t="n">
        <v>21.1285</v>
      </c>
      <c r="H103" s="3" t="n">
        <v>20.9941</v>
      </c>
      <c r="I103" s="3" t="n">
        <v>0.252399999999998</v>
      </c>
      <c r="J103" s="3" t="n">
        <v>0.134399999999999</v>
      </c>
      <c r="K103" s="4"/>
      <c r="L103" s="3" t="n">
        <v>2.60098928276997</v>
      </c>
      <c r="M103" s="3" t="n">
        <v>1.38499587798845</v>
      </c>
      <c r="N103" s="3" t="n">
        <v>53.2488114104598</v>
      </c>
      <c r="O103" s="4"/>
      <c r="P103" s="5"/>
    </row>
    <row r="104" customFormat="false" ht="13.8" hidden="false" customHeight="false" outlineLevel="0" collapsed="false">
      <c r="A104" s="1" t="n">
        <v>14</v>
      </c>
      <c r="B104" s="1" t="s">
        <v>16</v>
      </c>
      <c r="C104" s="1" t="s">
        <v>36</v>
      </c>
      <c r="D104" s="3" t="n">
        <v>20.6299</v>
      </c>
      <c r="E104" s="3" t="n">
        <v>30.8834</v>
      </c>
      <c r="F104" s="3" t="n">
        <v>10.2535</v>
      </c>
      <c r="G104" s="3" t="n">
        <v>20.9193</v>
      </c>
      <c r="H104" s="3" t="n">
        <v>20.7444</v>
      </c>
      <c r="I104" s="3" t="n">
        <v>0.289400000000001</v>
      </c>
      <c r="J104" s="3" t="n">
        <v>0.174900000000001</v>
      </c>
      <c r="K104" s="4"/>
      <c r="L104" s="3" t="n">
        <v>2.82245087043449</v>
      </c>
      <c r="M104" s="3" t="n">
        <v>1.70575900911885</v>
      </c>
      <c r="N104" s="3" t="n">
        <v>60.4353835521771</v>
      </c>
      <c r="O104" s="4"/>
      <c r="P104" s="4" t="n">
        <v>1.7049905635333</v>
      </c>
    </row>
    <row r="105" customFormat="false" ht="13.8" hidden="false" customHeight="false" outlineLevel="0" collapsed="false">
      <c r="A105" s="1" t="n">
        <v>14</v>
      </c>
      <c r="B105" s="1" t="s">
        <v>16</v>
      </c>
      <c r="C105" s="1" t="s">
        <v>37</v>
      </c>
      <c r="D105" s="3" t="n">
        <v>20.4815</v>
      </c>
      <c r="E105" s="3" t="n">
        <v>30.4978</v>
      </c>
      <c r="F105" s="3" t="n">
        <v>10.0163</v>
      </c>
      <c r="G105" s="3" t="n">
        <v>20.7728</v>
      </c>
      <c r="H105" s="3" t="n">
        <v>20.6021</v>
      </c>
      <c r="I105" s="3" t="n">
        <v>0.2913</v>
      </c>
      <c r="J105" s="3" t="n">
        <v>0.1707</v>
      </c>
      <c r="K105" s="4"/>
      <c r="L105" s="3" t="n">
        <v>2.90825953695476</v>
      </c>
      <c r="M105" s="3" t="n">
        <v>1.70422211794775</v>
      </c>
      <c r="N105" s="3" t="n">
        <v>58.5993820803297</v>
      </c>
      <c r="O105" s="4"/>
      <c r="P105" s="5"/>
    </row>
    <row r="106" customFormat="false" ht="13.8" hidden="false" customHeight="false" outlineLevel="0" collapsed="false">
      <c r="A106" s="1" t="n">
        <v>14</v>
      </c>
      <c r="B106" s="1" t="s">
        <v>16</v>
      </c>
      <c r="C106" s="1" t="s">
        <v>38</v>
      </c>
      <c r="D106" s="3" t="n">
        <v>20.2253</v>
      </c>
      <c r="E106" s="3" t="n">
        <v>30.7801</v>
      </c>
      <c r="F106" s="3" t="n">
        <v>10.5548</v>
      </c>
      <c r="G106" s="3" t="n">
        <v>20.5031</v>
      </c>
      <c r="H106" s="3" t="n">
        <v>20.34</v>
      </c>
      <c r="I106" s="3" t="n">
        <v>0.277799999999999</v>
      </c>
      <c r="J106" s="3" t="n">
        <v>0.1631</v>
      </c>
      <c r="K106" s="4" t="n">
        <v>0.171533333333333</v>
      </c>
      <c r="L106" s="3" t="n">
        <v>2.63197786788948</v>
      </c>
      <c r="M106" s="3" t="n">
        <v>1.54526850342972</v>
      </c>
      <c r="N106" s="3" t="n">
        <v>58.7113030957525</v>
      </c>
      <c r="O106" s="4" t="n">
        <v>2.75704194342145</v>
      </c>
      <c r="P106" s="4" t="n">
        <v>1.50441644155387</v>
      </c>
    </row>
    <row r="107" customFormat="false" ht="13.8" hidden="false" customHeight="false" outlineLevel="0" collapsed="false">
      <c r="A107" s="1" t="n">
        <v>14</v>
      </c>
      <c r="B107" s="1" t="s">
        <v>16</v>
      </c>
      <c r="C107" s="1" t="s">
        <v>39</v>
      </c>
      <c r="D107" s="3" t="n">
        <v>20.3171</v>
      </c>
      <c r="E107" s="3" t="n">
        <v>31.3928</v>
      </c>
      <c r="F107" s="3" t="n">
        <v>11.0757</v>
      </c>
      <c r="G107" s="3" t="n">
        <v>20.6086</v>
      </c>
      <c r="H107" s="3" t="n">
        <v>20.4465</v>
      </c>
      <c r="I107" s="3" t="n">
        <v>0.291499999999999</v>
      </c>
      <c r="J107" s="3" t="n">
        <v>0.162099999999999</v>
      </c>
      <c r="K107" s="4"/>
      <c r="L107" s="3" t="n">
        <v>2.63188782650306</v>
      </c>
      <c r="M107" s="3" t="n">
        <v>1.46356437967802</v>
      </c>
      <c r="N107" s="3" t="n">
        <v>55.608919382504</v>
      </c>
      <c r="O107" s="4"/>
      <c r="P107" s="5"/>
    </row>
    <row r="108" customFormat="false" ht="13.8" hidden="false" customHeight="false" outlineLevel="0" collapsed="false">
      <c r="A108" s="1" t="n">
        <v>14</v>
      </c>
      <c r="B108" s="1" t="s">
        <v>16</v>
      </c>
      <c r="C108" s="1" t="s">
        <v>40</v>
      </c>
      <c r="D108" s="3" t="n">
        <v>20.804</v>
      </c>
      <c r="E108" s="3" t="n">
        <v>31.9781</v>
      </c>
      <c r="F108" s="3" t="n">
        <v>11.1741</v>
      </c>
      <c r="G108" s="3" t="n">
        <v>21.1079</v>
      </c>
      <c r="H108" s="3" t="n">
        <v>20.9286</v>
      </c>
      <c r="I108" s="3" t="n">
        <v>0.303900000000002</v>
      </c>
      <c r="J108" s="3" t="n">
        <v>0.179300000000001</v>
      </c>
      <c r="K108" s="4"/>
      <c r="L108" s="3" t="n">
        <v>2.71968212205012</v>
      </c>
      <c r="M108" s="3" t="n">
        <v>1.60460350274296</v>
      </c>
      <c r="N108" s="3" t="n">
        <v>58.9996709443896</v>
      </c>
      <c r="O108" s="4"/>
      <c r="P108" s="4" t="n">
        <v>1.61881165985594</v>
      </c>
    </row>
    <row r="109" customFormat="false" ht="13.8" hidden="false" customHeight="false" outlineLevel="0" collapsed="false">
      <c r="A109" s="1" t="n">
        <v>14</v>
      </c>
      <c r="B109" s="1" t="s">
        <v>16</v>
      </c>
      <c r="C109" s="1" t="s">
        <v>41</v>
      </c>
      <c r="D109" s="3" t="n">
        <v>20.3396</v>
      </c>
      <c r="E109" s="3" t="n">
        <v>30.5783</v>
      </c>
      <c r="F109" s="3" t="n">
        <v>10.2387</v>
      </c>
      <c r="G109" s="3" t="n">
        <v>20.627</v>
      </c>
      <c r="H109" s="3" t="n">
        <v>20.4598</v>
      </c>
      <c r="I109" s="3" t="n">
        <v>0.287399999999998</v>
      </c>
      <c r="J109" s="3" t="n">
        <v>0.167199999999998</v>
      </c>
      <c r="K109" s="4"/>
      <c r="L109" s="3" t="n">
        <v>2.80699698203872</v>
      </c>
      <c r="M109" s="3" t="n">
        <v>1.63301981696893</v>
      </c>
      <c r="N109" s="3" t="n">
        <v>58.1767571329153</v>
      </c>
      <c r="O109" s="4"/>
      <c r="P109" s="5"/>
    </row>
    <row r="110" customFormat="false" ht="13.8" hidden="false" customHeight="false" outlineLevel="0" collapsed="false">
      <c r="A110" s="1" t="n">
        <v>14</v>
      </c>
      <c r="B110" s="1" t="s">
        <v>16</v>
      </c>
      <c r="C110" s="1" t="s">
        <v>42</v>
      </c>
      <c r="D110" s="3" t="n">
        <v>20.8018</v>
      </c>
      <c r="E110" s="3" t="n">
        <v>30.6611</v>
      </c>
      <c r="F110" s="3" t="n">
        <v>9.8593</v>
      </c>
      <c r="G110" s="3" t="n">
        <v>21.0819</v>
      </c>
      <c r="H110" s="3" t="n">
        <v>20.9132</v>
      </c>
      <c r="I110" s="3" t="n">
        <v>0.280100000000001</v>
      </c>
      <c r="J110" s="3" t="n">
        <v>0.168700000000001</v>
      </c>
      <c r="K110" s="4"/>
      <c r="L110" s="3" t="n">
        <v>2.84097248283348</v>
      </c>
      <c r="M110" s="3" t="n">
        <v>1.71107482275619</v>
      </c>
      <c r="N110" s="3" t="n">
        <v>60.2284898250627</v>
      </c>
      <c r="O110" s="4"/>
      <c r="P110" s="4" t="n">
        <v>1.7334074605723</v>
      </c>
    </row>
    <row r="111" customFormat="false" ht="13.8" hidden="false" customHeight="false" outlineLevel="0" collapsed="false">
      <c r="A111" s="1" t="n">
        <v>14</v>
      </c>
      <c r="B111" s="1" t="s">
        <v>16</v>
      </c>
      <c r="C111" s="1" t="s">
        <v>43</v>
      </c>
      <c r="D111" s="3" t="n">
        <v>20.3285</v>
      </c>
      <c r="E111" s="3" t="n">
        <v>31.0818</v>
      </c>
      <c r="F111" s="3" t="n">
        <v>10.7533</v>
      </c>
      <c r="G111" s="3" t="n">
        <v>20.6415</v>
      </c>
      <c r="H111" s="3" t="n">
        <v>20.4527</v>
      </c>
      <c r="I111" s="3" t="n">
        <v>0.313000000000002</v>
      </c>
      <c r="J111" s="3" t="n">
        <v>0.188800000000001</v>
      </c>
      <c r="K111" s="4"/>
      <c r="L111" s="3" t="n">
        <v>2.91073437921384</v>
      </c>
      <c r="M111" s="3" t="n">
        <v>1.75574009838841</v>
      </c>
      <c r="N111" s="3" t="n">
        <v>60.3194888178911</v>
      </c>
      <c r="O111" s="4"/>
      <c r="P111" s="5"/>
    </row>
    <row r="112" customFormat="false" ht="13.8" hidden="false" customHeight="false" outlineLevel="0" collapsed="false">
      <c r="A112" s="1" t="n">
        <v>14</v>
      </c>
      <c r="B112" s="1" t="s">
        <v>16</v>
      </c>
      <c r="C112" s="1" t="s">
        <v>44</v>
      </c>
      <c r="D112" s="3" t="n">
        <v>20.3638</v>
      </c>
      <c r="E112" s="3" t="n">
        <v>30.8551</v>
      </c>
      <c r="F112" s="3" t="n">
        <v>10.4913</v>
      </c>
      <c r="G112" s="3" t="n">
        <v>20.6595</v>
      </c>
      <c r="H112" s="3" t="n">
        <v>20.4819</v>
      </c>
      <c r="I112" s="3" t="n">
        <v>0.2957</v>
      </c>
      <c r="J112" s="3" t="n">
        <v>0.177600000000002</v>
      </c>
      <c r="K112" s="4" t="n">
        <v>0.170383333333334</v>
      </c>
      <c r="L112" s="3" t="n">
        <v>2.81852582616072</v>
      </c>
      <c r="M112" s="3" t="n">
        <v>1.69283120299679</v>
      </c>
      <c r="N112" s="3" t="n">
        <v>60.0608725059187</v>
      </c>
      <c r="O112" s="4" t="n">
        <v>2.81851495653027</v>
      </c>
      <c r="P112" s="4" t="n">
        <v>1.6945613657208</v>
      </c>
    </row>
    <row r="113" customFormat="false" ht="13.8" hidden="false" customHeight="false" outlineLevel="0" collapsed="false">
      <c r="A113" s="1" t="n">
        <v>14</v>
      </c>
      <c r="B113" s="1" t="s">
        <v>16</v>
      </c>
      <c r="C113" s="1" t="s">
        <v>45</v>
      </c>
      <c r="D113" s="3" t="n">
        <v>20.384</v>
      </c>
      <c r="E113" s="3" t="n">
        <v>30.4825</v>
      </c>
      <c r="F113" s="3" t="n">
        <v>10.0985</v>
      </c>
      <c r="G113" s="3" t="n">
        <v>20.6708</v>
      </c>
      <c r="H113" s="3" t="n">
        <v>20.4995</v>
      </c>
      <c r="I113" s="3" t="n">
        <v>0.286799999999999</v>
      </c>
      <c r="J113" s="3" t="n">
        <v>0.171299999999999</v>
      </c>
      <c r="K113" s="4"/>
      <c r="L113" s="3" t="n">
        <v>2.84002574639797</v>
      </c>
      <c r="M113" s="3" t="n">
        <v>1.69629152844481</v>
      </c>
      <c r="N113" s="3" t="n">
        <v>59.728033472803</v>
      </c>
      <c r="O113" s="4"/>
      <c r="P113" s="5"/>
    </row>
    <row r="114" customFormat="false" ht="13.8" hidden="false" customHeight="false" outlineLevel="0" collapsed="false">
      <c r="A114" s="1" t="n">
        <v>14</v>
      </c>
      <c r="B114" s="1" t="s">
        <v>16</v>
      </c>
      <c r="C114" s="1" t="s">
        <v>46</v>
      </c>
      <c r="D114" s="3" t="n">
        <v>20.5707</v>
      </c>
      <c r="E114" s="3" t="n">
        <v>30.7095</v>
      </c>
      <c r="F114" s="3" t="n">
        <v>10.1388</v>
      </c>
      <c r="G114" s="3" t="n">
        <v>20.8454</v>
      </c>
      <c r="H114" s="3" t="n">
        <v>20.6827</v>
      </c>
      <c r="I114" s="3" t="n">
        <v>0.274700000000003</v>
      </c>
      <c r="J114" s="3" t="n">
        <v>0.162700000000001</v>
      </c>
      <c r="K114" s="4"/>
      <c r="L114" s="3" t="n">
        <v>2.7093936166016</v>
      </c>
      <c r="M114" s="3" t="n">
        <v>1.6047263976013</v>
      </c>
      <c r="N114" s="3" t="n">
        <v>59.2282489989076</v>
      </c>
      <c r="O114" s="4"/>
      <c r="P114" s="4" t="n">
        <v>1.60628132403238</v>
      </c>
    </row>
    <row r="115" customFormat="false" ht="13.8" hidden="false" customHeight="false" outlineLevel="0" collapsed="false">
      <c r="A115" s="1" t="n">
        <v>14</v>
      </c>
      <c r="B115" s="1" t="s">
        <v>16</v>
      </c>
      <c r="C115" s="1" t="s">
        <v>47</v>
      </c>
      <c r="D115" s="3" t="n">
        <v>20.8428</v>
      </c>
      <c r="E115" s="3" t="n">
        <v>31.0926</v>
      </c>
      <c r="F115" s="3" t="n">
        <v>10.2498</v>
      </c>
      <c r="G115" s="3" t="n">
        <v>21.1228</v>
      </c>
      <c r="H115" s="3" t="n">
        <v>20.958</v>
      </c>
      <c r="I115" s="3" t="n">
        <v>0.280000000000001</v>
      </c>
      <c r="J115" s="3" t="n">
        <v>0.164800000000003</v>
      </c>
      <c r="K115" s="4"/>
      <c r="L115" s="3" t="n">
        <v>2.73176061971942</v>
      </c>
      <c r="M115" s="3" t="n">
        <v>1.60783625046345</v>
      </c>
      <c r="N115" s="3" t="n">
        <v>58.8571428571438</v>
      </c>
      <c r="O115" s="4"/>
      <c r="P115" s="5"/>
    </row>
    <row r="116" customFormat="false" ht="13.8" hidden="false" customHeight="false" outlineLevel="0" collapsed="false">
      <c r="A116" s="1" t="n">
        <v>14</v>
      </c>
      <c r="B116" s="1" t="s">
        <v>16</v>
      </c>
      <c r="C116" s="1" t="s">
        <v>48</v>
      </c>
      <c r="D116" s="3" t="n">
        <v>20.5912</v>
      </c>
      <c r="E116" s="3" t="n">
        <v>30.4167</v>
      </c>
      <c r="F116" s="3" t="n">
        <v>9.8255</v>
      </c>
      <c r="G116" s="3" t="n">
        <v>20.8645</v>
      </c>
      <c r="H116" s="6" t="n">
        <v>20.6991</v>
      </c>
      <c r="I116" s="3" t="n">
        <v>0.273299999999999</v>
      </c>
      <c r="J116" s="3" t="n">
        <v>0.165399999999998</v>
      </c>
      <c r="K116" s="4"/>
      <c r="L116" s="3" t="n">
        <v>2.78153783522466</v>
      </c>
      <c r="M116" s="3" t="n">
        <v>1.68337489186299</v>
      </c>
      <c r="N116" s="3" t="n">
        <v>60.5195755579945</v>
      </c>
      <c r="O116" s="4"/>
      <c r="P116" s="4" t="n">
        <v>1.74893233671026</v>
      </c>
    </row>
    <row r="117" customFormat="false" ht="13.8" hidden="false" customHeight="false" outlineLevel="0" collapsed="false">
      <c r="A117" s="1" t="n">
        <v>14</v>
      </c>
      <c r="B117" s="1" t="s">
        <v>16</v>
      </c>
      <c r="C117" s="1" t="s">
        <v>49</v>
      </c>
      <c r="D117" s="3" t="n">
        <v>20.6286</v>
      </c>
      <c r="E117" s="3" t="n">
        <v>30.5763</v>
      </c>
      <c r="F117" s="3" t="n">
        <v>9.9477</v>
      </c>
      <c r="G117" s="3" t="n">
        <v>20.93</v>
      </c>
      <c r="H117" s="6" t="n">
        <v>20.7495</v>
      </c>
      <c r="I117" s="3" t="n">
        <v>0.301400000000001</v>
      </c>
      <c r="J117" s="3" t="n">
        <v>0.180499999999999</v>
      </c>
      <c r="K117" s="4"/>
      <c r="L117" s="3" t="n">
        <v>3.02984609507726</v>
      </c>
      <c r="M117" s="3" t="n">
        <v>1.81448978155753</v>
      </c>
      <c r="N117" s="3" t="n">
        <v>59.8871930988713</v>
      </c>
      <c r="O117" s="4"/>
      <c r="P117" s="5"/>
    </row>
    <row r="118" customFormat="false" ht="13.8" hidden="false" customHeight="false" outlineLevel="0" collapsed="false">
      <c r="A118" s="1" t="n">
        <v>14</v>
      </c>
      <c r="B118" s="1" t="s">
        <v>16</v>
      </c>
      <c r="C118" s="1" t="s">
        <v>50</v>
      </c>
      <c r="D118" s="3" t="n">
        <v>20.2397</v>
      </c>
      <c r="E118" s="3" t="n">
        <v>29.9264</v>
      </c>
      <c r="F118" s="3" t="n">
        <v>9.6867</v>
      </c>
      <c r="G118" s="3" t="n">
        <v>20.4979</v>
      </c>
      <c r="H118" s="6" t="n">
        <v>20.3451</v>
      </c>
      <c r="I118" s="3" t="n">
        <v>0.258200000000002</v>
      </c>
      <c r="J118" s="3" t="n">
        <v>0.152800000000003</v>
      </c>
      <c r="K118" s="4" t="n">
        <v>0.126466666666667</v>
      </c>
      <c r="L118" s="3" t="n">
        <v>2.66551044215266</v>
      </c>
      <c r="M118" s="3" t="n">
        <v>1.57742058699044</v>
      </c>
      <c r="N118" s="3" t="n">
        <v>59.1789310611934</v>
      </c>
      <c r="O118" s="4" t="n">
        <v>2.64719252930897</v>
      </c>
      <c r="P118" s="4" t="n">
        <v>1.57017982441971</v>
      </c>
    </row>
    <row r="119" customFormat="false" ht="13.8" hidden="false" customHeight="false" outlineLevel="0" collapsed="false">
      <c r="A119" s="1" t="n">
        <v>14</v>
      </c>
      <c r="B119" s="1" t="s">
        <v>16</v>
      </c>
      <c r="C119" s="1" t="s">
        <v>51</v>
      </c>
      <c r="D119" s="3" t="n">
        <v>20.2553</v>
      </c>
      <c r="E119" s="3" t="n">
        <v>30.5756</v>
      </c>
      <c r="F119" s="3" t="n">
        <v>10.3203</v>
      </c>
      <c r="G119" s="3" t="n">
        <v>20.5298</v>
      </c>
      <c r="H119" s="6" t="n">
        <v>20.3685</v>
      </c>
      <c r="I119" s="3" t="n">
        <v>0.274500000000003</v>
      </c>
      <c r="J119" s="3" t="n">
        <v>0.161300000000001</v>
      </c>
      <c r="K119" s="4"/>
      <c r="L119" s="3" t="n">
        <v>2.65980640097675</v>
      </c>
      <c r="M119" s="3" t="n">
        <v>1.56293906184898</v>
      </c>
      <c r="N119" s="3" t="n">
        <v>58.7613843351544</v>
      </c>
      <c r="O119" s="4"/>
      <c r="P119" s="5"/>
    </row>
    <row r="120" customFormat="false" ht="13.8" hidden="false" customHeight="false" outlineLevel="0" collapsed="false">
      <c r="A120" s="1" t="n">
        <v>14</v>
      </c>
      <c r="B120" s="1" t="s">
        <v>16</v>
      </c>
      <c r="C120" s="1" t="s">
        <v>52</v>
      </c>
      <c r="D120" s="3" t="n">
        <v>20.6217</v>
      </c>
      <c r="E120" s="3" t="n">
        <v>29.289</v>
      </c>
      <c r="F120" s="3" t="n">
        <v>8.6673</v>
      </c>
      <c r="G120" s="3" t="n">
        <v>20.8519</v>
      </c>
      <c r="H120" s="6" t="n">
        <v>20.7658</v>
      </c>
      <c r="I120" s="3" t="n">
        <v>0.2302</v>
      </c>
      <c r="J120" s="3" t="n">
        <v>0.0861000000000018</v>
      </c>
      <c r="K120" s="4"/>
      <c r="L120" s="3" t="n">
        <v>2.655959756787</v>
      </c>
      <c r="M120" s="3" t="n">
        <v>0.993388944654066</v>
      </c>
      <c r="N120" s="3" t="n">
        <v>37.4022589053005</v>
      </c>
      <c r="O120" s="4"/>
      <c r="P120" s="4" t="n">
        <v>0.970223427458223</v>
      </c>
    </row>
    <row r="121" customFormat="false" ht="13.8" hidden="false" customHeight="false" outlineLevel="0" collapsed="false">
      <c r="A121" s="1" t="n">
        <v>14</v>
      </c>
      <c r="B121" s="1" t="s">
        <v>16</v>
      </c>
      <c r="C121" s="1" t="s">
        <v>53</v>
      </c>
      <c r="D121" s="3" t="n">
        <v>20.7376</v>
      </c>
      <c r="E121" s="3" t="n">
        <v>31.6873</v>
      </c>
      <c r="F121" s="3" t="n">
        <v>10.9497</v>
      </c>
      <c r="G121" s="3" t="n">
        <v>21.0228</v>
      </c>
      <c r="H121" s="6" t="n">
        <v>20.9191</v>
      </c>
      <c r="I121" s="3" t="n">
        <v>0.2852</v>
      </c>
      <c r="J121" s="3" t="n">
        <v>0.1037</v>
      </c>
      <c r="K121" s="4"/>
      <c r="L121" s="3" t="n">
        <v>2.60463756997908</v>
      </c>
      <c r="M121" s="3" t="n">
        <v>0.947057910262381</v>
      </c>
      <c r="N121" s="3" t="n">
        <v>36.3604488078541</v>
      </c>
      <c r="O121" s="4"/>
      <c r="P121" s="5"/>
    </row>
    <row r="122" customFormat="false" ht="13.8" hidden="false" customHeight="false" outlineLevel="0" collapsed="false">
      <c r="A122" s="1" t="n">
        <v>14</v>
      </c>
      <c r="B122" s="1" t="s">
        <v>16</v>
      </c>
      <c r="C122" s="1" t="s">
        <v>54</v>
      </c>
      <c r="D122" s="3" t="n">
        <v>20.6479</v>
      </c>
      <c r="E122" s="3" t="n">
        <v>30.5086</v>
      </c>
      <c r="F122" s="3" t="n">
        <v>9.8607</v>
      </c>
      <c r="G122" s="3" t="n">
        <v>20.9099</v>
      </c>
      <c r="H122" s="6" t="n">
        <v>20.7921</v>
      </c>
      <c r="I122" s="3" t="n">
        <v>0.262</v>
      </c>
      <c r="J122" s="3" t="n">
        <v>0.117799999999999</v>
      </c>
      <c r="K122" s="4"/>
      <c r="L122" s="3" t="n">
        <v>2.65701217966271</v>
      </c>
      <c r="M122" s="3" t="n">
        <v>1.19464135406207</v>
      </c>
      <c r="N122" s="3" t="n">
        <v>44.9618320610682</v>
      </c>
      <c r="O122" s="4"/>
      <c r="P122" s="4" t="n">
        <v>1.26198349760601</v>
      </c>
    </row>
    <row r="123" customFormat="false" ht="13.8" hidden="false" customHeight="false" outlineLevel="0" collapsed="false">
      <c r="A123" s="1" t="n">
        <v>14</v>
      </c>
      <c r="B123" s="1" t="s">
        <v>16</v>
      </c>
      <c r="C123" s="1" t="s">
        <v>55</v>
      </c>
      <c r="D123" s="3" t="n">
        <v>20.5113</v>
      </c>
      <c r="E123" s="3" t="n">
        <v>30.8248</v>
      </c>
      <c r="F123" s="3" t="n">
        <v>10.3135</v>
      </c>
      <c r="G123" s="3" t="n">
        <v>20.7836</v>
      </c>
      <c r="H123" s="6" t="n">
        <v>20.6465</v>
      </c>
      <c r="I123" s="3" t="n">
        <v>0.272300000000001</v>
      </c>
      <c r="J123" s="3" t="n">
        <v>0.1371</v>
      </c>
      <c r="K123" s="4"/>
      <c r="L123" s="3" t="n">
        <v>2.64022882629564</v>
      </c>
      <c r="M123" s="3" t="n">
        <v>1.32932564114995</v>
      </c>
      <c r="N123" s="3" t="n">
        <v>50.3488799118618</v>
      </c>
      <c r="O123" s="4"/>
      <c r="P123" s="5"/>
    </row>
    <row r="124" customFormat="false" ht="13.8" hidden="false" customHeight="false" outlineLevel="0" collapsed="false">
      <c r="A124" s="1" t="n">
        <v>21</v>
      </c>
      <c r="B124" s="1" t="s">
        <v>16</v>
      </c>
      <c r="C124" s="1" t="s">
        <v>17</v>
      </c>
      <c r="D124" s="3" t="n">
        <v>20.7799</v>
      </c>
      <c r="E124" s="3" t="n">
        <v>39.497</v>
      </c>
      <c r="F124" s="3" t="n">
        <v>18.7171</v>
      </c>
      <c r="G124" s="3" t="n">
        <v>21.3123</v>
      </c>
      <c r="H124" s="3" t="n">
        <v>21.0197</v>
      </c>
      <c r="I124" s="3" t="n">
        <v>0.532399999999999</v>
      </c>
      <c r="J124" s="3" t="n">
        <v>0.2926</v>
      </c>
      <c r="K124" s="4" t="n">
        <v>0.2905</v>
      </c>
      <c r="L124" s="3" t="n">
        <v>2.84445774185103</v>
      </c>
      <c r="M124" s="3" t="n">
        <v>1.56327636225697</v>
      </c>
      <c r="N124" s="3" t="n">
        <v>54.9586776859505</v>
      </c>
      <c r="O124" s="4" t="n">
        <v>2.83504555428126</v>
      </c>
      <c r="P124" s="4" t="n">
        <v>1.57258183389627</v>
      </c>
    </row>
    <row r="125" customFormat="false" ht="13.8" hidden="false" customHeight="false" outlineLevel="0" collapsed="false">
      <c r="A125" s="1" t="n">
        <v>21</v>
      </c>
      <c r="B125" s="1" t="s">
        <v>16</v>
      </c>
      <c r="C125" s="1" t="s">
        <v>18</v>
      </c>
      <c r="D125" s="3" t="n">
        <v>20.7759</v>
      </c>
      <c r="E125" s="3" t="n">
        <v>39.4009</v>
      </c>
      <c r="F125" s="3" t="n">
        <v>18.625</v>
      </c>
      <c r="G125" s="3" t="n">
        <v>21.3029</v>
      </c>
      <c r="H125" s="3" t="n">
        <v>21.0105</v>
      </c>
      <c r="I125" s="3" t="n">
        <v>0.527000000000001</v>
      </c>
      <c r="J125" s="3" t="n">
        <v>0.292400000000001</v>
      </c>
      <c r="K125" s="4"/>
      <c r="L125" s="3" t="n">
        <v>2.82953020134229</v>
      </c>
      <c r="M125" s="3" t="n">
        <v>1.56993288590604</v>
      </c>
      <c r="N125" s="3" t="n">
        <v>55.483870967742</v>
      </c>
      <c r="O125" s="4"/>
      <c r="P125" s="4"/>
    </row>
    <row r="126" customFormat="false" ht="13.8" hidden="false" customHeight="false" outlineLevel="0" collapsed="false">
      <c r="A126" s="1" t="n">
        <v>21</v>
      </c>
      <c r="B126" s="1" t="s">
        <v>16</v>
      </c>
      <c r="C126" s="1" t="s">
        <v>19</v>
      </c>
      <c r="D126" s="3" t="n">
        <v>20.362</v>
      </c>
      <c r="E126" s="3" t="n">
        <v>38.443</v>
      </c>
      <c r="F126" s="3" t="n">
        <v>18.081</v>
      </c>
      <c r="G126" s="3" t="n">
        <v>20.8739</v>
      </c>
      <c r="H126" s="3" t="n">
        <v>20.5874</v>
      </c>
      <c r="I126" s="3" t="n">
        <v>0.511900000000001</v>
      </c>
      <c r="J126" s="3" t="n">
        <v>0.2865</v>
      </c>
      <c r="K126" s="4"/>
      <c r="L126" s="3" t="n">
        <v>2.83114871965047</v>
      </c>
      <c r="M126" s="3" t="n">
        <v>1.5845362535258</v>
      </c>
      <c r="N126" s="3" t="n">
        <v>55.9679624926743</v>
      </c>
      <c r="O126" s="4"/>
      <c r="P126" s="4"/>
    </row>
    <row r="127" customFormat="false" ht="13.8" hidden="false" customHeight="false" outlineLevel="0" collapsed="false">
      <c r="A127" s="1" t="n">
        <v>21</v>
      </c>
      <c r="B127" s="1" t="s">
        <v>16</v>
      </c>
      <c r="C127" s="1" t="s">
        <v>20</v>
      </c>
      <c r="D127" s="3" t="n">
        <v>20.9323</v>
      </c>
      <c r="E127" s="3" t="n">
        <v>40.3508</v>
      </c>
      <c r="F127" s="3" t="n">
        <v>19.4185</v>
      </c>
      <c r="G127" s="3" t="n">
        <v>21.508</v>
      </c>
      <c r="H127" s="3" t="n">
        <v>21.1875</v>
      </c>
      <c r="I127" s="3" t="n">
        <v>0.575699999999998</v>
      </c>
      <c r="J127" s="3" t="n">
        <v>0.320499999999999</v>
      </c>
      <c r="K127" s="4" t="n">
        <v>0.3278</v>
      </c>
      <c r="L127" s="3" t="n">
        <v>2.9646986121482</v>
      </c>
      <c r="M127" s="3" t="n">
        <v>1.65048793676133</v>
      </c>
      <c r="N127" s="3" t="n">
        <v>55.6713566093452</v>
      </c>
      <c r="O127" s="4" t="n">
        <v>2.96100777616234</v>
      </c>
      <c r="P127" s="4" t="n">
        <v>1.65605583636348</v>
      </c>
    </row>
    <row r="128" customFormat="false" ht="13.8" hidden="false" customHeight="false" outlineLevel="0" collapsed="false">
      <c r="A128" s="1" t="n">
        <v>21</v>
      </c>
      <c r="B128" s="1" t="s">
        <v>16</v>
      </c>
      <c r="C128" s="1" t="s">
        <v>21</v>
      </c>
      <c r="D128" s="3" t="n">
        <v>20.6716</v>
      </c>
      <c r="E128" s="3" t="n">
        <v>41.4201</v>
      </c>
      <c r="F128" s="3" t="n">
        <v>20.7485</v>
      </c>
      <c r="G128" s="3" t="n">
        <v>21.2863</v>
      </c>
      <c r="H128" s="3" t="n">
        <v>20.943</v>
      </c>
      <c r="I128" s="3" t="n">
        <v>0.614699999999999</v>
      </c>
      <c r="J128" s="3" t="n">
        <v>0.343299999999999</v>
      </c>
      <c r="K128" s="4"/>
      <c r="L128" s="3" t="n">
        <v>2.96262380413042</v>
      </c>
      <c r="M128" s="3" t="n">
        <v>1.65457743933296</v>
      </c>
      <c r="N128" s="3" t="n">
        <v>55.8483813242232</v>
      </c>
      <c r="O128" s="4"/>
      <c r="P128" s="4"/>
    </row>
    <row r="129" customFormat="false" ht="13.8" hidden="false" customHeight="false" outlineLevel="0" collapsed="false">
      <c r="A129" s="1" t="n">
        <v>21</v>
      </c>
      <c r="B129" s="1" t="s">
        <v>16</v>
      </c>
      <c r="C129" s="1" t="s">
        <v>22</v>
      </c>
      <c r="D129" s="3" t="n">
        <v>20.6802</v>
      </c>
      <c r="E129" s="3" t="n">
        <v>39.8973</v>
      </c>
      <c r="F129" s="3" t="n">
        <v>19.2171</v>
      </c>
      <c r="G129" s="3" t="n">
        <v>21.2482</v>
      </c>
      <c r="H129" s="3" t="n">
        <v>20.9286</v>
      </c>
      <c r="I129" s="3" t="n">
        <v>0.568000000000001</v>
      </c>
      <c r="J129" s="3" t="n">
        <v>0.319600000000001</v>
      </c>
      <c r="K129" s="4"/>
      <c r="L129" s="3" t="n">
        <v>2.9557009122084</v>
      </c>
      <c r="M129" s="3" t="n">
        <v>1.66310213299614</v>
      </c>
      <c r="N129" s="3" t="n">
        <v>56.2676056338029</v>
      </c>
      <c r="O129" s="4"/>
      <c r="P129" s="4"/>
    </row>
    <row r="130" customFormat="false" ht="13.8" hidden="false" customHeight="false" outlineLevel="0" collapsed="false">
      <c r="A130" s="1" t="n">
        <v>21</v>
      </c>
      <c r="B130" s="1" t="s">
        <v>16</v>
      </c>
      <c r="C130" s="1" t="s">
        <v>23</v>
      </c>
      <c r="D130" s="3" t="n">
        <v>20.5858</v>
      </c>
      <c r="E130" s="3" t="n">
        <v>42.7927</v>
      </c>
      <c r="F130" s="3" t="n">
        <v>22.2069</v>
      </c>
      <c r="G130" s="3" t="n">
        <v>21.2498</v>
      </c>
      <c r="H130" s="3" t="n">
        <v>20.878</v>
      </c>
      <c r="I130" s="3" t="n">
        <v>0.664000000000002</v>
      </c>
      <c r="J130" s="3" t="n">
        <v>0.3718</v>
      </c>
      <c r="K130" s="4" t="n">
        <v>0.3451</v>
      </c>
      <c r="L130" s="3" t="n">
        <v>2.99006164750596</v>
      </c>
      <c r="M130" s="3" t="n">
        <v>1.6742543984077</v>
      </c>
      <c r="N130" s="3" t="n">
        <v>55.9939759036144</v>
      </c>
      <c r="O130" s="4" t="n">
        <v>2.97856839868872</v>
      </c>
      <c r="P130" s="4" t="n">
        <v>1.6734957628918</v>
      </c>
    </row>
    <row r="131" customFormat="false" ht="13.8" hidden="false" customHeight="false" outlineLevel="0" collapsed="false">
      <c r="A131" s="1" t="n">
        <v>21</v>
      </c>
      <c r="B131" s="1" t="s">
        <v>16</v>
      </c>
      <c r="C131" s="1" t="s">
        <v>24</v>
      </c>
      <c r="D131" s="3" t="n">
        <v>20.5269</v>
      </c>
      <c r="E131" s="3" t="n">
        <v>40.686</v>
      </c>
      <c r="F131" s="3" t="n">
        <v>20.1591</v>
      </c>
      <c r="G131" s="3" t="n">
        <v>21.125</v>
      </c>
      <c r="H131" s="3" t="n">
        <v>20.7898</v>
      </c>
      <c r="I131" s="3" t="n">
        <v>0.598099999999999</v>
      </c>
      <c r="J131" s="3" t="n">
        <v>0.3352</v>
      </c>
      <c r="K131" s="4"/>
      <c r="L131" s="3" t="n">
        <v>2.9668983238339</v>
      </c>
      <c r="M131" s="3" t="n">
        <v>1.66277264362001</v>
      </c>
      <c r="N131" s="3" t="n">
        <v>56.0441397759574</v>
      </c>
      <c r="O131" s="4"/>
      <c r="P131" s="4"/>
    </row>
    <row r="132" customFormat="false" ht="13.8" hidden="false" customHeight="false" outlineLevel="0" collapsed="false">
      <c r="A132" s="1" t="n">
        <v>21</v>
      </c>
      <c r="B132" s="1" t="s">
        <v>16</v>
      </c>
      <c r="C132" s="1" t="s">
        <v>25</v>
      </c>
      <c r="D132" s="3" t="n">
        <v>20.7668</v>
      </c>
      <c r="E132" s="3" t="n">
        <v>40.2683</v>
      </c>
      <c r="F132" s="3" t="n">
        <v>19.5015</v>
      </c>
      <c r="G132" s="3" t="n">
        <v>21.3477</v>
      </c>
      <c r="H132" s="3" t="n">
        <v>21.0194</v>
      </c>
      <c r="I132" s="3" t="n">
        <v>0.5809</v>
      </c>
      <c r="J132" s="3" t="n">
        <v>0.328299999999999</v>
      </c>
      <c r="K132" s="4"/>
      <c r="L132" s="3" t="n">
        <v>2.9787452247263</v>
      </c>
      <c r="M132" s="3" t="n">
        <v>1.68346024664769</v>
      </c>
      <c r="N132" s="3" t="n">
        <v>56.5157514202098</v>
      </c>
      <c r="O132" s="4"/>
      <c r="P132" s="4"/>
    </row>
    <row r="133" customFormat="false" ht="13.8" hidden="false" customHeight="false" outlineLevel="0" collapsed="false">
      <c r="A133" s="1" t="n">
        <v>21</v>
      </c>
      <c r="B133" s="1" t="s">
        <v>16</v>
      </c>
      <c r="C133" s="1" t="s">
        <v>26</v>
      </c>
      <c r="D133" s="3" t="n">
        <v>20.5424</v>
      </c>
      <c r="E133" s="3" t="n">
        <v>28.8215</v>
      </c>
      <c r="F133" s="3" t="n">
        <v>8.2791</v>
      </c>
      <c r="G133" s="3" t="n">
        <v>20.7759</v>
      </c>
      <c r="H133" s="3" t="n">
        <v>20.645</v>
      </c>
      <c r="I133" s="3" t="n">
        <v>0.233499999999999</v>
      </c>
      <c r="J133" s="3" t="n">
        <v>0.1309</v>
      </c>
      <c r="K133" s="4" t="n">
        <v>0.131466666666668</v>
      </c>
      <c r="L133" s="3" t="n">
        <v>2.82035486949064</v>
      </c>
      <c r="M133" s="3" t="n">
        <v>1.5810897319757</v>
      </c>
      <c r="N133" s="3" t="n">
        <v>56.0599571734479</v>
      </c>
      <c r="O133" s="4" t="n">
        <v>2.6738652928251</v>
      </c>
      <c r="P133" s="4" t="n">
        <v>1.57710975916341</v>
      </c>
    </row>
    <row r="134" customFormat="false" ht="13.8" hidden="false" customHeight="false" outlineLevel="0" collapsed="false">
      <c r="A134" s="1" t="n">
        <v>21</v>
      </c>
      <c r="B134" s="1" t="s">
        <v>16</v>
      </c>
      <c r="C134" s="1" t="s">
        <v>27</v>
      </c>
      <c r="D134" s="3" t="n">
        <v>20.8727</v>
      </c>
      <c r="E134" s="3" t="n">
        <v>28.825</v>
      </c>
      <c r="F134" s="3" t="n">
        <v>7.9523</v>
      </c>
      <c r="G134" s="3" t="n">
        <v>21.099</v>
      </c>
      <c r="H134" s="3" t="n">
        <v>20.9739</v>
      </c>
      <c r="I134" s="3" t="n">
        <v>0.226300000000002</v>
      </c>
      <c r="J134" s="3" t="n">
        <v>0.1251</v>
      </c>
      <c r="K134" s="4"/>
      <c r="L134" s="3" t="n">
        <v>2.84571759113718</v>
      </c>
      <c r="M134" s="3" t="n">
        <v>1.57312978635112</v>
      </c>
      <c r="N134" s="3" t="n">
        <v>55.2806009721603</v>
      </c>
      <c r="O134" s="4"/>
      <c r="P134" s="4"/>
    </row>
    <row r="135" customFormat="false" ht="13.8" hidden="false" customHeight="false" outlineLevel="0" collapsed="false">
      <c r="A135" s="1" t="n">
        <v>21</v>
      </c>
      <c r="B135" s="1" t="s">
        <v>16</v>
      </c>
      <c r="C135" s="1" t="s">
        <v>28</v>
      </c>
      <c r="D135" s="3" t="n">
        <v>20.5928</v>
      </c>
      <c r="E135" s="3" t="n">
        <v>30.2378</v>
      </c>
      <c r="F135" s="3" t="n">
        <v>9.645</v>
      </c>
      <c r="G135" s="3" t="n">
        <v>20.8438</v>
      </c>
      <c r="H135" s="3" t="n">
        <v>20.6993</v>
      </c>
      <c r="I135" s="3" t="n">
        <v>0.251000000000001</v>
      </c>
      <c r="J135" s="3" t="n">
        <v>0.144500000000001</v>
      </c>
      <c r="K135" s="4"/>
      <c r="L135" s="3" t="n">
        <v>2.60238465526181</v>
      </c>
      <c r="M135" s="3" t="n">
        <v>1.49818558838777</v>
      </c>
      <c r="N135" s="3" t="n">
        <v>57.5697211155379</v>
      </c>
      <c r="O135" s="4"/>
      <c r="P135" s="4" t="n">
        <v>1.49926766013001</v>
      </c>
    </row>
    <row r="136" customFormat="false" ht="13.8" hidden="false" customHeight="false" outlineLevel="0" collapsed="false">
      <c r="A136" s="1" t="n">
        <v>21</v>
      </c>
      <c r="B136" s="1" t="s">
        <v>16</v>
      </c>
      <c r="C136" s="1" t="s">
        <v>29</v>
      </c>
      <c r="D136" s="3" t="n">
        <v>20.5075</v>
      </c>
      <c r="E136" s="3" t="n">
        <v>29.0855</v>
      </c>
      <c r="F136" s="3" t="n">
        <v>8.578</v>
      </c>
      <c r="G136" s="3" t="n">
        <v>20.731</v>
      </c>
      <c r="H136" s="3" t="n">
        <v>20.6023</v>
      </c>
      <c r="I136" s="3" t="n">
        <v>0.223500000000001</v>
      </c>
      <c r="J136" s="3" t="n">
        <v>0.128700000000002</v>
      </c>
      <c r="K136" s="4"/>
      <c r="L136" s="3" t="n">
        <v>2.60550244812312</v>
      </c>
      <c r="M136" s="3" t="n">
        <v>1.50034973187226</v>
      </c>
      <c r="N136" s="3" t="n">
        <v>57.5838926174502</v>
      </c>
      <c r="O136" s="4"/>
      <c r="P136" s="4"/>
    </row>
    <row r="137" customFormat="false" ht="13.8" hidden="false" customHeight="false" outlineLevel="0" collapsed="false">
      <c r="A137" s="1" t="n">
        <v>21</v>
      </c>
      <c r="B137" s="1" t="s">
        <v>16</v>
      </c>
      <c r="C137" s="1" t="s">
        <v>30</v>
      </c>
      <c r="D137" s="3" t="n">
        <v>20.7319</v>
      </c>
      <c r="E137" s="3" t="n">
        <v>29.3051</v>
      </c>
      <c r="F137" s="3" t="n">
        <v>8.5732</v>
      </c>
      <c r="G137" s="3" t="n">
        <v>20.9537</v>
      </c>
      <c r="H137" s="3" t="n">
        <v>20.825</v>
      </c>
      <c r="I137" s="3" t="n">
        <v>0.221800000000002</v>
      </c>
      <c r="J137" s="3" t="n">
        <v>0.128700000000002</v>
      </c>
      <c r="K137" s="4"/>
      <c r="L137" s="3" t="n">
        <v>2.58713199272152</v>
      </c>
      <c r="M137" s="3" t="n">
        <v>1.50118975411751</v>
      </c>
      <c r="N137" s="3" t="n">
        <v>58.0252479711456</v>
      </c>
      <c r="O137" s="4"/>
      <c r="P137" s="4" t="n">
        <v>1.50370743545518</v>
      </c>
    </row>
    <row r="138" customFormat="false" ht="13.8" hidden="false" customHeight="false" outlineLevel="0" collapsed="false">
      <c r="A138" s="1" t="n">
        <v>21</v>
      </c>
      <c r="B138" s="1" t="s">
        <v>16</v>
      </c>
      <c r="C138" s="1" t="s">
        <v>31</v>
      </c>
      <c r="D138" s="3" t="n">
        <v>20.4685</v>
      </c>
      <c r="E138" s="3" t="n">
        <v>29.1591</v>
      </c>
      <c r="F138" s="3" t="n">
        <v>8.6906</v>
      </c>
      <c r="G138" s="3" t="n">
        <v>20.6929</v>
      </c>
      <c r="H138" s="3" t="n">
        <v>20.562</v>
      </c>
      <c r="I138" s="3" t="n">
        <v>0.224400000000003</v>
      </c>
      <c r="J138" s="3" t="n">
        <v>0.1309</v>
      </c>
      <c r="K138" s="4"/>
      <c r="L138" s="3" t="n">
        <v>2.58210020021636</v>
      </c>
      <c r="M138" s="3" t="n">
        <v>1.50622511679286</v>
      </c>
      <c r="N138" s="3" t="n">
        <v>58.3333333333328</v>
      </c>
      <c r="O138" s="4"/>
      <c r="P138" s="4"/>
    </row>
    <row r="139" customFormat="false" ht="13.8" hidden="false" customHeight="false" outlineLevel="0" collapsed="false">
      <c r="A139" s="1" t="n">
        <v>21</v>
      </c>
      <c r="B139" s="1" t="s">
        <v>16</v>
      </c>
      <c r="C139" s="1" t="s">
        <v>32</v>
      </c>
      <c r="D139" s="3" t="n">
        <v>20.3707</v>
      </c>
      <c r="E139" s="3" t="n">
        <v>29.1753</v>
      </c>
      <c r="F139" s="3" t="n">
        <v>8.8046</v>
      </c>
      <c r="G139" s="3" t="n">
        <v>20.5983</v>
      </c>
      <c r="H139" s="3" t="n">
        <v>20.4662</v>
      </c>
      <c r="I139" s="3" t="n">
        <v>0.227599999999999</v>
      </c>
      <c r="J139" s="3" t="n">
        <v>0.132099999999998</v>
      </c>
      <c r="K139" s="4" t="n">
        <v>0.135883333333333</v>
      </c>
      <c r="L139" s="3" t="n">
        <v>2.58501237989232</v>
      </c>
      <c r="M139" s="3" t="n">
        <v>1.50035208868089</v>
      </c>
      <c r="N139" s="3" t="n">
        <v>58.0404217926179</v>
      </c>
      <c r="O139" s="4" t="n">
        <v>2.66538122619691</v>
      </c>
      <c r="P139" s="4" t="n">
        <v>1.49136172690704</v>
      </c>
    </row>
    <row r="140" customFormat="false" ht="13.8" hidden="false" customHeight="false" outlineLevel="0" collapsed="false">
      <c r="A140" s="1" t="n">
        <v>21</v>
      </c>
      <c r="B140" s="1" t="s">
        <v>16</v>
      </c>
      <c r="C140" s="1" t="s">
        <v>33</v>
      </c>
      <c r="D140" s="3" t="n">
        <v>20.4016</v>
      </c>
      <c r="E140" s="3" t="n">
        <v>29.7245</v>
      </c>
      <c r="F140" s="3" t="n">
        <v>9.3229</v>
      </c>
      <c r="G140" s="3" t="n">
        <v>20.6428</v>
      </c>
      <c r="H140" s="3" t="n">
        <v>20.5046</v>
      </c>
      <c r="I140" s="3" t="n">
        <v>0.241200000000003</v>
      </c>
      <c r="J140" s="3" t="n">
        <v>0.138200000000001</v>
      </c>
      <c r="K140" s="4"/>
      <c r="L140" s="3" t="n">
        <v>2.58717780947991</v>
      </c>
      <c r="M140" s="3" t="n">
        <v>1.48237136513318</v>
      </c>
      <c r="N140" s="3" t="n">
        <v>57.2968490878937</v>
      </c>
      <c r="O140" s="4"/>
      <c r="P140" s="5"/>
    </row>
    <row r="141" customFormat="false" ht="13.8" hidden="false" customHeight="false" outlineLevel="0" collapsed="false">
      <c r="A141" s="1" t="n">
        <v>21</v>
      </c>
      <c r="B141" s="1" t="s">
        <v>16</v>
      </c>
      <c r="C141" s="1" t="s">
        <v>34</v>
      </c>
      <c r="D141" s="3" t="n">
        <v>20.638</v>
      </c>
      <c r="E141" s="3" t="n">
        <v>29.3801</v>
      </c>
      <c r="F141" s="3" t="n">
        <v>8.7421</v>
      </c>
      <c r="G141" s="3" t="n">
        <v>20.8818</v>
      </c>
      <c r="H141" s="3" t="n">
        <v>20.7373</v>
      </c>
      <c r="I141" s="3" t="n">
        <v>0.243799999999997</v>
      </c>
      <c r="J141" s="3" t="n">
        <v>0.144499999999997</v>
      </c>
      <c r="K141" s="4"/>
      <c r="L141" s="3" t="n">
        <v>2.78880360554097</v>
      </c>
      <c r="M141" s="3" t="n">
        <v>1.65292092289035</v>
      </c>
      <c r="N141" s="3" t="n">
        <v>59.2698933552088</v>
      </c>
      <c r="O141" s="4"/>
      <c r="P141" s="4" t="n">
        <v>1.68444896785416</v>
      </c>
    </row>
    <row r="142" customFormat="false" ht="13.8" hidden="false" customHeight="false" outlineLevel="0" collapsed="false">
      <c r="A142" s="1" t="n">
        <v>21</v>
      </c>
      <c r="B142" s="1" t="s">
        <v>16</v>
      </c>
      <c r="C142" s="1" t="s">
        <v>35</v>
      </c>
      <c r="D142" s="3" t="n">
        <v>20.8357</v>
      </c>
      <c r="E142" s="3" t="n">
        <v>29.5188</v>
      </c>
      <c r="F142" s="3" t="n">
        <v>8.6831</v>
      </c>
      <c r="G142" s="3" t="n">
        <v>21.0875</v>
      </c>
      <c r="H142" s="3" t="n">
        <v>20.9385</v>
      </c>
      <c r="I142" s="3" t="n">
        <v>0.251799999999999</v>
      </c>
      <c r="J142" s="3" t="n">
        <v>0.148999999999997</v>
      </c>
      <c r="K142" s="4"/>
      <c r="L142" s="3" t="n">
        <v>2.89988598541995</v>
      </c>
      <c r="M142" s="3" t="n">
        <v>1.71597701281797</v>
      </c>
      <c r="N142" s="3" t="n">
        <v>59.1739475774415</v>
      </c>
      <c r="O142" s="4"/>
      <c r="P142" s="5"/>
    </row>
    <row r="143" customFormat="false" ht="13.8" hidden="false" customHeight="false" outlineLevel="0" collapsed="false">
      <c r="A143" s="1" t="n">
        <v>21</v>
      </c>
      <c r="B143" s="1" t="s">
        <v>16</v>
      </c>
      <c r="C143" s="1" t="s">
        <v>36</v>
      </c>
      <c r="D143" s="3" t="n">
        <v>20.7541</v>
      </c>
      <c r="E143" s="3" t="n">
        <v>29.0773</v>
      </c>
      <c r="F143" s="3" t="n">
        <v>8.3232</v>
      </c>
      <c r="G143" s="3" t="n">
        <v>20.968</v>
      </c>
      <c r="H143" s="3" t="n">
        <v>20.8432</v>
      </c>
      <c r="I143" s="3" t="n">
        <v>0.213899999999999</v>
      </c>
      <c r="J143" s="3" t="n">
        <v>0.1248</v>
      </c>
      <c r="K143" s="4"/>
      <c r="L143" s="3" t="n">
        <v>2.56992502883505</v>
      </c>
      <c r="M143" s="3" t="n">
        <v>1.49942329873126</v>
      </c>
      <c r="N143" s="3" t="n">
        <v>58.3450210378687</v>
      </c>
      <c r="O143" s="4"/>
      <c r="P143" s="4" t="n">
        <v>1.48529605288624</v>
      </c>
    </row>
    <row r="144" customFormat="false" ht="13.8" hidden="false" customHeight="false" outlineLevel="0" collapsed="false">
      <c r="A144" s="1" t="n">
        <v>21</v>
      </c>
      <c r="B144" s="1" t="s">
        <v>16</v>
      </c>
      <c r="C144" s="1" t="s">
        <v>37</v>
      </c>
      <c r="D144" s="3" t="n">
        <v>20.6232</v>
      </c>
      <c r="E144" s="3" t="n">
        <v>29.2354</v>
      </c>
      <c r="F144" s="3" t="n">
        <v>8.6122</v>
      </c>
      <c r="G144" s="3" t="n">
        <v>20.8438</v>
      </c>
      <c r="H144" s="3" t="n">
        <v>20.7171</v>
      </c>
      <c r="I144" s="3" t="n">
        <v>0.220600000000001</v>
      </c>
      <c r="J144" s="3" t="n">
        <v>0.126700000000003</v>
      </c>
      <c r="K144" s="4"/>
      <c r="L144" s="3" t="n">
        <v>2.5614825480133</v>
      </c>
      <c r="M144" s="3" t="n">
        <v>1.47116880704121</v>
      </c>
      <c r="N144" s="3" t="n">
        <v>57.4342701722586</v>
      </c>
      <c r="O144" s="4"/>
      <c r="P144" s="5"/>
    </row>
    <row r="145" customFormat="false" ht="13.8" hidden="false" customHeight="false" outlineLevel="0" collapsed="false">
      <c r="A145" s="1" t="n">
        <v>21</v>
      </c>
      <c r="B145" s="1" t="s">
        <v>16</v>
      </c>
      <c r="C145" s="1" t="s">
        <v>38</v>
      </c>
      <c r="D145" s="3" t="n">
        <v>20.3379</v>
      </c>
      <c r="E145" s="3" t="n">
        <v>29.1663</v>
      </c>
      <c r="F145" s="3" t="n">
        <v>8.8284</v>
      </c>
      <c r="G145" s="3" t="n">
        <v>20.5818</v>
      </c>
      <c r="H145" s="3" t="n">
        <v>20.4383</v>
      </c>
      <c r="I145" s="3" t="n">
        <v>0.2439</v>
      </c>
      <c r="J145" s="3" t="n">
        <v>0.1435</v>
      </c>
      <c r="K145" s="4" t="n">
        <v>0.126833333333333</v>
      </c>
      <c r="L145" s="3" t="n">
        <v>2.76267500339812</v>
      </c>
      <c r="M145" s="3" t="n">
        <v>1.62543609261021</v>
      </c>
      <c r="N145" s="3" t="n">
        <v>58.8355883558834</v>
      </c>
      <c r="O145" s="4" t="n">
        <v>2.68416864329272</v>
      </c>
      <c r="P145" s="4" t="n">
        <v>1.61879966807091</v>
      </c>
    </row>
    <row r="146" customFormat="false" ht="13.8" hidden="false" customHeight="false" outlineLevel="0" collapsed="false">
      <c r="A146" s="1" t="n">
        <v>21</v>
      </c>
      <c r="B146" s="1" t="s">
        <v>16</v>
      </c>
      <c r="C146" s="1" t="s">
        <v>39</v>
      </c>
      <c r="D146" s="3" t="n">
        <v>20.2067</v>
      </c>
      <c r="E146" s="3" t="n">
        <v>29.5792</v>
      </c>
      <c r="F146" s="3" t="n">
        <v>9.3725</v>
      </c>
      <c r="G146" s="3" t="n">
        <v>20.4634</v>
      </c>
      <c r="H146" s="3" t="n">
        <v>20.3123</v>
      </c>
      <c r="I146" s="3" t="n">
        <v>0.256699999999999</v>
      </c>
      <c r="J146" s="3" t="n">
        <v>0.1511</v>
      </c>
      <c r="K146" s="4"/>
      <c r="L146" s="3" t="n">
        <v>2.73886369698585</v>
      </c>
      <c r="M146" s="3" t="n">
        <v>1.6121632435316</v>
      </c>
      <c r="N146" s="3" t="n">
        <v>58.8624853915078</v>
      </c>
      <c r="O146" s="4"/>
      <c r="P146" s="5"/>
    </row>
    <row r="147" customFormat="false" ht="13.8" hidden="false" customHeight="false" outlineLevel="0" collapsed="false">
      <c r="A147" s="1" t="n">
        <v>21</v>
      </c>
      <c r="B147" s="1" t="s">
        <v>16</v>
      </c>
      <c r="C147" s="1" t="s">
        <v>40</v>
      </c>
      <c r="D147" s="3" t="n">
        <v>20.7127</v>
      </c>
      <c r="E147" s="3" t="n">
        <v>29.2451</v>
      </c>
      <c r="F147" s="3" t="n">
        <v>8.5324</v>
      </c>
      <c r="G147" s="3" t="n">
        <v>20.9407</v>
      </c>
      <c r="H147" s="3" t="n">
        <v>20.8072</v>
      </c>
      <c r="I147" s="3" t="n">
        <v>0.227999999999998</v>
      </c>
      <c r="J147" s="3" t="n">
        <v>0.133499999999998</v>
      </c>
      <c r="K147" s="4"/>
      <c r="L147" s="3" t="n">
        <v>2.67216726829495</v>
      </c>
      <c r="M147" s="3" t="n">
        <v>1.56462425577795</v>
      </c>
      <c r="N147" s="3" t="n">
        <v>58.552631578947</v>
      </c>
      <c r="O147" s="4"/>
      <c r="P147" s="4" t="n">
        <v>1.56723416052213</v>
      </c>
    </row>
    <row r="148" customFormat="false" ht="13.8" hidden="false" customHeight="false" outlineLevel="0" collapsed="false">
      <c r="A148" s="1" t="n">
        <v>21</v>
      </c>
      <c r="B148" s="1" t="s">
        <v>16</v>
      </c>
      <c r="C148" s="1" t="s">
        <v>41</v>
      </c>
      <c r="D148" s="3" t="n">
        <v>20.5706</v>
      </c>
      <c r="E148" s="3" t="n">
        <v>29.1447</v>
      </c>
      <c r="F148" s="3" t="n">
        <v>8.5741</v>
      </c>
      <c r="G148" s="3" t="n">
        <v>20.8033</v>
      </c>
      <c r="H148" s="3" t="n">
        <v>20.6687</v>
      </c>
      <c r="I148" s="3" t="n">
        <v>0.232700000000001</v>
      </c>
      <c r="J148" s="3" t="n">
        <v>0.134599999999999</v>
      </c>
      <c r="K148" s="4"/>
      <c r="L148" s="3" t="n">
        <v>2.71398747390398</v>
      </c>
      <c r="M148" s="3" t="n">
        <v>1.56984406526631</v>
      </c>
      <c r="N148" s="3" t="n">
        <v>57.8427159432738</v>
      </c>
      <c r="O148" s="4"/>
      <c r="P148" s="5"/>
    </row>
    <row r="149" customFormat="false" ht="13.8" hidden="false" customHeight="false" outlineLevel="0" collapsed="false">
      <c r="A149" s="1" t="n">
        <v>21</v>
      </c>
      <c r="B149" s="1" t="s">
        <v>16</v>
      </c>
      <c r="C149" s="1" t="s">
        <v>42</v>
      </c>
      <c r="D149" s="3" t="n">
        <v>20.7465</v>
      </c>
      <c r="E149" s="3" t="n">
        <v>29.8306</v>
      </c>
      <c r="F149" s="3" t="n">
        <v>9.0841</v>
      </c>
      <c r="G149" s="3" t="n">
        <v>20.9827</v>
      </c>
      <c r="H149" s="6" t="n">
        <v>20.8799</v>
      </c>
      <c r="I149" s="3" t="n">
        <v>0.2362</v>
      </c>
      <c r="J149" s="3" t="n">
        <v>0.102800000000002</v>
      </c>
      <c r="K149" s="4"/>
      <c r="L149" s="3" t="n">
        <v>2.60014751048536</v>
      </c>
      <c r="M149" s="3" t="n">
        <v>1.13164760405546</v>
      </c>
      <c r="N149" s="3" t="n">
        <v>43.5224386113471</v>
      </c>
      <c r="O149" s="4"/>
      <c r="P149" s="4" t="n">
        <v>1.12925892734043</v>
      </c>
    </row>
    <row r="150" customFormat="false" ht="13.8" hidden="false" customHeight="false" outlineLevel="0" collapsed="false">
      <c r="A150" s="1" t="n">
        <v>21</v>
      </c>
      <c r="B150" s="1" t="s">
        <v>16</v>
      </c>
      <c r="C150" s="1" t="s">
        <v>43</v>
      </c>
      <c r="D150" s="3" t="n">
        <v>20.8164</v>
      </c>
      <c r="E150" s="3" t="n">
        <v>29.2912</v>
      </c>
      <c r="F150" s="3" t="n">
        <v>8.4748</v>
      </c>
      <c r="G150" s="3" t="n">
        <v>21.0382</v>
      </c>
      <c r="H150" s="6" t="n">
        <v>20.9427</v>
      </c>
      <c r="I150" s="3" t="n">
        <v>0.221799999999998</v>
      </c>
      <c r="J150" s="3" t="n">
        <v>0.0955000000000013</v>
      </c>
      <c r="K150" s="4"/>
      <c r="L150" s="3" t="n">
        <v>2.61717090668804</v>
      </c>
      <c r="M150" s="3" t="n">
        <v>1.1268702506254</v>
      </c>
      <c r="N150" s="3" t="n">
        <v>43.0568079350776</v>
      </c>
      <c r="O150" s="4"/>
      <c r="P150" s="5"/>
    </row>
    <row r="151" customFormat="false" ht="13.8" hidden="false" customHeight="false" outlineLevel="0" collapsed="false">
      <c r="A151" s="1" t="n">
        <v>21</v>
      </c>
      <c r="B151" s="1" t="s">
        <v>16</v>
      </c>
      <c r="C151" s="1" t="s">
        <v>44</v>
      </c>
      <c r="D151" s="3" t="n">
        <v>20.2422</v>
      </c>
      <c r="E151" s="3" t="n">
        <v>29.5937</v>
      </c>
      <c r="F151" s="3" t="n">
        <v>9.3515</v>
      </c>
      <c r="G151" s="3" t="n">
        <v>20.4862</v>
      </c>
      <c r="H151" s="6" t="n">
        <v>20.3488</v>
      </c>
      <c r="I151" s="3" t="n">
        <v>0.244</v>
      </c>
      <c r="J151" s="3" t="n">
        <v>0.1374</v>
      </c>
      <c r="K151" s="4" t="n">
        <v>0.138583333333332</v>
      </c>
      <c r="L151" s="3" t="n">
        <v>2.60920707907822</v>
      </c>
      <c r="M151" s="3" t="n">
        <v>1.46928300272683</v>
      </c>
      <c r="N151" s="3" t="n">
        <v>56.3114754098359</v>
      </c>
      <c r="O151" s="4" t="n">
        <v>2.65172766901716</v>
      </c>
      <c r="P151" s="4" t="n">
        <v>1.48599722115399</v>
      </c>
    </row>
    <row r="152" customFormat="false" ht="13.8" hidden="false" customHeight="false" outlineLevel="0" collapsed="false">
      <c r="A152" s="1" t="n">
        <v>21</v>
      </c>
      <c r="B152" s="1" t="s">
        <v>16</v>
      </c>
      <c r="C152" s="1" t="s">
        <v>45</v>
      </c>
      <c r="D152" s="3" t="n">
        <v>20.4514</v>
      </c>
      <c r="E152" s="3" t="n">
        <v>28.9893</v>
      </c>
      <c r="F152" s="3" t="n">
        <v>8.5379</v>
      </c>
      <c r="G152" s="3" t="n">
        <v>20.6754</v>
      </c>
      <c r="H152" s="6" t="n">
        <v>20.5471</v>
      </c>
      <c r="I152" s="3" t="n">
        <v>0.224</v>
      </c>
      <c r="J152" s="3" t="n">
        <v>0.128299999999999</v>
      </c>
      <c r="K152" s="4"/>
      <c r="L152" s="3" t="n">
        <v>2.6235959662212</v>
      </c>
      <c r="M152" s="3" t="n">
        <v>1.50271143958115</v>
      </c>
      <c r="N152" s="3" t="n">
        <v>57.2767857142854</v>
      </c>
      <c r="O152" s="4"/>
      <c r="P152" s="5"/>
    </row>
    <row r="153" customFormat="false" ht="13.8" hidden="false" customHeight="false" outlineLevel="0" collapsed="false">
      <c r="A153" s="1" t="n">
        <v>21</v>
      </c>
      <c r="B153" s="1" t="s">
        <v>16</v>
      </c>
      <c r="C153" s="1" t="s">
        <v>46</v>
      </c>
      <c r="D153" s="3" t="n">
        <v>20.5029</v>
      </c>
      <c r="E153" s="3" t="n">
        <v>29.3414</v>
      </c>
      <c r="F153" s="3" t="n">
        <v>8.8385</v>
      </c>
      <c r="G153" s="3" t="n">
        <v>20.7321</v>
      </c>
      <c r="H153" s="6" t="n">
        <v>20.6051</v>
      </c>
      <c r="I153" s="3" t="n">
        <v>0.229199999999999</v>
      </c>
      <c r="J153" s="3" t="n">
        <v>0.126999999999999</v>
      </c>
      <c r="K153" s="4"/>
      <c r="L153" s="3" t="n">
        <v>2.59320020365445</v>
      </c>
      <c r="M153" s="3" t="n">
        <v>1.43689540080329</v>
      </c>
      <c r="N153" s="3" t="n">
        <v>55.4101221640487</v>
      </c>
      <c r="O153" s="4"/>
      <c r="P153" s="4" t="n">
        <v>1.48193226592949</v>
      </c>
    </row>
    <row r="154" customFormat="false" ht="13.8" hidden="false" customHeight="false" outlineLevel="0" collapsed="false">
      <c r="A154" s="1" t="n">
        <v>21</v>
      </c>
      <c r="B154" s="1" t="s">
        <v>16</v>
      </c>
      <c r="C154" s="1" t="s">
        <v>47</v>
      </c>
      <c r="D154" s="3" t="n">
        <v>20.8341</v>
      </c>
      <c r="E154" s="3" t="n">
        <v>30.8474</v>
      </c>
      <c r="F154" s="3" t="n">
        <v>10.0133</v>
      </c>
      <c r="G154" s="3" t="n">
        <v>21.0932</v>
      </c>
      <c r="H154" s="6" t="n">
        <v>20.9403</v>
      </c>
      <c r="I154" s="3" t="n">
        <v>0.2591</v>
      </c>
      <c r="J154" s="3" t="n">
        <v>0.152899999999999</v>
      </c>
      <c r="K154" s="4"/>
      <c r="L154" s="3" t="n">
        <v>2.58755854713231</v>
      </c>
      <c r="M154" s="3" t="n">
        <v>1.52696913105569</v>
      </c>
      <c r="N154" s="3" t="n">
        <v>59.0119644924735</v>
      </c>
      <c r="O154" s="4"/>
      <c r="P154" s="5"/>
    </row>
    <row r="155" customFormat="false" ht="13.8" hidden="false" customHeight="false" outlineLevel="0" collapsed="false">
      <c r="A155" s="1" t="n">
        <v>21</v>
      </c>
      <c r="B155" s="1" t="s">
        <v>16</v>
      </c>
      <c r="C155" s="1" t="s">
        <v>48</v>
      </c>
      <c r="D155" s="3" t="n">
        <v>20.6118</v>
      </c>
      <c r="E155" s="3" t="n">
        <v>29.6187</v>
      </c>
      <c r="F155" s="3" t="n">
        <v>9.0069</v>
      </c>
      <c r="G155" s="3" t="n">
        <v>20.8573</v>
      </c>
      <c r="H155" s="6" t="n">
        <v>20.7131</v>
      </c>
      <c r="I155" s="3" t="n">
        <v>0.2455</v>
      </c>
      <c r="J155" s="3" t="n">
        <v>0.144199999999998</v>
      </c>
      <c r="K155" s="4"/>
      <c r="L155" s="3" t="n">
        <v>2.72568808358036</v>
      </c>
      <c r="M155" s="3" t="n">
        <v>1.60099479288099</v>
      </c>
      <c r="N155" s="3" t="n">
        <v>58.7372708757629</v>
      </c>
      <c r="O155" s="4"/>
      <c r="P155" s="4" t="n">
        <v>1.61347287521822</v>
      </c>
    </row>
    <row r="156" customFormat="false" ht="13.8" hidden="false" customHeight="false" outlineLevel="0" collapsed="false">
      <c r="A156" s="1" t="n">
        <v>21</v>
      </c>
      <c r="B156" s="1" t="s">
        <v>16</v>
      </c>
      <c r="C156" s="1" t="s">
        <v>49</v>
      </c>
      <c r="D156" s="3" t="n">
        <v>20.6062</v>
      </c>
      <c r="E156" s="3" t="n">
        <v>29.3211</v>
      </c>
      <c r="F156" s="3" t="n">
        <v>8.7149</v>
      </c>
      <c r="G156" s="3" t="n">
        <v>20.8477</v>
      </c>
      <c r="H156" s="6" t="n">
        <v>20.706</v>
      </c>
      <c r="I156" s="3" t="n">
        <v>0.241499999999998</v>
      </c>
      <c r="J156" s="3" t="n">
        <v>0.1417</v>
      </c>
      <c r="K156" s="4"/>
      <c r="L156" s="3" t="n">
        <v>2.77111613443641</v>
      </c>
      <c r="M156" s="3" t="n">
        <v>1.62595095755545</v>
      </c>
      <c r="N156" s="3" t="n">
        <v>58.6749482401661</v>
      </c>
      <c r="O156" s="4"/>
      <c r="P156" s="5"/>
    </row>
    <row r="157" customFormat="false" ht="13.8" hidden="false" customHeight="false" outlineLevel="0" collapsed="false">
      <c r="A157" s="1" t="n">
        <v>21</v>
      </c>
      <c r="B157" s="1" t="s">
        <v>16</v>
      </c>
      <c r="C157" s="1" t="s">
        <v>50</v>
      </c>
      <c r="D157" s="3" t="n">
        <v>20.7418</v>
      </c>
      <c r="E157" s="3" t="n">
        <v>30.7582</v>
      </c>
      <c r="F157" s="3" t="n">
        <v>10.0164</v>
      </c>
      <c r="G157" s="3" t="n">
        <v>21.0301</v>
      </c>
      <c r="H157" s="6" t="n">
        <v>20.8476</v>
      </c>
      <c r="I157" s="3" t="n">
        <v>0.2883</v>
      </c>
      <c r="J157" s="3" t="n">
        <v>0.182500000000001</v>
      </c>
      <c r="K157" s="4" t="n">
        <v>0.156650000000001</v>
      </c>
      <c r="L157" s="3" t="n">
        <v>2.87827962142087</v>
      </c>
      <c r="M157" s="3" t="n">
        <v>1.82201190048322</v>
      </c>
      <c r="N157" s="3" t="n">
        <v>63.302115851544</v>
      </c>
      <c r="O157" s="4" t="n">
        <v>2.70903698724872</v>
      </c>
      <c r="P157" s="4" t="n">
        <v>1.83977790732059</v>
      </c>
    </row>
    <row r="158" customFormat="false" ht="13.8" hidden="false" customHeight="false" outlineLevel="0" collapsed="false">
      <c r="A158" s="1" t="n">
        <v>21</v>
      </c>
      <c r="B158" s="1" t="s">
        <v>16</v>
      </c>
      <c r="C158" s="1" t="s">
        <v>51</v>
      </c>
      <c r="D158" s="3" t="n">
        <v>20.3199</v>
      </c>
      <c r="E158" s="3" t="n">
        <v>29.3318</v>
      </c>
      <c r="F158" s="3" t="n">
        <v>9.0119</v>
      </c>
      <c r="G158" s="3" t="n">
        <v>20.5842</v>
      </c>
      <c r="H158" s="6" t="n">
        <v>20.4168</v>
      </c>
      <c r="I158" s="3" t="n">
        <v>0.264299999999999</v>
      </c>
      <c r="J158" s="3" t="n">
        <v>0.167400000000001</v>
      </c>
      <c r="K158" s="4"/>
      <c r="L158" s="3" t="n">
        <v>2.93278886805223</v>
      </c>
      <c r="M158" s="3" t="n">
        <v>1.85754391415795</v>
      </c>
      <c r="N158" s="3" t="n">
        <v>63.3371169125999</v>
      </c>
      <c r="O158" s="4"/>
      <c r="P158" s="5"/>
    </row>
    <row r="159" customFormat="false" ht="13.8" hidden="false" customHeight="false" outlineLevel="0" collapsed="false">
      <c r="A159" s="1" t="n">
        <v>21</v>
      </c>
      <c r="B159" s="1" t="s">
        <v>16</v>
      </c>
      <c r="C159" s="1" t="s">
        <v>52</v>
      </c>
      <c r="D159" s="3" t="n">
        <v>20.3318</v>
      </c>
      <c r="E159" s="3" t="n">
        <v>30.2779</v>
      </c>
      <c r="F159" s="3" t="n">
        <v>9.9461</v>
      </c>
      <c r="G159" s="3" t="n">
        <v>20.5939</v>
      </c>
      <c r="H159" s="6" t="n">
        <v>20.4397</v>
      </c>
      <c r="I159" s="3" t="n">
        <v>0.2621</v>
      </c>
      <c r="J159" s="3" t="n">
        <v>0.154200000000003</v>
      </c>
      <c r="K159" s="4"/>
      <c r="L159" s="3" t="n">
        <v>2.63520374820282</v>
      </c>
      <c r="M159" s="3" t="n">
        <v>1.55035642110981</v>
      </c>
      <c r="N159" s="3" t="n">
        <v>58.832506676842</v>
      </c>
      <c r="O159" s="4"/>
      <c r="P159" s="4" t="n">
        <v>1.54725580116235</v>
      </c>
    </row>
    <row r="160" customFormat="false" ht="13.8" hidden="false" customHeight="false" outlineLevel="0" collapsed="false">
      <c r="A160" s="1" t="n">
        <v>21</v>
      </c>
      <c r="B160" s="1" t="s">
        <v>16</v>
      </c>
      <c r="C160" s="1" t="s">
        <v>53</v>
      </c>
      <c r="D160" s="3" t="n">
        <v>20.7015</v>
      </c>
      <c r="E160" s="3" t="n">
        <v>30.1047</v>
      </c>
      <c r="F160" s="3" t="n">
        <v>9.4032</v>
      </c>
      <c r="G160" s="3" t="n">
        <v>20.9471</v>
      </c>
      <c r="H160" s="6" t="n">
        <v>20.8019</v>
      </c>
      <c r="I160" s="3" t="n">
        <v>0.2456</v>
      </c>
      <c r="J160" s="3" t="n">
        <v>0.145199999999999</v>
      </c>
      <c r="K160" s="4"/>
      <c r="L160" s="3" t="n">
        <v>2.61187680789518</v>
      </c>
      <c r="M160" s="3" t="n">
        <v>1.5441551812149</v>
      </c>
      <c r="N160" s="3" t="n">
        <v>59.1205211726382</v>
      </c>
      <c r="O160" s="4"/>
      <c r="P160" s="5"/>
    </row>
    <row r="161" customFormat="false" ht="13.8" hidden="false" customHeight="false" outlineLevel="0" collapsed="false">
      <c r="A161" s="1" t="n">
        <v>21</v>
      </c>
      <c r="B161" s="1" t="s">
        <v>16</v>
      </c>
      <c r="C161" s="1" t="s">
        <v>54</v>
      </c>
      <c r="D161" s="3" t="n">
        <v>20.8287</v>
      </c>
      <c r="E161" s="3" t="n">
        <v>30.505</v>
      </c>
      <c r="F161" s="3" t="n">
        <v>9.6763</v>
      </c>
      <c r="G161" s="3" t="n">
        <v>21.0821</v>
      </c>
      <c r="H161" s="6" t="n">
        <v>20.935</v>
      </c>
      <c r="I161" s="3" t="n">
        <v>0.253399999999999</v>
      </c>
      <c r="J161" s="3" t="n">
        <v>0.147100000000002</v>
      </c>
      <c r="K161" s="4"/>
      <c r="L161" s="3" t="n">
        <v>2.61876957101371</v>
      </c>
      <c r="M161" s="3" t="n">
        <v>1.52020917086078</v>
      </c>
      <c r="N161" s="3" t="n">
        <v>58.0505130228896</v>
      </c>
      <c r="O161" s="4"/>
      <c r="P161" s="4" t="n">
        <v>1.51550291986918</v>
      </c>
    </row>
    <row r="162" customFormat="false" ht="13.8" hidden="false" customHeight="false" outlineLevel="0" collapsed="false">
      <c r="A162" s="1" t="n">
        <v>21</v>
      </c>
      <c r="B162" s="1" t="s">
        <v>16</v>
      </c>
      <c r="C162" s="1" t="s">
        <v>55</v>
      </c>
      <c r="D162" s="3" t="n">
        <v>20.5375</v>
      </c>
      <c r="E162" s="3" t="n">
        <v>30.0358</v>
      </c>
      <c r="F162" s="3" t="n">
        <v>9.4983</v>
      </c>
      <c r="G162" s="3" t="n">
        <v>20.7823</v>
      </c>
      <c r="H162" s="3" t="n">
        <v>20.6388</v>
      </c>
      <c r="I162" s="3" t="n">
        <v>0.244799999999998</v>
      </c>
      <c r="J162" s="3" t="n">
        <v>0.1435</v>
      </c>
      <c r="K162" s="4"/>
      <c r="L162" s="3" t="n">
        <v>2.57730330690753</v>
      </c>
      <c r="M162" s="3" t="n">
        <v>1.51079666887758</v>
      </c>
      <c r="N162" s="3" t="n">
        <v>58.6192810457519</v>
      </c>
      <c r="O162" s="4"/>
      <c r="P162" s="5"/>
    </row>
    <row r="163" customFormat="false" ht="13.8" hidden="false" customHeight="false" outlineLevel="0" collapsed="false">
      <c r="A163" s="1" t="n">
        <v>28</v>
      </c>
      <c r="B163" s="1" t="s">
        <v>16</v>
      </c>
      <c r="C163" s="1" t="s">
        <v>17</v>
      </c>
      <c r="D163" s="3" t="n">
        <v>20.3873</v>
      </c>
      <c r="E163" s="3" t="n">
        <v>38.5856</v>
      </c>
      <c r="F163" s="3" t="n">
        <v>18.1983</v>
      </c>
      <c r="G163" s="3" t="n">
        <v>20.9022</v>
      </c>
      <c r="H163" s="3" t="n">
        <v>20.615</v>
      </c>
      <c r="I163" s="3" t="n">
        <v>0.514900000000001</v>
      </c>
      <c r="J163" s="3" t="n">
        <v>0.287200000000002</v>
      </c>
      <c r="K163" s="4" t="n">
        <v>0.313600000000001</v>
      </c>
      <c r="L163" s="3" t="n">
        <v>2.82938516235033</v>
      </c>
      <c r="M163" s="3" t="n">
        <v>1.57816938944848</v>
      </c>
      <c r="N163" s="3" t="n">
        <v>55.7778209361044</v>
      </c>
      <c r="O163" s="4" t="n">
        <v>2.80247172944249</v>
      </c>
      <c r="P163" s="4" t="n">
        <v>1.56700092526496</v>
      </c>
    </row>
    <row r="164" customFormat="false" ht="13.8" hidden="false" customHeight="false" outlineLevel="0" collapsed="false">
      <c r="A164" s="1" t="n">
        <v>28</v>
      </c>
      <c r="B164" s="1" t="s">
        <v>16</v>
      </c>
      <c r="C164" s="1" t="s">
        <v>18</v>
      </c>
      <c r="D164" s="3" t="n">
        <v>20.3649</v>
      </c>
      <c r="E164" s="3" t="n">
        <v>42.5767</v>
      </c>
      <c r="F164" s="3" t="n">
        <v>22.2118</v>
      </c>
      <c r="G164" s="3" t="n">
        <v>20.9871</v>
      </c>
      <c r="H164" s="3" t="n">
        <v>20.6399</v>
      </c>
      <c r="I164" s="3" t="n">
        <v>0.622200000000003</v>
      </c>
      <c r="J164" s="3" t="n">
        <v>0.347200000000001</v>
      </c>
      <c r="K164" s="4"/>
      <c r="L164" s="3" t="n">
        <v>2.80121376925779</v>
      </c>
      <c r="M164" s="3" t="n">
        <v>1.56313310942833</v>
      </c>
      <c r="N164" s="3" t="n">
        <v>55.8019929283187</v>
      </c>
      <c r="O164" s="4"/>
      <c r="P164" s="4"/>
    </row>
    <row r="165" customFormat="false" ht="13.8" hidden="false" customHeight="false" outlineLevel="0" collapsed="false">
      <c r="A165" s="1" t="n">
        <v>28</v>
      </c>
      <c r="B165" s="1" t="s">
        <v>16</v>
      </c>
      <c r="C165" s="1" t="s">
        <v>19</v>
      </c>
      <c r="D165" s="3" t="n">
        <v>20.2818</v>
      </c>
      <c r="E165" s="3" t="n">
        <v>39.9266</v>
      </c>
      <c r="F165" s="3" t="n">
        <v>19.6448</v>
      </c>
      <c r="G165" s="3" t="n">
        <v>20.8273</v>
      </c>
      <c r="H165" s="3" t="n">
        <v>20.5209</v>
      </c>
      <c r="I165" s="3" t="n">
        <v>0.545500000000001</v>
      </c>
      <c r="J165" s="3" t="n">
        <v>0.3064</v>
      </c>
      <c r="K165" s="4"/>
      <c r="L165" s="3" t="n">
        <v>2.77681625671934</v>
      </c>
      <c r="M165" s="3" t="n">
        <v>1.55970027691806</v>
      </c>
      <c r="N165" s="3" t="n">
        <v>56.1686526122823</v>
      </c>
      <c r="O165" s="4"/>
      <c r="P165" s="4"/>
    </row>
    <row r="166" customFormat="false" ht="13.8" hidden="false" customHeight="false" outlineLevel="0" collapsed="false">
      <c r="A166" s="1" t="n">
        <v>28</v>
      </c>
      <c r="B166" s="1" t="s">
        <v>16</v>
      </c>
      <c r="C166" s="1" t="s">
        <v>20</v>
      </c>
      <c r="D166" s="3" t="n">
        <v>20.2128</v>
      </c>
      <c r="E166" s="3" t="n">
        <v>40.9299</v>
      </c>
      <c r="F166" s="3" t="n">
        <v>20.7171</v>
      </c>
      <c r="G166" s="3" t="n">
        <v>20.7989</v>
      </c>
      <c r="H166" s="3" t="n">
        <v>20.4767</v>
      </c>
      <c r="I166" s="3" t="n">
        <v>0.586099999999998</v>
      </c>
      <c r="J166" s="3" t="n">
        <v>0.322199999999999</v>
      </c>
      <c r="K166" s="4" t="n">
        <v>0.320633333333334</v>
      </c>
      <c r="L166" s="3" t="n">
        <v>2.82906391338555</v>
      </c>
      <c r="M166" s="3" t="n">
        <v>1.55523697814848</v>
      </c>
      <c r="N166" s="3" t="n">
        <v>54.9735540010237</v>
      </c>
      <c r="O166" s="4" t="n">
        <v>2.80506410452578</v>
      </c>
      <c r="P166" s="4" t="n">
        <v>1.54691617175568</v>
      </c>
    </row>
    <row r="167" customFormat="false" ht="13.8" hidden="false" customHeight="false" outlineLevel="0" collapsed="false">
      <c r="A167" s="1" t="n">
        <v>28</v>
      </c>
      <c r="B167" s="1" t="s">
        <v>16</v>
      </c>
      <c r="C167" s="1" t="s">
        <v>21</v>
      </c>
      <c r="D167" s="3" t="n">
        <v>20.3476</v>
      </c>
      <c r="E167" s="3" t="n">
        <v>40.871</v>
      </c>
      <c r="F167" s="3" t="n">
        <v>20.5234</v>
      </c>
      <c r="G167" s="3" t="n">
        <v>20.9219</v>
      </c>
      <c r="H167" s="3" t="n">
        <v>20.6057</v>
      </c>
      <c r="I167" s="3" t="n">
        <v>0.574300000000001</v>
      </c>
      <c r="J167" s="3" t="n">
        <v>0.316200000000002</v>
      </c>
      <c r="K167" s="4"/>
      <c r="L167" s="3" t="n">
        <v>2.79826929261234</v>
      </c>
      <c r="M167" s="3" t="n">
        <v>1.54068039408676</v>
      </c>
      <c r="N167" s="3" t="n">
        <v>55.0583318822918</v>
      </c>
      <c r="O167" s="4"/>
      <c r="P167" s="4"/>
    </row>
    <row r="168" customFormat="false" ht="13.8" hidden="false" customHeight="false" outlineLevel="0" collapsed="false">
      <c r="A168" s="1" t="n">
        <v>28</v>
      </c>
      <c r="B168" s="1" t="s">
        <v>16</v>
      </c>
      <c r="C168" s="1" t="s">
        <v>22</v>
      </c>
      <c r="D168" s="3" t="n">
        <v>20.1946</v>
      </c>
      <c r="E168" s="3" t="n">
        <v>41.1354</v>
      </c>
      <c r="F168" s="3" t="n">
        <v>20.9408</v>
      </c>
      <c r="G168" s="3" t="n">
        <v>20.7784</v>
      </c>
      <c r="H168" s="3" t="n">
        <v>20.4549</v>
      </c>
      <c r="I168" s="3" t="n">
        <v>0.5838</v>
      </c>
      <c r="J168" s="3" t="n">
        <v>0.323500000000003</v>
      </c>
      <c r="K168" s="4"/>
      <c r="L168" s="3" t="n">
        <v>2.78785910757946</v>
      </c>
      <c r="M168" s="3" t="n">
        <v>1.5448311430318</v>
      </c>
      <c r="N168" s="3" t="n">
        <v>55.4128126070577</v>
      </c>
      <c r="O168" s="4"/>
      <c r="P168" s="4"/>
    </row>
    <row r="169" customFormat="false" ht="13.8" hidden="false" customHeight="false" outlineLevel="0" collapsed="false">
      <c r="A169" s="1" t="n">
        <v>28</v>
      </c>
      <c r="B169" s="1" t="s">
        <v>16</v>
      </c>
      <c r="C169" s="1" t="s">
        <v>23</v>
      </c>
      <c r="D169" s="3" t="n">
        <v>20.2261</v>
      </c>
      <c r="E169" s="3" t="n">
        <v>42.282</v>
      </c>
      <c r="F169" s="3" t="n">
        <v>22.0559</v>
      </c>
      <c r="G169" s="3" t="n">
        <v>20.8671</v>
      </c>
      <c r="H169" s="3" t="n">
        <v>20.5168</v>
      </c>
      <c r="I169" s="3" t="n">
        <v>0.641000000000002</v>
      </c>
      <c r="J169" s="3" t="n">
        <v>0.350300000000001</v>
      </c>
      <c r="K169" s="4" t="n">
        <v>0.372966666666667</v>
      </c>
      <c r="L169" s="3" t="n">
        <v>2.90625184191079</v>
      </c>
      <c r="M169" s="3" t="n">
        <v>1.58823716103175</v>
      </c>
      <c r="N169" s="3" t="n">
        <v>54.6489859594383</v>
      </c>
      <c r="O169" s="4" t="n">
        <v>2.90360128931896</v>
      </c>
      <c r="P169" s="4" t="n">
        <v>1.61777338156483</v>
      </c>
    </row>
    <row r="170" customFormat="false" ht="13.8" hidden="false" customHeight="false" outlineLevel="0" collapsed="false">
      <c r="A170" s="1" t="n">
        <v>28</v>
      </c>
      <c r="B170" s="1" t="s">
        <v>16</v>
      </c>
      <c r="C170" s="1" t="s">
        <v>24</v>
      </c>
      <c r="D170" s="3" t="n">
        <v>20.3697</v>
      </c>
      <c r="E170" s="3" t="n">
        <v>44.0386</v>
      </c>
      <c r="F170" s="3" t="n">
        <v>23.6689</v>
      </c>
      <c r="G170" s="3" t="n">
        <v>21.0598</v>
      </c>
      <c r="H170" s="3" t="n">
        <v>20.6721</v>
      </c>
      <c r="I170" s="3" t="n">
        <v>0.690099999999998</v>
      </c>
      <c r="J170" s="3" t="n">
        <v>0.387699999999999</v>
      </c>
      <c r="K170" s="4"/>
      <c r="L170" s="3" t="n">
        <v>2.91564035506507</v>
      </c>
      <c r="M170" s="3" t="n">
        <v>1.63801444089078</v>
      </c>
      <c r="N170" s="3" t="n">
        <v>56.1802637298942</v>
      </c>
      <c r="O170" s="4"/>
      <c r="P170" s="4"/>
    </row>
    <row r="171" customFormat="false" ht="13.8" hidden="false" customHeight="false" outlineLevel="0" collapsed="false">
      <c r="A171" s="1" t="n">
        <v>28</v>
      </c>
      <c r="B171" s="1" t="s">
        <v>16</v>
      </c>
      <c r="C171" s="1" t="s">
        <v>25</v>
      </c>
      <c r="D171" s="3" t="n">
        <v>20.3393</v>
      </c>
      <c r="E171" s="3" t="n">
        <v>43.7495</v>
      </c>
      <c r="F171" s="3" t="n">
        <v>23.4102</v>
      </c>
      <c r="G171" s="3" t="n">
        <v>21.0156</v>
      </c>
      <c r="H171" s="3" t="n">
        <v>20.6347</v>
      </c>
      <c r="I171" s="3" t="n">
        <v>0.676299999999998</v>
      </c>
      <c r="J171" s="3" t="n">
        <v>0.3809</v>
      </c>
      <c r="K171" s="4"/>
      <c r="L171" s="3" t="n">
        <v>2.88891167098102</v>
      </c>
      <c r="M171" s="3" t="n">
        <v>1.62706854277196</v>
      </c>
      <c r="N171" s="3" t="n">
        <v>56.3211592488543</v>
      </c>
      <c r="O171" s="4"/>
      <c r="P171" s="4"/>
    </row>
    <row r="172" customFormat="false" ht="13.8" hidden="false" customHeight="false" outlineLevel="0" collapsed="false">
      <c r="A172" s="1" t="n">
        <v>28</v>
      </c>
      <c r="B172" s="1" t="s">
        <v>16</v>
      </c>
      <c r="C172" s="1" t="s">
        <v>26</v>
      </c>
      <c r="D172" s="3" t="n">
        <v>20.3066</v>
      </c>
      <c r="E172" s="3" t="n">
        <v>25.0669</v>
      </c>
      <c r="F172" s="3" t="n">
        <v>4.7603</v>
      </c>
      <c r="G172" s="3" t="n">
        <v>20.4572</v>
      </c>
      <c r="H172" s="3" t="n">
        <v>20.3667</v>
      </c>
      <c r="I172" s="3" t="n">
        <v>0.150600000000001</v>
      </c>
      <c r="J172" s="3" t="n">
        <v>0.0904999999999987</v>
      </c>
      <c r="K172" s="4" t="n">
        <v>0.107633333333332</v>
      </c>
      <c r="L172" s="3" t="n">
        <v>3.16366615549442</v>
      </c>
      <c r="M172" s="3" t="n">
        <v>1.90114068441062</v>
      </c>
      <c r="N172" s="3" t="n">
        <v>60.0929614873826</v>
      </c>
      <c r="O172" s="4" t="n">
        <v>2.98225227413644</v>
      </c>
      <c r="P172" s="4" t="n">
        <v>1.87985857360612</v>
      </c>
    </row>
    <row r="173" customFormat="false" ht="13.8" hidden="false" customHeight="false" outlineLevel="0" collapsed="false">
      <c r="A173" s="1" t="n">
        <v>28</v>
      </c>
      <c r="B173" s="1" t="s">
        <v>16</v>
      </c>
      <c r="C173" s="1" t="s">
        <v>27</v>
      </c>
      <c r="D173" s="3" t="n">
        <v>20.2994</v>
      </c>
      <c r="E173" s="3" t="n">
        <v>25.8897</v>
      </c>
      <c r="F173" s="3" t="n">
        <v>5.5903</v>
      </c>
      <c r="G173" s="3" t="n">
        <v>20.4748</v>
      </c>
      <c r="H173" s="3" t="n">
        <v>20.3709</v>
      </c>
      <c r="I173" s="3" t="n">
        <v>0.1754</v>
      </c>
      <c r="J173" s="3" t="n">
        <v>0.103899999999999</v>
      </c>
      <c r="K173" s="4"/>
      <c r="L173" s="3" t="n">
        <v>3.13757758975367</v>
      </c>
      <c r="M173" s="3" t="n">
        <v>1.85857646280163</v>
      </c>
      <c r="N173" s="3" t="n">
        <v>59.2360319270237</v>
      </c>
      <c r="O173" s="4"/>
      <c r="P173" s="4"/>
    </row>
    <row r="174" customFormat="false" ht="13.8" hidden="false" customHeight="false" outlineLevel="0" collapsed="false">
      <c r="A174" s="1" t="n">
        <v>28</v>
      </c>
      <c r="B174" s="1" t="s">
        <v>16</v>
      </c>
      <c r="C174" s="1" t="s">
        <v>28</v>
      </c>
      <c r="D174" s="3" t="n">
        <v>20.3685</v>
      </c>
      <c r="E174" s="3" t="n">
        <v>26.375</v>
      </c>
      <c r="F174" s="3" t="n">
        <v>6.0065</v>
      </c>
      <c r="G174" s="3" t="n">
        <v>20.548</v>
      </c>
      <c r="H174" s="3" t="n">
        <v>20.4348</v>
      </c>
      <c r="I174" s="3" t="n">
        <v>0.179499999999997</v>
      </c>
      <c r="J174" s="3" t="n">
        <v>0.113199999999999</v>
      </c>
      <c r="K174" s="4"/>
      <c r="L174" s="3" t="n">
        <v>2.98842920169812</v>
      </c>
      <c r="M174" s="3" t="n">
        <v>1.88462498959459</v>
      </c>
      <c r="N174" s="3" t="n">
        <v>63.0640668523681</v>
      </c>
      <c r="O174" s="4"/>
      <c r="P174" s="4" t="n">
        <v>1.87359867652396</v>
      </c>
    </row>
    <row r="175" customFormat="false" ht="13.8" hidden="false" customHeight="false" outlineLevel="0" collapsed="false">
      <c r="A175" s="1" t="n">
        <v>28</v>
      </c>
      <c r="B175" s="1" t="s">
        <v>16</v>
      </c>
      <c r="C175" s="1" t="s">
        <v>29</v>
      </c>
      <c r="D175" s="3" t="n">
        <v>20.4305</v>
      </c>
      <c r="E175" s="3" t="n">
        <v>26.39</v>
      </c>
      <c r="F175" s="3" t="n">
        <v>5.9595</v>
      </c>
      <c r="G175" s="3" t="n">
        <v>20.6108</v>
      </c>
      <c r="H175" s="3" t="n">
        <v>20.4998</v>
      </c>
      <c r="I175" s="3" t="n">
        <v>0.180300000000003</v>
      </c>
      <c r="J175" s="3" t="n">
        <v>0.111000000000001</v>
      </c>
      <c r="K175" s="4"/>
      <c r="L175" s="3" t="n">
        <v>3.0254215957715</v>
      </c>
      <c r="M175" s="3" t="n">
        <v>1.86257236345332</v>
      </c>
      <c r="N175" s="3" t="n">
        <v>61.5640599001659</v>
      </c>
      <c r="O175" s="4"/>
      <c r="P175" s="4"/>
    </row>
    <row r="176" customFormat="false" ht="13.8" hidden="false" customHeight="false" outlineLevel="0" collapsed="false">
      <c r="A176" s="1" t="n">
        <v>28</v>
      </c>
      <c r="B176" s="1" t="s">
        <v>16</v>
      </c>
      <c r="C176" s="1" t="s">
        <v>30</v>
      </c>
      <c r="D176" s="3" t="n">
        <v>20.314</v>
      </c>
      <c r="E176" s="3" t="n">
        <v>26.1629</v>
      </c>
      <c r="F176" s="3" t="n">
        <v>5.8489</v>
      </c>
      <c r="G176" s="3" t="n">
        <v>20.4774</v>
      </c>
      <c r="H176" s="3" t="n">
        <v>20.3684</v>
      </c>
      <c r="I176" s="3" t="n">
        <v>0.163399999999999</v>
      </c>
      <c r="J176" s="3" t="n">
        <v>0.108999999999998</v>
      </c>
      <c r="K176" s="4"/>
      <c r="L176" s="3" t="n">
        <v>2.79368770196104</v>
      </c>
      <c r="M176" s="3" t="n">
        <v>1.86359828343788</v>
      </c>
      <c r="N176" s="3" t="n">
        <v>66.7074663402685</v>
      </c>
      <c r="O176" s="4"/>
      <c r="P176" s="4" t="n">
        <v>1.85071385834802</v>
      </c>
    </row>
    <row r="177" customFormat="false" ht="13.8" hidden="false" customHeight="false" outlineLevel="0" collapsed="false">
      <c r="A177" s="1" t="n">
        <v>28</v>
      </c>
      <c r="B177" s="1" t="s">
        <v>16</v>
      </c>
      <c r="C177" s="1" t="s">
        <v>31</v>
      </c>
      <c r="D177" s="3" t="n">
        <v>20.3808</v>
      </c>
      <c r="E177" s="3" t="n">
        <v>26.8123</v>
      </c>
      <c r="F177" s="3" t="n">
        <v>6.4315</v>
      </c>
      <c r="G177" s="3" t="n">
        <v>20.5599</v>
      </c>
      <c r="H177" s="3" t="n">
        <v>20.4417</v>
      </c>
      <c r="I177" s="3" t="n">
        <v>0.179099999999998</v>
      </c>
      <c r="J177" s="3" t="n">
        <v>0.118199999999998</v>
      </c>
      <c r="K177" s="4"/>
      <c r="L177" s="3" t="n">
        <v>2.78473140013991</v>
      </c>
      <c r="M177" s="3" t="n">
        <v>1.83782943325815</v>
      </c>
      <c r="N177" s="3" t="n">
        <v>65.9966499162475</v>
      </c>
      <c r="O177" s="4"/>
      <c r="P177" s="4"/>
    </row>
    <row r="178" customFormat="false" ht="13.8" hidden="false" customHeight="false" outlineLevel="0" collapsed="false">
      <c r="A178" s="1" t="n">
        <v>28</v>
      </c>
      <c r="B178" s="1" t="s">
        <v>16</v>
      </c>
      <c r="C178" s="1" t="s">
        <v>32</v>
      </c>
      <c r="D178" s="3" t="n">
        <v>20.2894</v>
      </c>
      <c r="E178" s="3" t="n">
        <v>26.2604</v>
      </c>
      <c r="F178" s="3" t="n">
        <v>5.971</v>
      </c>
      <c r="G178" s="3" t="n">
        <v>20.4904</v>
      </c>
      <c r="H178" s="3" t="n">
        <v>20.3619</v>
      </c>
      <c r="I178" s="3" t="n">
        <v>0.201000000000001</v>
      </c>
      <c r="J178" s="3" t="n">
        <v>0.128500000000003</v>
      </c>
      <c r="K178" s="4" t="n">
        <v>0.107266666666667</v>
      </c>
      <c r="L178" s="3" t="n">
        <v>3.36627030648133</v>
      </c>
      <c r="M178" s="3" t="n">
        <v>2.15206833026298</v>
      </c>
      <c r="N178" s="3" t="n">
        <v>63.9303482587076</v>
      </c>
      <c r="O178" s="4" t="n">
        <v>2.81656286033376</v>
      </c>
      <c r="P178" s="4" t="n">
        <v>2.00202449657517</v>
      </c>
    </row>
    <row r="179" customFormat="false" ht="13.8" hidden="false" customHeight="false" outlineLevel="0" collapsed="false">
      <c r="A179" s="1" t="n">
        <v>28</v>
      </c>
      <c r="B179" s="1" t="s">
        <v>16</v>
      </c>
      <c r="C179" s="1" t="s">
        <v>33</v>
      </c>
      <c r="D179" s="3" t="n">
        <v>20.3278</v>
      </c>
      <c r="E179" s="3" t="n">
        <v>26.0784</v>
      </c>
      <c r="F179" s="3" t="n">
        <v>5.7506</v>
      </c>
      <c r="G179" s="3" t="n">
        <v>20.4917</v>
      </c>
      <c r="H179" s="3" t="n">
        <v>20.3852</v>
      </c>
      <c r="I179" s="3" t="n">
        <v>0.163900000000002</v>
      </c>
      <c r="J179" s="3" t="n">
        <v>0.1065</v>
      </c>
      <c r="K179" s="4"/>
      <c r="L179" s="3" t="n">
        <v>2.85013737696939</v>
      </c>
      <c r="M179" s="3" t="n">
        <v>1.85198066288736</v>
      </c>
      <c r="N179" s="3" t="n">
        <v>64.9786455155579</v>
      </c>
      <c r="O179" s="4"/>
      <c r="P179" s="5"/>
    </row>
    <row r="180" customFormat="false" ht="13.8" hidden="false" customHeight="false" outlineLevel="0" collapsed="false">
      <c r="A180" s="1" t="n">
        <v>28</v>
      </c>
      <c r="B180" s="1" t="s">
        <v>16</v>
      </c>
      <c r="C180" s="1" t="s">
        <v>34</v>
      </c>
      <c r="D180" s="3" t="n">
        <v>20.2582</v>
      </c>
      <c r="E180" s="3" t="n">
        <v>26.3134</v>
      </c>
      <c r="F180" s="3" t="n">
        <v>6.0552</v>
      </c>
      <c r="G180" s="3" t="n">
        <v>20.4499</v>
      </c>
      <c r="H180" s="3" t="n">
        <v>20.3277</v>
      </c>
      <c r="I180" s="3" t="n">
        <v>0.191700000000001</v>
      </c>
      <c r="J180" s="3" t="n">
        <v>0.122199999999999</v>
      </c>
      <c r="K180" s="4"/>
      <c r="L180" s="3" t="n">
        <v>3.16587395957195</v>
      </c>
      <c r="M180" s="3" t="n">
        <v>2.01810014532962</v>
      </c>
      <c r="N180" s="3" t="n">
        <v>63.7454355764209</v>
      </c>
      <c r="O180" s="4"/>
      <c r="P180" s="4" t="n">
        <v>1.86688949844996</v>
      </c>
    </row>
    <row r="181" customFormat="false" ht="13.8" hidden="false" customHeight="false" outlineLevel="0" collapsed="false">
      <c r="A181" s="1" t="n">
        <v>28</v>
      </c>
      <c r="B181" s="1" t="s">
        <v>16</v>
      </c>
      <c r="C181" s="1" t="s">
        <v>35</v>
      </c>
      <c r="D181" s="3" t="n">
        <v>20.2682</v>
      </c>
      <c r="E181" s="3" t="n">
        <v>26.872</v>
      </c>
      <c r="F181" s="3" t="n">
        <v>6.6038</v>
      </c>
      <c r="G181" s="3" t="n">
        <v>20.4457</v>
      </c>
      <c r="H181" s="3" t="n">
        <v>20.3324</v>
      </c>
      <c r="I181" s="3" t="n">
        <v>0.177499999999998</v>
      </c>
      <c r="J181" s="3" t="n">
        <v>0.113299999999999</v>
      </c>
      <c r="K181" s="4"/>
      <c r="L181" s="3" t="n">
        <v>2.68784639147155</v>
      </c>
      <c r="M181" s="3" t="n">
        <v>1.71567885157029</v>
      </c>
      <c r="N181" s="3" t="n">
        <v>63.8309859154929</v>
      </c>
      <c r="O181" s="4"/>
      <c r="P181" s="5"/>
    </row>
    <row r="182" customFormat="false" ht="13.8" hidden="false" customHeight="false" outlineLevel="0" collapsed="false">
      <c r="A182" s="1" t="n">
        <v>28</v>
      </c>
      <c r="B182" s="1" t="s">
        <v>16</v>
      </c>
      <c r="C182" s="1" t="s">
        <v>36</v>
      </c>
      <c r="D182" s="3" t="n">
        <v>20.2326</v>
      </c>
      <c r="E182" s="3" t="n">
        <v>26.9799</v>
      </c>
      <c r="F182" s="3" t="n">
        <v>6.7473</v>
      </c>
      <c r="G182" s="3" t="n">
        <v>20.3951</v>
      </c>
      <c r="H182" s="3" t="n">
        <v>20.2976</v>
      </c>
      <c r="I182" s="3" t="n">
        <v>0.162499999999998</v>
      </c>
      <c r="J182" s="3" t="n">
        <v>0.0975000000000001</v>
      </c>
      <c r="K182" s="4"/>
      <c r="L182" s="3" t="n">
        <v>2.40837075570966</v>
      </c>
      <c r="M182" s="3" t="n">
        <v>1.44502245342582</v>
      </c>
      <c r="N182" s="3" t="n">
        <v>60.0000000000009</v>
      </c>
      <c r="O182" s="4"/>
      <c r="P182" s="4" t="n">
        <v>1.45870754573133</v>
      </c>
    </row>
    <row r="183" customFormat="false" ht="13.8" hidden="false" customHeight="false" outlineLevel="0" collapsed="false">
      <c r="A183" s="1" t="n">
        <v>28</v>
      </c>
      <c r="B183" s="1" t="s">
        <v>16</v>
      </c>
      <c r="C183" s="1" t="s">
        <v>37</v>
      </c>
      <c r="D183" s="3" t="n">
        <v>20.503</v>
      </c>
      <c r="E183" s="3" t="n">
        <v>25.6375</v>
      </c>
      <c r="F183" s="3" t="n">
        <v>5.1345</v>
      </c>
      <c r="G183" s="3" t="n">
        <v>20.6273</v>
      </c>
      <c r="H183" s="3" t="n">
        <v>20.5517</v>
      </c>
      <c r="I183" s="3" t="n">
        <v>0.124300000000002</v>
      </c>
      <c r="J183" s="3" t="n">
        <v>0.0756000000000014</v>
      </c>
      <c r="K183" s="4"/>
      <c r="L183" s="3" t="n">
        <v>2.42087837179865</v>
      </c>
      <c r="M183" s="3" t="n">
        <v>1.47239263803684</v>
      </c>
      <c r="N183" s="3" t="n">
        <v>60.82059533387</v>
      </c>
      <c r="O183" s="4"/>
      <c r="P183" s="5"/>
    </row>
    <row r="184" customFormat="false" ht="13.8" hidden="false" customHeight="false" outlineLevel="0" collapsed="false">
      <c r="A184" s="1" t="n">
        <v>28</v>
      </c>
      <c r="B184" s="1" t="s">
        <v>16</v>
      </c>
      <c r="C184" s="1" t="s">
        <v>38</v>
      </c>
      <c r="D184" s="3" t="n">
        <v>20.1656</v>
      </c>
      <c r="E184" s="3" t="n">
        <v>26.6392</v>
      </c>
      <c r="F184" s="3" t="n">
        <v>6.4736</v>
      </c>
      <c r="G184" s="3" t="n">
        <v>20.3598</v>
      </c>
      <c r="H184" s="3" t="n">
        <v>20.2382</v>
      </c>
      <c r="I184" s="3" t="n">
        <v>0.194199999999999</v>
      </c>
      <c r="J184" s="3" t="n">
        <v>0.121600000000001</v>
      </c>
      <c r="K184" s="4" t="n">
        <v>0.101366666666667</v>
      </c>
      <c r="L184" s="3" t="n">
        <v>2.99987642115668</v>
      </c>
      <c r="M184" s="3" t="n">
        <v>1.87839841819082</v>
      </c>
      <c r="N184" s="3" t="n">
        <v>62.6158599382089</v>
      </c>
      <c r="O184" s="4" t="n">
        <v>2.93153749004792</v>
      </c>
      <c r="P184" s="4" t="n">
        <v>2.05541184045953</v>
      </c>
    </row>
    <row r="185" customFormat="false" ht="13.8" hidden="false" customHeight="false" outlineLevel="0" collapsed="false">
      <c r="A185" s="1" t="n">
        <v>28</v>
      </c>
      <c r="B185" s="1" t="s">
        <v>16</v>
      </c>
      <c r="C185" s="1" t="s">
        <v>39</v>
      </c>
      <c r="D185" s="3" t="n">
        <v>20.4423</v>
      </c>
      <c r="E185" s="3" t="n">
        <v>25.3428</v>
      </c>
      <c r="F185" s="3" t="n">
        <v>4.9005</v>
      </c>
      <c r="G185" s="3" t="n">
        <v>20.6164</v>
      </c>
      <c r="H185" s="3" t="n">
        <v>20.507</v>
      </c>
      <c r="I185" s="3" t="n">
        <v>0.174099999999999</v>
      </c>
      <c r="J185" s="3" t="n">
        <v>0.109399999999997</v>
      </c>
      <c r="K185" s="4"/>
      <c r="L185" s="3" t="n">
        <v>3.55269870421384</v>
      </c>
      <c r="M185" s="3" t="n">
        <v>2.23242526272824</v>
      </c>
      <c r="N185" s="3" t="n">
        <v>62.8374497415266</v>
      </c>
      <c r="O185" s="4"/>
      <c r="P185" s="5"/>
    </row>
    <row r="186" customFormat="false" ht="13.8" hidden="false" customHeight="false" outlineLevel="0" collapsed="false">
      <c r="A186" s="1" t="n">
        <v>28</v>
      </c>
      <c r="B186" s="1" t="s">
        <v>16</v>
      </c>
      <c r="C186" s="1" t="s">
        <v>40</v>
      </c>
      <c r="D186" s="3" t="n">
        <v>20.2685</v>
      </c>
      <c r="E186" s="3" t="n">
        <v>25.8703</v>
      </c>
      <c r="F186" s="3" t="n">
        <v>5.6018</v>
      </c>
      <c r="G186" s="3" t="n">
        <v>20.4301</v>
      </c>
      <c r="H186" s="3" t="n">
        <v>20.3265</v>
      </c>
      <c r="I186" s="3" t="n">
        <v>0.1616</v>
      </c>
      <c r="J186" s="3" t="n">
        <v>0.1036</v>
      </c>
      <c r="K186" s="4"/>
      <c r="L186" s="3" t="n">
        <v>2.88478703273948</v>
      </c>
      <c r="M186" s="3" t="n">
        <v>1.84940554821665</v>
      </c>
      <c r="N186" s="3" t="n">
        <v>64.1089108910892</v>
      </c>
      <c r="O186" s="4"/>
      <c r="P186" s="4" t="n">
        <v>1.88635331612955</v>
      </c>
    </row>
    <row r="187" customFormat="false" ht="13.8" hidden="false" customHeight="false" outlineLevel="0" collapsed="false">
      <c r="A187" s="1" t="n">
        <v>28</v>
      </c>
      <c r="B187" s="1" t="s">
        <v>16</v>
      </c>
      <c r="C187" s="1" t="s">
        <v>41</v>
      </c>
      <c r="D187" s="3" t="n">
        <v>20.1619</v>
      </c>
      <c r="E187" s="3" t="n">
        <v>27.0251</v>
      </c>
      <c r="F187" s="3" t="n">
        <v>6.8632</v>
      </c>
      <c r="G187" s="3" t="n">
        <v>20.3699</v>
      </c>
      <c r="H187" s="3" t="n">
        <v>20.2379</v>
      </c>
      <c r="I187" s="3" t="n">
        <v>0.208000000000002</v>
      </c>
      <c r="J187" s="3" t="n">
        <v>0.132000000000001</v>
      </c>
      <c r="K187" s="4"/>
      <c r="L187" s="3" t="n">
        <v>3.03065625364264</v>
      </c>
      <c r="M187" s="3" t="n">
        <v>1.92330108404245</v>
      </c>
      <c r="N187" s="3" t="n">
        <v>63.4615384615386</v>
      </c>
      <c r="O187" s="4"/>
      <c r="P187" s="5"/>
    </row>
    <row r="188" customFormat="false" ht="13.8" hidden="false" customHeight="false" outlineLevel="0" collapsed="false">
      <c r="A188" s="1" t="n">
        <v>28</v>
      </c>
      <c r="B188" s="1" t="s">
        <v>16</v>
      </c>
      <c r="C188" s="1" t="s">
        <v>42</v>
      </c>
      <c r="D188" s="3" t="n">
        <v>20.3916</v>
      </c>
      <c r="E188" s="3" t="n">
        <v>25.5818</v>
      </c>
      <c r="F188" s="3" t="n">
        <v>5.1902</v>
      </c>
      <c r="G188" s="3" t="n">
        <v>20.5233</v>
      </c>
      <c r="H188" s="6" t="n">
        <v>20.458</v>
      </c>
      <c r="I188" s="3" t="n">
        <v>0.131699999999999</v>
      </c>
      <c r="J188" s="3" t="n">
        <v>0.0653000000000006</v>
      </c>
      <c r="K188" s="4"/>
      <c r="L188" s="3" t="n">
        <v>2.53747447111862</v>
      </c>
      <c r="M188" s="3" t="n">
        <v>1.25814034141267</v>
      </c>
      <c r="N188" s="3" t="n">
        <v>49.582384206531</v>
      </c>
      <c r="O188" s="4"/>
      <c r="P188" s="4" t="n">
        <v>1.28098404630442</v>
      </c>
    </row>
    <row r="189" customFormat="false" ht="13.8" hidden="false" customHeight="false" outlineLevel="0" collapsed="false">
      <c r="A189" s="1" t="n">
        <v>28</v>
      </c>
      <c r="B189" s="1" t="s">
        <v>16</v>
      </c>
      <c r="C189" s="1" t="s">
        <v>43</v>
      </c>
      <c r="D189" s="3" t="n">
        <v>20.0945</v>
      </c>
      <c r="E189" s="3" t="n">
        <v>25.9465</v>
      </c>
      <c r="F189" s="3" t="n">
        <v>5.852</v>
      </c>
      <c r="G189" s="3" t="n">
        <v>20.2457</v>
      </c>
      <c r="H189" s="6" t="n">
        <v>20.1694</v>
      </c>
      <c r="I189" s="3" t="n">
        <v>0.151199999999999</v>
      </c>
      <c r="J189" s="3" t="n">
        <v>0.0762999999999998</v>
      </c>
      <c r="K189" s="4"/>
      <c r="L189" s="3" t="n">
        <v>2.58373205741626</v>
      </c>
      <c r="M189" s="3" t="n">
        <v>1.30382775119617</v>
      </c>
      <c r="N189" s="3" t="n">
        <v>50.4629629629631</v>
      </c>
      <c r="O189" s="4"/>
      <c r="P189" s="5"/>
    </row>
    <row r="190" customFormat="false" ht="13.8" hidden="false" customHeight="false" outlineLevel="0" collapsed="false">
      <c r="A190" s="1" t="n">
        <v>28</v>
      </c>
      <c r="B190" s="1" t="s">
        <v>16</v>
      </c>
      <c r="C190" s="1" t="s">
        <v>44</v>
      </c>
      <c r="D190" s="3" t="n">
        <v>20.2713</v>
      </c>
      <c r="E190" s="3" t="n">
        <v>25.4563</v>
      </c>
      <c r="F190" s="3" t="n">
        <v>5.185</v>
      </c>
      <c r="G190" s="3" t="n">
        <v>20.4072</v>
      </c>
      <c r="H190" s="6" t="n">
        <v>20.3296</v>
      </c>
      <c r="I190" s="3" t="n">
        <v>0.135899999999999</v>
      </c>
      <c r="J190" s="3" t="n">
        <v>0.0776000000000003</v>
      </c>
      <c r="K190" s="4" t="n">
        <v>0.0961666666666658</v>
      </c>
      <c r="L190" s="3" t="n">
        <v>2.62102217936354</v>
      </c>
      <c r="M190" s="3" t="n">
        <v>1.49662487945999</v>
      </c>
      <c r="N190" s="3" t="n">
        <v>57.1008094186907</v>
      </c>
      <c r="O190" s="4" t="n">
        <v>2.86460301209809</v>
      </c>
      <c r="P190" s="4" t="n">
        <v>1.51576874351849</v>
      </c>
    </row>
    <row r="191" customFormat="false" ht="13.8" hidden="false" customHeight="false" outlineLevel="0" collapsed="false">
      <c r="A191" s="1" t="n">
        <v>28</v>
      </c>
      <c r="B191" s="1" t="s">
        <v>16</v>
      </c>
      <c r="C191" s="1" t="s">
        <v>45</v>
      </c>
      <c r="D191" s="3" t="n">
        <v>20.2725</v>
      </c>
      <c r="E191" s="3" t="n">
        <v>25.908</v>
      </c>
      <c r="F191" s="3" t="n">
        <v>5.6355</v>
      </c>
      <c r="G191" s="3" t="n">
        <v>20.4207</v>
      </c>
      <c r="H191" s="6" t="n">
        <v>20.3342</v>
      </c>
      <c r="I191" s="3" t="n">
        <v>0.148199999999999</v>
      </c>
      <c r="J191" s="3" t="n">
        <v>0.0865000000000009</v>
      </c>
      <c r="K191" s="4"/>
      <c r="L191" s="3" t="n">
        <v>2.62975778546711</v>
      </c>
      <c r="M191" s="3" t="n">
        <v>1.53491260757698</v>
      </c>
      <c r="N191" s="3" t="n">
        <v>58.3670715249672</v>
      </c>
      <c r="O191" s="4"/>
      <c r="P191" s="5"/>
    </row>
    <row r="192" customFormat="false" ht="13.8" hidden="false" customHeight="false" outlineLevel="0" collapsed="false">
      <c r="A192" s="1" t="n">
        <v>28</v>
      </c>
      <c r="B192" s="1" t="s">
        <v>16</v>
      </c>
      <c r="C192" s="1" t="s">
        <v>46</v>
      </c>
      <c r="D192" s="3" t="n">
        <v>20.3926</v>
      </c>
      <c r="E192" s="3" t="n">
        <v>25.889</v>
      </c>
      <c r="F192" s="3" t="n">
        <v>5.4964</v>
      </c>
      <c r="G192" s="3" t="n">
        <v>20.5342</v>
      </c>
      <c r="H192" s="6" t="n">
        <v>20.4522</v>
      </c>
      <c r="I192" s="3" t="n">
        <v>0.141599999999997</v>
      </c>
      <c r="J192" s="3" t="n">
        <v>0.0819999999999972</v>
      </c>
      <c r="K192" s="4"/>
      <c r="L192" s="3" t="n">
        <v>2.57623171530451</v>
      </c>
      <c r="M192" s="3" t="n">
        <v>1.49188559784581</v>
      </c>
      <c r="N192" s="3" t="n">
        <v>57.9096045197733</v>
      </c>
      <c r="O192" s="4"/>
      <c r="P192" s="4" t="n">
        <v>1.48928567341331</v>
      </c>
    </row>
    <row r="193" customFormat="false" ht="13.8" hidden="false" customHeight="false" outlineLevel="0" collapsed="false">
      <c r="A193" s="1" t="n">
        <v>28</v>
      </c>
      <c r="B193" s="1" t="s">
        <v>16</v>
      </c>
      <c r="C193" s="1" t="s">
        <v>47</v>
      </c>
      <c r="D193" s="3" t="n">
        <v>20.3404</v>
      </c>
      <c r="E193" s="3" t="n">
        <v>26.1049</v>
      </c>
      <c r="F193" s="3" t="n">
        <v>5.7645</v>
      </c>
      <c r="G193" s="3" t="n">
        <v>20.4878</v>
      </c>
      <c r="H193" s="6" t="n">
        <v>20.4021</v>
      </c>
      <c r="I193" s="3" t="n">
        <v>0.147400000000001</v>
      </c>
      <c r="J193" s="3" t="n">
        <v>0.0856999999999992</v>
      </c>
      <c r="K193" s="4"/>
      <c r="L193" s="3" t="n">
        <v>2.55703009801372</v>
      </c>
      <c r="M193" s="3" t="n">
        <v>1.48668574898082</v>
      </c>
      <c r="N193" s="3" t="n">
        <v>58.1411126187236</v>
      </c>
      <c r="O193" s="4"/>
      <c r="P193" s="5"/>
    </row>
    <row r="194" customFormat="false" ht="13.8" hidden="false" customHeight="false" outlineLevel="0" collapsed="false">
      <c r="A194" s="1" t="n">
        <v>28</v>
      </c>
      <c r="B194" s="1" t="s">
        <v>16</v>
      </c>
      <c r="C194" s="1" t="s">
        <v>48</v>
      </c>
      <c r="D194" s="3" t="n">
        <v>20.1891</v>
      </c>
      <c r="E194" s="3" t="n">
        <v>25.6003</v>
      </c>
      <c r="F194" s="3" t="n">
        <v>5.4112</v>
      </c>
      <c r="G194" s="3" t="n">
        <v>20.3878</v>
      </c>
      <c r="H194" s="6" t="n">
        <v>20.2674</v>
      </c>
      <c r="I194" s="3" t="n">
        <v>0.198699999999999</v>
      </c>
      <c r="J194" s="3" t="n">
        <v>0.1204</v>
      </c>
      <c r="K194" s="4"/>
      <c r="L194" s="3" t="n">
        <v>3.67201360141925</v>
      </c>
      <c r="M194" s="3" t="n">
        <v>2.22501478415139</v>
      </c>
      <c r="N194" s="3" t="n">
        <v>60.5938600905892</v>
      </c>
      <c r="O194" s="4"/>
      <c r="P194" s="4" t="n">
        <v>2.07606514377425</v>
      </c>
    </row>
    <row r="195" customFormat="false" ht="13.8" hidden="false" customHeight="false" outlineLevel="0" collapsed="false">
      <c r="A195" s="1" t="n">
        <v>28</v>
      </c>
      <c r="B195" s="1" t="s">
        <v>16</v>
      </c>
      <c r="C195" s="1" t="s">
        <v>49</v>
      </c>
      <c r="D195" s="3" t="n">
        <v>20.3772</v>
      </c>
      <c r="E195" s="3" t="n">
        <v>26.8532</v>
      </c>
      <c r="F195" s="3" t="n">
        <v>6.476</v>
      </c>
      <c r="G195" s="3" t="n">
        <v>20.58</v>
      </c>
      <c r="H195" s="6" t="n">
        <v>20.4552</v>
      </c>
      <c r="I195" s="3" t="n">
        <v>0.2028</v>
      </c>
      <c r="J195" s="3" t="n">
        <v>0.124799999999997</v>
      </c>
      <c r="K195" s="4"/>
      <c r="L195" s="3" t="n">
        <v>3.13156269302038</v>
      </c>
      <c r="M195" s="3" t="n">
        <v>1.92711550339711</v>
      </c>
      <c r="N195" s="3" t="n">
        <v>61.5384615384601</v>
      </c>
      <c r="O195" s="4"/>
      <c r="P195" s="5"/>
    </row>
    <row r="196" customFormat="false" ht="13.8" hidden="false" customHeight="false" outlineLevel="0" collapsed="false">
      <c r="A196" s="1" t="n">
        <v>28</v>
      </c>
      <c r="B196" s="1" t="s">
        <v>16</v>
      </c>
      <c r="C196" s="1" t="s">
        <v>50</v>
      </c>
      <c r="D196" s="3" t="n">
        <v>20.3431</v>
      </c>
      <c r="E196" s="3" t="n">
        <v>25.3629</v>
      </c>
      <c r="F196" s="3" t="n">
        <v>5.0198</v>
      </c>
      <c r="G196" s="3" t="n">
        <v>20.4954</v>
      </c>
      <c r="H196" s="6" t="n">
        <v>20.4065</v>
      </c>
      <c r="I196" s="3" t="n">
        <v>0.1523</v>
      </c>
      <c r="J196" s="3" t="n">
        <v>0.0888999999999989</v>
      </c>
      <c r="K196" s="4" t="n">
        <v>0.100983333333334</v>
      </c>
      <c r="L196" s="3" t="n">
        <v>3.03398541774573</v>
      </c>
      <c r="M196" s="3" t="n">
        <v>1.77098689190802</v>
      </c>
      <c r="N196" s="3" t="n">
        <v>58.3716349310563</v>
      </c>
      <c r="O196" s="4" t="n">
        <v>2.98062528113715</v>
      </c>
      <c r="P196" s="4" t="n">
        <v>1.63419076746418</v>
      </c>
    </row>
    <row r="197" customFormat="false" ht="13.8" hidden="false" customHeight="false" outlineLevel="0" collapsed="false">
      <c r="A197" s="1" t="n">
        <v>28</v>
      </c>
      <c r="B197" s="1" t="s">
        <v>16</v>
      </c>
      <c r="C197" s="1" t="s">
        <v>51</v>
      </c>
      <c r="D197" s="3" t="n">
        <v>20.3663</v>
      </c>
      <c r="E197" s="3" t="n">
        <v>25.8358</v>
      </c>
      <c r="F197" s="3" t="n">
        <v>5.4695</v>
      </c>
      <c r="G197" s="3" t="n">
        <v>20.5038</v>
      </c>
      <c r="H197" s="6" t="n">
        <v>20.4219</v>
      </c>
      <c r="I197" s="3" t="n">
        <v>0.137499999999999</v>
      </c>
      <c r="J197" s="3" t="n">
        <v>0.0818999999999974</v>
      </c>
      <c r="K197" s="4"/>
      <c r="L197" s="3" t="n">
        <v>2.51394094524178</v>
      </c>
      <c r="M197" s="3" t="n">
        <v>1.49739464302034</v>
      </c>
      <c r="N197" s="3" t="n">
        <v>59.5636363636348</v>
      </c>
      <c r="O197" s="4"/>
      <c r="P197" s="5"/>
    </row>
    <row r="198" customFormat="false" ht="13.8" hidden="false" customHeight="false" outlineLevel="0" collapsed="false">
      <c r="A198" s="1" t="n">
        <v>28</v>
      </c>
      <c r="B198" s="1" t="s">
        <v>16</v>
      </c>
      <c r="C198" s="1" t="s">
        <v>52</v>
      </c>
      <c r="D198" s="3" t="n">
        <v>20.2812</v>
      </c>
      <c r="E198" s="3" t="n">
        <v>26.7503</v>
      </c>
      <c r="F198" s="3" t="n">
        <v>6.4691</v>
      </c>
      <c r="G198" s="3" t="n">
        <v>20.4627</v>
      </c>
      <c r="H198" s="6" t="n">
        <v>20.3547</v>
      </c>
      <c r="I198" s="3" t="n">
        <v>0.181500000000003</v>
      </c>
      <c r="J198" s="3" t="n">
        <v>0.108000000000001</v>
      </c>
      <c r="K198" s="4"/>
      <c r="L198" s="3" t="n">
        <v>2.80564529841869</v>
      </c>
      <c r="M198" s="3" t="n">
        <v>1.66947488831523</v>
      </c>
      <c r="N198" s="3" t="n">
        <v>59.5041322314042</v>
      </c>
      <c r="O198" s="4"/>
      <c r="P198" s="4" t="n">
        <v>1.81902035181971</v>
      </c>
    </row>
    <row r="199" customFormat="false" ht="13.8" hidden="false" customHeight="false" outlineLevel="0" collapsed="false">
      <c r="A199" s="1" t="n">
        <v>28</v>
      </c>
      <c r="B199" s="1" t="s">
        <v>16</v>
      </c>
      <c r="C199" s="1" t="s">
        <v>53</v>
      </c>
      <c r="D199" s="3" t="n">
        <v>20.5148</v>
      </c>
      <c r="E199" s="3" t="n">
        <v>25.6048</v>
      </c>
      <c r="F199" s="3" t="n">
        <v>5.09</v>
      </c>
      <c r="G199" s="3" t="n">
        <v>20.683</v>
      </c>
      <c r="H199" s="6" t="n">
        <v>20.5828</v>
      </c>
      <c r="I199" s="3" t="n">
        <v>0.168199999999999</v>
      </c>
      <c r="J199" s="3" t="n">
        <v>0.100200000000001</v>
      </c>
      <c r="K199" s="4"/>
      <c r="L199" s="3" t="n">
        <v>3.30451866404713</v>
      </c>
      <c r="M199" s="3" t="n">
        <v>1.96856581532418</v>
      </c>
      <c r="N199" s="3" t="n">
        <v>59.5719381688476</v>
      </c>
      <c r="O199" s="4"/>
      <c r="P199" s="5"/>
    </row>
    <row r="200" customFormat="false" ht="13.8" hidden="false" customHeight="false" outlineLevel="0" collapsed="false">
      <c r="A200" s="1" t="n">
        <v>28</v>
      </c>
      <c r="B200" s="1" t="s">
        <v>16</v>
      </c>
      <c r="C200" s="1" t="s">
        <v>54</v>
      </c>
      <c r="D200" s="3" t="n">
        <v>20.3247</v>
      </c>
      <c r="E200" s="3" t="n">
        <v>26.4439</v>
      </c>
      <c r="F200" s="3" t="n">
        <v>6.1192</v>
      </c>
      <c r="G200" s="3" t="n">
        <v>20.4981</v>
      </c>
      <c r="H200" s="6" t="n">
        <v>20.391</v>
      </c>
      <c r="I200" s="3" t="n">
        <v>0.173400000000001</v>
      </c>
      <c r="J200" s="3" t="n">
        <v>0.107100000000003</v>
      </c>
      <c r="K200" s="4"/>
      <c r="L200" s="3" t="n">
        <v>2.83370375212448</v>
      </c>
      <c r="M200" s="3" t="n">
        <v>1.75022878807692</v>
      </c>
      <c r="N200" s="3" t="n">
        <v>61.7647058823541</v>
      </c>
      <c r="O200" s="4"/>
      <c r="P200" s="4" t="n">
        <v>1.91919589863138</v>
      </c>
    </row>
    <row r="201" customFormat="false" ht="13.8" hidden="false" customHeight="false" outlineLevel="0" collapsed="false">
      <c r="A201" s="1" t="n">
        <v>28</v>
      </c>
      <c r="B201" s="1" t="s">
        <v>16</v>
      </c>
      <c r="C201" s="1" t="s">
        <v>55</v>
      </c>
      <c r="D201" s="3" t="n">
        <v>20.3477</v>
      </c>
      <c r="E201" s="3" t="n">
        <v>26.0848</v>
      </c>
      <c r="F201" s="3" t="n">
        <v>5.7371</v>
      </c>
      <c r="G201" s="3" t="n">
        <v>20.5423</v>
      </c>
      <c r="H201" s="3" t="n">
        <v>20.4225</v>
      </c>
      <c r="I201" s="3" t="n">
        <v>0.194600000000001</v>
      </c>
      <c r="J201" s="3" t="n">
        <v>0.119800000000001</v>
      </c>
      <c r="K201" s="4"/>
      <c r="L201" s="3" t="n">
        <v>3.39195760924511</v>
      </c>
      <c r="M201" s="3" t="n">
        <v>2.08816300918585</v>
      </c>
      <c r="N201" s="3" t="n">
        <v>61.5621788283662</v>
      </c>
      <c r="O201" s="4"/>
      <c r="P201" s="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K8:K10"/>
    <mergeCell ref="O8:O10"/>
    <mergeCell ref="P8:P10"/>
    <mergeCell ref="K41:K45"/>
    <mergeCell ref="P52:P54"/>
    <mergeCell ref="K55:K60"/>
    <mergeCell ref="O79:O84"/>
    <mergeCell ref="P91:P93"/>
    <mergeCell ref="K100:K105"/>
    <mergeCell ref="O100:O105"/>
    <mergeCell ref="K124:K126"/>
    <mergeCell ref="O124:O126"/>
    <mergeCell ref="K130:K132"/>
    <mergeCell ref="O130:O132"/>
    <mergeCell ref="P130:P132"/>
    <mergeCell ref="K169:K171"/>
    <mergeCell ref="O169:O171"/>
    <mergeCell ref="P169:P171"/>
    <mergeCell ref="K190:K195"/>
    <mergeCell ref="O190:O1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89"/>
  <sheetViews>
    <sheetView showFormulas="false" showGridLines="true" showRowColHeaders="true" showZeros="true" rightToLeft="false" tabSelected="false" showOutlineSymbols="true" defaultGridColor="true" view="normal" topLeftCell="N1" colorId="64" zoomScale="58" zoomScaleNormal="58" zoomScalePageLayoutView="100" workbookViewId="0">
      <selection pane="topLeft" activeCell="AB5" activeCellId="0" sqref="AB5"/>
    </sheetView>
  </sheetViews>
  <sheetFormatPr defaultRowHeight="14" zeroHeight="false" outlineLevelRow="0" outlineLevelCol="0"/>
  <cols>
    <col collapsed="false" customWidth="true" hidden="false" outlineLevel="0" max="3" min="1" style="15" width="8.83"/>
    <col collapsed="false" customWidth="true" hidden="false" outlineLevel="0" max="4" min="4" style="15" width="10.99"/>
    <col collapsed="false" customWidth="true" hidden="false" outlineLevel="0" max="5" min="5" style="15" width="9.51"/>
    <col collapsed="false" customWidth="true" hidden="false" outlineLevel="0" max="6" min="6" style="15" width="8.83"/>
    <col collapsed="false" customWidth="true" hidden="false" outlineLevel="0" max="7" min="7" style="15" width="10.84"/>
    <col collapsed="false" customWidth="true" hidden="false" outlineLevel="0" max="8" min="8" style="15" width="11.99"/>
    <col collapsed="false" customWidth="true" hidden="false" outlineLevel="0" max="9" min="9" style="15" width="8.67"/>
    <col collapsed="false" customWidth="true" hidden="false" outlineLevel="0" max="10" min="10" style="15" width="10.33"/>
    <col collapsed="false" customWidth="true" hidden="false" outlineLevel="0" max="11" min="11" style="15" width="9.51"/>
    <col collapsed="false" customWidth="true" hidden="false" outlineLevel="0" max="12" min="12" style="15" width="14.35"/>
    <col collapsed="false" customWidth="true" hidden="false" outlineLevel="0" max="20" min="13" style="15" width="8.83"/>
    <col collapsed="false" customWidth="false" hidden="false" outlineLevel="0" max="21" min="21" style="15" width="11.5"/>
    <col collapsed="false" customWidth="true" hidden="false" outlineLevel="0" max="22" min="22" style="15" width="10.84"/>
    <col collapsed="false" customWidth="true" hidden="false" outlineLevel="0" max="23" min="23" style="15" width="12.33"/>
    <col collapsed="false" customWidth="true" hidden="false" outlineLevel="0" max="24" min="24" style="15" width="11.65"/>
    <col collapsed="false" customWidth="true" hidden="false" outlineLevel="0" max="25" min="25" style="15" width="12.66"/>
    <col collapsed="false" customWidth="true" hidden="false" outlineLevel="0" max="1025" min="26" style="15" width="8.83"/>
  </cols>
  <sheetData>
    <row r="1" customFormat="false" ht="25" hidden="false" customHeight="false" outlineLevel="0" collapsed="false">
      <c r="A1" s="40" t="s">
        <v>194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S1" s="41"/>
      <c r="T1" s="41"/>
      <c r="U1" s="15" t="s">
        <v>149</v>
      </c>
      <c r="V1" s="42"/>
      <c r="W1" s="42"/>
      <c r="Z1" s="42"/>
      <c r="AA1" s="42"/>
    </row>
    <row r="2" customFormat="false" ht="14" hidden="false" customHeight="false" outlineLevel="0" collapsed="false">
      <c r="A2" s="53" t="s">
        <v>195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43"/>
      <c r="S2" s="43"/>
      <c r="T2" s="43"/>
      <c r="V2" s="42"/>
      <c r="W2" s="42"/>
      <c r="Z2" s="17"/>
      <c r="AA2" s="17"/>
    </row>
    <row r="3" customFormat="false" ht="14" hidden="false" customHeight="false" outlineLevel="0" collapsed="false">
      <c r="T3" s="42"/>
      <c r="U3" s="42"/>
      <c r="V3" s="42"/>
      <c r="Z3" s="42"/>
      <c r="AA3" s="42"/>
    </row>
    <row r="4" customFormat="false" ht="42" hidden="false" customHeight="false" outlineLevel="0" collapsed="false">
      <c r="C4" s="44" t="s">
        <v>137</v>
      </c>
      <c r="D4" s="44" t="s">
        <v>138</v>
      </c>
      <c r="E4" s="44" t="s">
        <v>139</v>
      </c>
      <c r="F4" s="44" t="s">
        <v>140</v>
      </c>
      <c r="G4" s="15" t="s">
        <v>141</v>
      </c>
      <c r="H4" s="15" t="s">
        <v>142</v>
      </c>
      <c r="I4" s="15" t="s">
        <v>16</v>
      </c>
      <c r="J4" s="44" t="s">
        <v>143</v>
      </c>
      <c r="K4" s="15" t="s">
        <v>144</v>
      </c>
      <c r="L4" s="15" t="s">
        <v>145</v>
      </c>
      <c r="M4" s="15" t="s">
        <v>146</v>
      </c>
      <c r="N4" s="44" t="s">
        <v>147</v>
      </c>
      <c r="O4" s="44" t="s">
        <v>148</v>
      </c>
      <c r="P4" s="44"/>
      <c r="R4" s="42"/>
      <c r="S4" s="42"/>
      <c r="T4" s="42"/>
      <c r="AB4" s="15" t="s">
        <v>150</v>
      </c>
      <c r="AC4" s="15" t="s">
        <v>151</v>
      </c>
      <c r="AD4" s="15" t="s">
        <v>152</v>
      </c>
      <c r="AE4" s="15" t="s">
        <v>153</v>
      </c>
      <c r="AG4" s="48"/>
      <c r="AH4" s="15" t="s">
        <v>112</v>
      </c>
      <c r="AI4" s="15" t="s">
        <v>153</v>
      </c>
    </row>
    <row r="5" customFormat="false" ht="14" hidden="false" customHeight="false" outlineLevel="0" collapsed="false">
      <c r="A5" s="45" t="s">
        <v>114</v>
      </c>
      <c r="B5" s="15" t="s">
        <v>17</v>
      </c>
      <c r="C5" s="15" t="n">
        <v>20.7799</v>
      </c>
      <c r="D5" s="15" t="n">
        <v>39.497</v>
      </c>
      <c r="E5" s="15" t="n">
        <f aca="false">D5-C5</f>
        <v>18.7171</v>
      </c>
      <c r="F5" s="15" t="n">
        <v>21.3123</v>
      </c>
      <c r="G5" s="15" t="n">
        <v>21.0197</v>
      </c>
      <c r="H5" s="15" t="n">
        <f aca="false">F5-C5</f>
        <v>0.532399999999999</v>
      </c>
      <c r="I5" s="15" t="n">
        <f aca="false">F5-G5</f>
        <v>0.2926</v>
      </c>
      <c r="J5" s="46" t="n">
        <f aca="false">(I5+I6+I7)/3</f>
        <v>0.2905</v>
      </c>
      <c r="K5" s="15" t="n">
        <f aca="false">(H5/E5)*100</f>
        <v>2.84445774185103</v>
      </c>
      <c r="L5" s="15" t="n">
        <f aca="false">(I5/E5)*100</f>
        <v>1.56327636225697</v>
      </c>
      <c r="M5" s="15" t="n">
        <f aca="false">I5/H5*100</f>
        <v>54.9586776859505</v>
      </c>
      <c r="N5" s="46" t="n">
        <f aca="false">AVERAGE(K5,K6,K7)</f>
        <v>2.83504555428126</v>
      </c>
      <c r="O5" s="46" t="n">
        <f aca="false">AVERAGE(L5,L6,L7)</f>
        <v>1.57258183389627</v>
      </c>
      <c r="P5" s="46"/>
      <c r="R5" s="42" t="s">
        <v>64</v>
      </c>
      <c r="S5" s="47" t="n">
        <v>5.28</v>
      </c>
      <c r="T5" s="42" t="s">
        <v>65</v>
      </c>
      <c r="U5" s="42" t="s">
        <v>66</v>
      </c>
      <c r="V5" s="47" t="n">
        <v>5.38</v>
      </c>
      <c r="W5" s="42" t="s">
        <v>67</v>
      </c>
      <c r="X5" s="42" t="s">
        <v>68</v>
      </c>
      <c r="Y5" s="42"/>
      <c r="AB5" s="15" t="s">
        <v>17</v>
      </c>
      <c r="AC5" s="15" t="n">
        <v>23.8</v>
      </c>
      <c r="AD5" s="15" t="n">
        <f aca="false">AC5*50</f>
        <v>1190</v>
      </c>
      <c r="AE5" s="46" t="n">
        <f aca="false">AVERAGE(AD5,AD6)</f>
        <v>1115</v>
      </c>
      <c r="AG5" s="48" t="s">
        <v>114</v>
      </c>
      <c r="AH5" s="15" t="n">
        <v>7.78</v>
      </c>
      <c r="AI5" s="15" t="n">
        <f aca="false">AVERAGE(AH5,AH6,AH7)</f>
        <v>7.82333333333333</v>
      </c>
    </row>
    <row r="6" customFormat="false" ht="14" hidden="false" customHeight="false" outlineLevel="0" collapsed="false">
      <c r="A6" s="45"/>
      <c r="B6" s="15" t="s">
        <v>18</v>
      </c>
      <c r="C6" s="15" t="n">
        <v>20.7759</v>
      </c>
      <c r="D6" s="15" t="n">
        <v>39.4009</v>
      </c>
      <c r="E6" s="15" t="n">
        <f aca="false">D6-C6</f>
        <v>18.625</v>
      </c>
      <c r="F6" s="15" t="n">
        <v>21.3029</v>
      </c>
      <c r="G6" s="15" t="n">
        <v>21.0105</v>
      </c>
      <c r="H6" s="15" t="n">
        <f aca="false">F6-C6</f>
        <v>0.527000000000001</v>
      </c>
      <c r="I6" s="15" t="n">
        <f aca="false">F6-G6</f>
        <v>0.292400000000001</v>
      </c>
      <c r="J6" s="46"/>
      <c r="K6" s="15" t="n">
        <f aca="false">(H6/E6)*100</f>
        <v>2.82953020134229</v>
      </c>
      <c r="L6" s="15" t="n">
        <f aca="false">(I6/E6)*100</f>
        <v>1.56993288590604</v>
      </c>
      <c r="M6" s="15" t="n">
        <f aca="false">I6/H6*100</f>
        <v>55.483870967742</v>
      </c>
      <c r="N6" s="46"/>
      <c r="O6" s="46"/>
      <c r="R6" s="42" t="s">
        <v>69</v>
      </c>
      <c r="S6" s="47" t="n">
        <v>5.17</v>
      </c>
      <c r="T6" s="16" t="n">
        <f aca="false">AVERAGE(S5:S6)</f>
        <v>5.225</v>
      </c>
      <c r="U6" s="42" t="s">
        <v>70</v>
      </c>
      <c r="V6" s="47" t="n">
        <v>5.3</v>
      </c>
      <c r="W6" s="17" t="n">
        <f aca="false">(V5+V6)/2</f>
        <v>5.34</v>
      </c>
      <c r="X6" s="17" t="n">
        <f aca="false">(3.8*0.0338)/W6</f>
        <v>0.0240524344569288</v>
      </c>
      <c r="Y6" s="42"/>
      <c r="AB6" s="15" t="s">
        <v>18</v>
      </c>
      <c r="AC6" s="15" t="n">
        <v>20.8</v>
      </c>
      <c r="AD6" s="15" t="n">
        <f aca="false">AC6*50</f>
        <v>1040</v>
      </c>
      <c r="AE6" s="46"/>
      <c r="AG6" s="48" t="s">
        <v>115</v>
      </c>
      <c r="AH6" s="15" t="n">
        <v>7.84</v>
      </c>
    </row>
    <row r="7" customFormat="false" ht="14" hidden="false" customHeight="false" outlineLevel="0" collapsed="false">
      <c r="A7" s="45"/>
      <c r="B7" s="15" t="s">
        <v>19</v>
      </c>
      <c r="C7" s="15" t="n">
        <v>20.362</v>
      </c>
      <c r="D7" s="15" t="n">
        <v>38.443</v>
      </c>
      <c r="E7" s="15" t="n">
        <f aca="false">D7-C7</f>
        <v>18.081</v>
      </c>
      <c r="F7" s="15" t="n">
        <v>20.8739</v>
      </c>
      <c r="G7" s="15" t="n">
        <v>20.5874</v>
      </c>
      <c r="H7" s="15" t="n">
        <f aca="false">F7-C7</f>
        <v>0.511900000000001</v>
      </c>
      <c r="I7" s="15" t="n">
        <f aca="false">F7-G7</f>
        <v>0.2865</v>
      </c>
      <c r="J7" s="46"/>
      <c r="K7" s="15" t="n">
        <f aca="false">(H7/E7)*100</f>
        <v>2.83114871965047</v>
      </c>
      <c r="L7" s="15" t="n">
        <f aca="false">(I7/E7)*100</f>
        <v>1.5845362535258</v>
      </c>
      <c r="M7" s="15" t="n">
        <f aca="false">I7/H7*100</f>
        <v>55.9679624926743</v>
      </c>
      <c r="N7" s="46"/>
      <c r="O7" s="46"/>
      <c r="Q7" s="44"/>
      <c r="S7" s="15" t="s">
        <v>170</v>
      </c>
      <c r="U7" s="16" t="s">
        <v>68</v>
      </c>
      <c r="V7" s="49" t="s">
        <v>155</v>
      </c>
      <c r="W7" s="42" t="s">
        <v>75</v>
      </c>
      <c r="X7" s="17" t="s">
        <v>156</v>
      </c>
      <c r="Y7" s="42" t="s">
        <v>157</v>
      </c>
      <c r="AB7" s="15" t="s">
        <v>20</v>
      </c>
      <c r="AC7" s="15" t="n">
        <v>25.2</v>
      </c>
      <c r="AD7" s="15" t="n">
        <f aca="false">AC7*50</f>
        <v>1260</v>
      </c>
      <c r="AE7" s="46" t="n">
        <f aca="false">AVERAGE(AD7,AD8)</f>
        <v>1197.5</v>
      </c>
      <c r="AG7" s="48" t="s">
        <v>116</v>
      </c>
      <c r="AH7" s="15" t="n">
        <v>7.85</v>
      </c>
    </row>
    <row r="8" customFormat="false" ht="14" hidden="false" customHeight="false" outlineLevel="0" collapsed="false">
      <c r="A8" s="45" t="s">
        <v>115</v>
      </c>
      <c r="B8" s="15" t="s">
        <v>20</v>
      </c>
      <c r="C8" s="15" t="n">
        <v>20.9323</v>
      </c>
      <c r="D8" s="15" t="n">
        <v>40.3508</v>
      </c>
      <c r="E8" s="15" t="n">
        <f aca="false">D8-C8</f>
        <v>19.4185</v>
      </c>
      <c r="F8" s="15" t="n">
        <v>21.508</v>
      </c>
      <c r="G8" s="15" t="n">
        <v>21.1875</v>
      </c>
      <c r="H8" s="15" t="n">
        <f aca="false">F8-C8</f>
        <v>0.575699999999998</v>
      </c>
      <c r="I8" s="15" t="n">
        <f aca="false">F8-G8</f>
        <v>0.320499999999999</v>
      </c>
      <c r="J8" s="46" t="n">
        <f aca="false">(I8+I9+I10)/3</f>
        <v>0.3278</v>
      </c>
      <c r="K8" s="15" t="n">
        <f aca="false">(H8/E8)*100</f>
        <v>2.9646986121482</v>
      </c>
      <c r="L8" s="15" t="n">
        <f aca="false">(I8/E8)*100</f>
        <v>1.65048793676133</v>
      </c>
      <c r="M8" s="15" t="n">
        <f aca="false">I8/H8*100</f>
        <v>55.6713566093452</v>
      </c>
      <c r="N8" s="46" t="n">
        <f aca="false">AVERAGE(K8,K9,K10)</f>
        <v>2.96100777616234</v>
      </c>
      <c r="O8" s="46" t="n">
        <f aca="false">AVERAGE(L8,L9,L10)</f>
        <v>1.65605583636348</v>
      </c>
      <c r="Q8" s="46" t="s">
        <v>114</v>
      </c>
      <c r="R8" s="15" t="s">
        <v>17</v>
      </c>
      <c r="S8" s="15" t="n">
        <v>4.35</v>
      </c>
      <c r="T8" s="16" t="n">
        <f aca="false">$T$6</f>
        <v>5.225</v>
      </c>
      <c r="U8" s="15" t="n">
        <f aca="false">$X$6</f>
        <v>0.0240524344569288</v>
      </c>
      <c r="V8" s="16" t="n">
        <f aca="false">(T8-S8)*U8*4000</f>
        <v>84.183520599251</v>
      </c>
      <c r="W8" s="15" t="n">
        <v>50</v>
      </c>
      <c r="X8" s="17" t="n">
        <f aca="false">V8*W8</f>
        <v>4209.17602996255</v>
      </c>
      <c r="Y8" s="18" t="n">
        <f aca="false">AVERAGE(X8:X10)</f>
        <v>4337.4556803995</v>
      </c>
      <c r="Z8" s="18"/>
      <c r="AB8" s="15" t="s">
        <v>21</v>
      </c>
      <c r="AC8" s="15" t="n">
        <v>22.7</v>
      </c>
      <c r="AD8" s="15" t="n">
        <f aca="false">AC8*50</f>
        <v>1135</v>
      </c>
      <c r="AE8" s="46"/>
      <c r="AG8" s="15" t="s">
        <v>97</v>
      </c>
      <c r="AH8" s="15" t="n">
        <v>7.91</v>
      </c>
      <c r="AI8" s="15" t="n">
        <f aca="false">AVERAGE(AH8,AH9,AH10)</f>
        <v>7.95666666666667</v>
      </c>
    </row>
    <row r="9" customFormat="false" ht="14" hidden="false" customHeight="false" outlineLevel="0" collapsed="false">
      <c r="A9" s="45"/>
      <c r="B9" s="15" t="s">
        <v>21</v>
      </c>
      <c r="C9" s="15" t="n">
        <v>20.6716</v>
      </c>
      <c r="D9" s="15" t="n">
        <v>41.4201</v>
      </c>
      <c r="E9" s="15" t="n">
        <f aca="false">D9-C9</f>
        <v>20.7485</v>
      </c>
      <c r="F9" s="15" t="n">
        <v>21.2863</v>
      </c>
      <c r="G9" s="15" t="n">
        <v>20.943</v>
      </c>
      <c r="H9" s="15" t="n">
        <f aca="false">F9-C9</f>
        <v>0.614699999999999</v>
      </c>
      <c r="I9" s="15" t="n">
        <f aca="false">F9-G9</f>
        <v>0.343299999999999</v>
      </c>
      <c r="J9" s="46"/>
      <c r="K9" s="15" t="n">
        <f aca="false">(H9/E9)*100</f>
        <v>2.96262380413042</v>
      </c>
      <c r="L9" s="15" t="n">
        <f aca="false">(I9/E9)*100</f>
        <v>1.65457743933296</v>
      </c>
      <c r="M9" s="15" t="n">
        <f aca="false">I9/H9*100</f>
        <v>55.8483813242232</v>
      </c>
      <c r="N9" s="46"/>
      <c r="O9" s="46"/>
      <c r="Q9" s="46"/>
      <c r="R9" s="15" t="s">
        <v>18</v>
      </c>
      <c r="S9" s="15" t="n">
        <v>4.31</v>
      </c>
      <c r="T9" s="16" t="n">
        <f aca="false">$T$6</f>
        <v>5.225</v>
      </c>
      <c r="U9" s="15" t="n">
        <f aca="false">$X$6</f>
        <v>0.0240524344569288</v>
      </c>
      <c r="V9" s="16" t="n">
        <f aca="false">(T9-S9)*U9*4000</f>
        <v>88.0319101123596</v>
      </c>
      <c r="W9" s="15" t="n">
        <v>50</v>
      </c>
      <c r="X9" s="17" t="n">
        <f aca="false">V9*W9</f>
        <v>4401.59550561798</v>
      </c>
      <c r="Y9" s="18"/>
      <c r="Z9" s="18"/>
      <c r="AB9" s="15" t="s">
        <v>23</v>
      </c>
      <c r="AC9" s="15" t="n">
        <v>23.6</v>
      </c>
      <c r="AD9" s="15" t="n">
        <f aca="false">AC9*50</f>
        <v>1180</v>
      </c>
      <c r="AE9" s="46" t="n">
        <f aca="false">AVERAGE(AD9,AD10)</f>
        <v>1182.5</v>
      </c>
      <c r="AG9" s="15" t="s">
        <v>98</v>
      </c>
      <c r="AH9" s="15" t="n">
        <v>7.99</v>
      </c>
    </row>
    <row r="10" customFormat="false" ht="14" hidden="false" customHeight="false" outlineLevel="0" collapsed="false">
      <c r="A10" s="45"/>
      <c r="B10" s="15" t="s">
        <v>22</v>
      </c>
      <c r="C10" s="15" t="n">
        <v>20.6802</v>
      </c>
      <c r="D10" s="15" t="n">
        <v>39.8973</v>
      </c>
      <c r="E10" s="15" t="n">
        <f aca="false">D10-C10</f>
        <v>19.2171</v>
      </c>
      <c r="F10" s="15" t="n">
        <v>21.2482</v>
      </c>
      <c r="G10" s="15" t="n">
        <v>20.9286</v>
      </c>
      <c r="H10" s="15" t="n">
        <f aca="false">F10-C10</f>
        <v>0.568000000000001</v>
      </c>
      <c r="I10" s="15" t="n">
        <f aca="false">F10-G10</f>
        <v>0.319600000000001</v>
      </c>
      <c r="J10" s="46"/>
      <c r="K10" s="15" t="n">
        <f aca="false">(H10/E10)*100</f>
        <v>2.9557009122084</v>
      </c>
      <c r="L10" s="15" t="n">
        <f aca="false">(I10/E10)*100</f>
        <v>1.66310213299614</v>
      </c>
      <c r="M10" s="15" t="n">
        <f aca="false">I10/H10*100</f>
        <v>56.2676056338029</v>
      </c>
      <c r="N10" s="46"/>
      <c r="O10" s="46"/>
      <c r="Q10" s="46"/>
      <c r="R10" s="15" t="s">
        <v>19</v>
      </c>
      <c r="S10" s="15" t="n">
        <v>4.31</v>
      </c>
      <c r="T10" s="16" t="n">
        <f aca="false">$T$6</f>
        <v>5.225</v>
      </c>
      <c r="U10" s="15" t="n">
        <f aca="false">$X$6</f>
        <v>0.0240524344569288</v>
      </c>
      <c r="V10" s="16" t="n">
        <f aca="false">(T10-S10)*U10*4000</f>
        <v>88.0319101123596</v>
      </c>
      <c r="W10" s="15" t="n">
        <v>50</v>
      </c>
      <c r="X10" s="17" t="n">
        <f aca="false">V10*W10</f>
        <v>4401.59550561798</v>
      </c>
      <c r="Y10" s="18"/>
      <c r="Z10" s="18"/>
      <c r="AB10" s="15" t="s">
        <v>24</v>
      </c>
      <c r="AC10" s="15" t="n">
        <v>23.7</v>
      </c>
      <c r="AD10" s="15" t="n">
        <f aca="false">AC10*50</f>
        <v>1185</v>
      </c>
      <c r="AE10" s="46"/>
      <c r="AG10" s="15" t="s">
        <v>99</v>
      </c>
      <c r="AH10" s="15" t="n">
        <v>7.97</v>
      </c>
    </row>
    <row r="11" customFormat="false" ht="14" hidden="false" customHeight="false" outlineLevel="0" collapsed="false">
      <c r="A11" s="45" t="s">
        <v>116</v>
      </c>
      <c r="B11" s="15" t="s">
        <v>23</v>
      </c>
      <c r="C11" s="15" t="n">
        <v>20.5858</v>
      </c>
      <c r="D11" s="15" t="n">
        <v>42.7927</v>
      </c>
      <c r="E11" s="15" t="n">
        <f aca="false">D11-C11</f>
        <v>22.2069</v>
      </c>
      <c r="F11" s="15" t="n">
        <v>21.2498</v>
      </c>
      <c r="G11" s="15" t="n">
        <v>20.878</v>
      </c>
      <c r="H11" s="15" t="n">
        <f aca="false">F11-C11</f>
        <v>0.664000000000002</v>
      </c>
      <c r="I11" s="15" t="n">
        <f aca="false">F11-G11</f>
        <v>0.3718</v>
      </c>
      <c r="J11" s="46" t="n">
        <f aca="false">(I11+I12+I13)/3</f>
        <v>0.3451</v>
      </c>
      <c r="K11" s="15" t="n">
        <f aca="false">(H11/E11)*100</f>
        <v>2.99006164750596</v>
      </c>
      <c r="L11" s="15" t="n">
        <f aca="false">(I11/E11)*100</f>
        <v>1.6742543984077</v>
      </c>
      <c r="M11" s="15" t="n">
        <f aca="false">I11/H11*100</f>
        <v>55.9939759036144</v>
      </c>
      <c r="N11" s="46" t="n">
        <f aca="false">AVERAGE(K11,K12,K13)</f>
        <v>2.97856839868872</v>
      </c>
      <c r="O11" s="46" t="n">
        <f aca="false">AVERAGE(L11,L12,L13)</f>
        <v>1.6734957628918</v>
      </c>
      <c r="Q11" s="46" t="s">
        <v>115</v>
      </c>
      <c r="R11" s="15" t="s">
        <v>20</v>
      </c>
      <c r="S11" s="15" t="n">
        <v>4.51</v>
      </c>
      <c r="T11" s="16" t="n">
        <f aca="false">$T$6</f>
        <v>5.225</v>
      </c>
      <c r="U11" s="15" t="n">
        <f aca="false">$X$6</f>
        <v>0.0240524344569288</v>
      </c>
      <c r="V11" s="16" t="n">
        <f aca="false">(T11-S11)*U11*4000</f>
        <v>68.7899625468165</v>
      </c>
      <c r="W11" s="15" t="n">
        <v>50</v>
      </c>
      <c r="X11" s="17" t="n">
        <f aca="false">V11*W11</f>
        <v>3439.49812734082</v>
      </c>
      <c r="Y11" s="18" t="n">
        <f aca="false">AVERAGE(X11:X13)</f>
        <v>3808.30212234706</v>
      </c>
      <c r="Z11" s="18"/>
      <c r="AB11" s="15" t="s">
        <v>97</v>
      </c>
      <c r="AC11" s="15" t="n">
        <v>21.3</v>
      </c>
      <c r="AD11" s="15" t="n">
        <f aca="false">AC11*50</f>
        <v>1065</v>
      </c>
      <c r="AE11" s="46" t="n">
        <f aca="false">AVERAGE(AD11:AD13)</f>
        <v>1103.33333333333</v>
      </c>
      <c r="AG11" s="15" t="s">
        <v>100</v>
      </c>
      <c r="AH11" s="15" t="n">
        <v>7.86</v>
      </c>
      <c r="AI11" s="15" t="n">
        <f aca="false">AVERAGE(AH11,AH12,AH13)</f>
        <v>7.83</v>
      </c>
    </row>
    <row r="12" customFormat="false" ht="14" hidden="false" customHeight="false" outlineLevel="0" collapsed="false">
      <c r="A12" s="45"/>
      <c r="B12" s="15" t="s">
        <v>24</v>
      </c>
      <c r="C12" s="15" t="n">
        <v>20.5269</v>
      </c>
      <c r="D12" s="15" t="n">
        <v>40.686</v>
      </c>
      <c r="E12" s="15" t="n">
        <f aca="false">D12-C12</f>
        <v>20.1591</v>
      </c>
      <c r="F12" s="15" t="n">
        <v>21.125</v>
      </c>
      <c r="G12" s="15" t="n">
        <v>20.7898</v>
      </c>
      <c r="H12" s="15" t="n">
        <f aca="false">F12-C12</f>
        <v>0.598099999999999</v>
      </c>
      <c r="I12" s="15" t="n">
        <f aca="false">F12-G12</f>
        <v>0.3352</v>
      </c>
      <c r="J12" s="46"/>
      <c r="K12" s="15" t="n">
        <f aca="false">(H12/E12)*100</f>
        <v>2.9668983238339</v>
      </c>
      <c r="L12" s="15" t="n">
        <f aca="false">(I12/E12)*100</f>
        <v>1.66277264362001</v>
      </c>
      <c r="M12" s="15" t="n">
        <f aca="false">I12/H12*100</f>
        <v>56.0441397759574</v>
      </c>
      <c r="N12" s="46"/>
      <c r="O12" s="46"/>
      <c r="Q12" s="46"/>
      <c r="R12" s="15" t="s">
        <v>21</v>
      </c>
      <c r="S12" s="15" t="n">
        <v>4.33</v>
      </c>
      <c r="T12" s="16" t="n">
        <f aca="false">$T$6</f>
        <v>5.225</v>
      </c>
      <c r="U12" s="15" t="n">
        <f aca="false">$X$6</f>
        <v>0.0240524344569288</v>
      </c>
      <c r="V12" s="16" t="n">
        <f aca="false">(T12-S12)*U12*4000</f>
        <v>86.1077153558052</v>
      </c>
      <c r="W12" s="15" t="n">
        <v>50</v>
      </c>
      <c r="X12" s="17" t="n">
        <f aca="false">V12*W12</f>
        <v>4305.38576779026</v>
      </c>
      <c r="Y12" s="18"/>
      <c r="Z12" s="18"/>
      <c r="AB12" s="15" t="s">
        <v>98</v>
      </c>
      <c r="AC12" s="15" t="n">
        <v>22.4</v>
      </c>
      <c r="AD12" s="15" t="n">
        <f aca="false">AC12*50</f>
        <v>1120</v>
      </c>
      <c r="AE12" s="46"/>
      <c r="AG12" s="15" t="s">
        <v>101</v>
      </c>
      <c r="AH12" s="15" t="n">
        <v>8.02</v>
      </c>
    </row>
    <row r="13" customFormat="false" ht="14" hidden="false" customHeight="false" outlineLevel="0" collapsed="false">
      <c r="A13" s="45"/>
      <c r="B13" s="15" t="s">
        <v>25</v>
      </c>
      <c r="C13" s="15" t="n">
        <v>20.7668</v>
      </c>
      <c r="D13" s="15" t="n">
        <v>40.2683</v>
      </c>
      <c r="E13" s="15" t="n">
        <f aca="false">D13-C13</f>
        <v>19.5015</v>
      </c>
      <c r="F13" s="15" t="n">
        <v>21.3477</v>
      </c>
      <c r="G13" s="15" t="n">
        <v>21.0194</v>
      </c>
      <c r="H13" s="15" t="n">
        <f aca="false">F13-C13</f>
        <v>0.5809</v>
      </c>
      <c r="I13" s="15" t="n">
        <f aca="false">F13-G13</f>
        <v>0.328299999999999</v>
      </c>
      <c r="J13" s="46"/>
      <c r="K13" s="15" t="n">
        <f aca="false">(H13/E13)*100</f>
        <v>2.9787452247263</v>
      </c>
      <c r="L13" s="15" t="n">
        <f aca="false">(I13/E13)*100</f>
        <v>1.68346024664769</v>
      </c>
      <c r="M13" s="15" t="n">
        <f aca="false">I13/H13*100</f>
        <v>56.5157514202098</v>
      </c>
      <c r="N13" s="46"/>
      <c r="O13" s="46"/>
      <c r="Q13" s="46"/>
      <c r="R13" s="15" t="s">
        <v>22</v>
      </c>
      <c r="S13" s="15" t="n">
        <v>4.46</v>
      </c>
      <c r="T13" s="16" t="n">
        <f aca="false">$T$6</f>
        <v>5.225</v>
      </c>
      <c r="U13" s="15" t="n">
        <f aca="false">$X$6</f>
        <v>0.0240524344569288</v>
      </c>
      <c r="V13" s="16" t="n">
        <f aca="false">(T13-S13)*U13*4000</f>
        <v>73.6004494382022</v>
      </c>
      <c r="W13" s="15" t="n">
        <v>50</v>
      </c>
      <c r="X13" s="17" t="n">
        <f aca="false">V13*W13</f>
        <v>3680.02247191011</v>
      </c>
      <c r="Y13" s="18"/>
      <c r="Z13" s="18"/>
      <c r="AB13" s="15" t="s">
        <v>99</v>
      </c>
      <c r="AC13" s="15" t="n">
        <v>22.5</v>
      </c>
      <c r="AD13" s="15" t="n">
        <f aca="false">AC13*50</f>
        <v>1125</v>
      </c>
      <c r="AE13" s="46"/>
      <c r="AG13" s="50" t="s">
        <v>102</v>
      </c>
      <c r="AH13" s="15" t="n">
        <v>7.61</v>
      </c>
    </row>
    <row r="14" customFormat="false" ht="14" hidden="false" customHeight="false" outlineLevel="0" collapsed="false">
      <c r="A14" s="45" t="s">
        <v>158</v>
      </c>
      <c r="B14" s="15" t="s">
        <v>26</v>
      </c>
      <c r="C14" s="15" t="n">
        <v>20.5424</v>
      </c>
      <c r="D14" s="15" t="n">
        <v>28.8215</v>
      </c>
      <c r="E14" s="15" t="n">
        <f aca="false">D14-C14</f>
        <v>8.2791</v>
      </c>
      <c r="F14" s="15" t="n">
        <v>20.7759</v>
      </c>
      <c r="G14" s="15" t="n">
        <v>20.645</v>
      </c>
      <c r="H14" s="15" t="n">
        <f aca="false">F14-C14</f>
        <v>0.233499999999999</v>
      </c>
      <c r="I14" s="15" t="n">
        <f aca="false">F14-G14</f>
        <v>0.1309</v>
      </c>
      <c r="J14" s="46" t="n">
        <f aca="false">AVERAGE(I14,I15,I16,I17,I18,I19)</f>
        <v>0.131466666666668</v>
      </c>
      <c r="K14" s="15" t="n">
        <f aca="false">(H14/E14)*100</f>
        <v>2.82035486949064</v>
      </c>
      <c r="L14" s="15" t="n">
        <f aca="false">(I14/E14)*100</f>
        <v>1.5810897319757</v>
      </c>
      <c r="M14" s="15" t="n">
        <f aca="false">I14/H14*100</f>
        <v>56.0599571734479</v>
      </c>
      <c r="N14" s="46" t="n">
        <f aca="false">AVERAGE(K14,K15,K16,K17,K18,K19)</f>
        <v>2.6738652928251</v>
      </c>
      <c r="O14" s="46" t="n">
        <f aca="false">AVERAGE(L14:L15)</f>
        <v>1.57710975916341</v>
      </c>
      <c r="P14" s="46"/>
      <c r="Q14" s="46" t="s">
        <v>116</v>
      </c>
      <c r="R14" s="15" t="s">
        <v>23</v>
      </c>
      <c r="S14" s="15" t="n">
        <v>4.6</v>
      </c>
      <c r="T14" s="16" t="n">
        <f aca="false">$T$6</f>
        <v>5.225</v>
      </c>
      <c r="U14" s="15" t="n">
        <f aca="false">$X$6</f>
        <v>0.0240524344569288</v>
      </c>
      <c r="V14" s="16" t="n">
        <f aca="false">(T14-S14)*U14*4000</f>
        <v>60.1310861423221</v>
      </c>
      <c r="W14" s="15" t="n">
        <v>50</v>
      </c>
      <c r="X14" s="17" t="n">
        <f aca="false">V14*W14</f>
        <v>3006.5543071161</v>
      </c>
      <c r="Y14" s="18" t="n">
        <f aca="false">AVERAGE(X14:X16)</f>
        <v>3599.84769038702</v>
      </c>
      <c r="Z14" s="18"/>
      <c r="AB14" s="15" t="s">
        <v>100</v>
      </c>
      <c r="AC14" s="15" t="n">
        <v>21.4</v>
      </c>
      <c r="AD14" s="15" t="n">
        <f aca="false">AC14*50</f>
        <v>1070</v>
      </c>
      <c r="AE14" s="46" t="n">
        <f aca="false">AVERAGE(AD14:AD16)</f>
        <v>1010</v>
      </c>
      <c r="AG14" s="50" t="s">
        <v>103</v>
      </c>
      <c r="AH14" s="15" t="n">
        <v>7.83</v>
      </c>
      <c r="AI14" s="15" t="n">
        <f aca="false">AVERAGE(AH14,AH15,AH16)</f>
        <v>7.84666666666667</v>
      </c>
    </row>
    <row r="15" customFormat="false" ht="14" hidden="false" customHeight="false" outlineLevel="0" collapsed="false">
      <c r="A15" s="45"/>
      <c r="B15" s="15" t="s">
        <v>27</v>
      </c>
      <c r="C15" s="15" t="n">
        <v>20.8727</v>
      </c>
      <c r="D15" s="15" t="n">
        <v>28.825</v>
      </c>
      <c r="E15" s="15" t="n">
        <f aca="false">D15-C15</f>
        <v>7.9523</v>
      </c>
      <c r="F15" s="15" t="n">
        <v>21.099</v>
      </c>
      <c r="G15" s="15" t="n">
        <v>20.9739</v>
      </c>
      <c r="H15" s="15" t="n">
        <f aca="false">F15-C15</f>
        <v>0.226299999999998</v>
      </c>
      <c r="I15" s="15" t="n">
        <f aca="false">F15-G15</f>
        <v>0.1251</v>
      </c>
      <c r="J15" s="46"/>
      <c r="K15" s="15" t="n">
        <f aca="false">(H15/E15)*100</f>
        <v>2.84571759113714</v>
      </c>
      <c r="L15" s="15" t="n">
        <f aca="false">(I15/E15)*100</f>
        <v>1.57312978635112</v>
      </c>
      <c r="M15" s="15" t="n">
        <f aca="false">I15/H15*100</f>
        <v>55.2806009721611</v>
      </c>
      <c r="N15" s="46"/>
      <c r="O15" s="46"/>
      <c r="P15" s="46"/>
      <c r="Q15" s="46"/>
      <c r="R15" s="15" t="s">
        <v>24</v>
      </c>
      <c r="S15" s="15" t="n">
        <v>4.48</v>
      </c>
      <c r="T15" s="16" t="n">
        <f aca="false">$T$6</f>
        <v>5.225</v>
      </c>
      <c r="U15" s="15" t="n">
        <f aca="false">$X$6</f>
        <v>0.0240524344569288</v>
      </c>
      <c r="V15" s="16" t="n">
        <f aca="false">(T15-S15)*U15*4000</f>
        <v>71.6762546816479</v>
      </c>
      <c r="W15" s="15" t="n">
        <v>50</v>
      </c>
      <c r="X15" s="17" t="n">
        <f aca="false">V15*W15</f>
        <v>3583.81273408239</v>
      </c>
      <c r="Y15" s="18"/>
      <c r="Z15" s="18"/>
      <c r="AB15" s="15" t="s">
        <v>101</v>
      </c>
      <c r="AC15" s="15" t="n">
        <v>19.8</v>
      </c>
      <c r="AD15" s="15" t="n">
        <f aca="false">AC15*50</f>
        <v>990</v>
      </c>
      <c r="AE15" s="46"/>
      <c r="AG15" s="50" t="s">
        <v>104</v>
      </c>
      <c r="AH15" s="15" t="n">
        <v>7.83</v>
      </c>
    </row>
    <row r="16" customFormat="false" ht="14" hidden="false" customHeight="false" outlineLevel="0" collapsed="false">
      <c r="A16" s="45"/>
      <c r="B16" s="15" t="s">
        <v>28</v>
      </c>
      <c r="C16" s="15" t="n">
        <v>20.5928</v>
      </c>
      <c r="D16" s="15" t="n">
        <v>30.2378</v>
      </c>
      <c r="E16" s="15" t="n">
        <f aca="false">D16-C16</f>
        <v>9.645</v>
      </c>
      <c r="F16" s="15" t="n">
        <v>20.8438</v>
      </c>
      <c r="G16" s="15" t="n">
        <v>20.6993</v>
      </c>
      <c r="H16" s="15" t="n">
        <f aca="false">F16-C16</f>
        <v>0.251000000000001</v>
      </c>
      <c r="I16" s="15" t="n">
        <f aca="false">F16-G16</f>
        <v>0.144500000000001</v>
      </c>
      <c r="J16" s="46"/>
      <c r="K16" s="15" t="n">
        <f aca="false">(H16/E16)*100</f>
        <v>2.60238465526181</v>
      </c>
      <c r="L16" s="15" t="n">
        <f aca="false">(I16/E16)*100</f>
        <v>1.49818558838777</v>
      </c>
      <c r="M16" s="15" t="n">
        <f aca="false">I16/H16*100</f>
        <v>57.5697211155379</v>
      </c>
      <c r="N16" s="46"/>
      <c r="O16" s="46" t="n">
        <f aca="false">AVERAGE(L16:L17)</f>
        <v>1.49926766013001</v>
      </c>
      <c r="P16" s="46"/>
      <c r="Q16" s="46"/>
      <c r="R16" s="15" t="s">
        <v>25</v>
      </c>
      <c r="S16" s="15" t="n">
        <v>4.35</v>
      </c>
      <c r="T16" s="16" t="n">
        <f aca="false">$T$6</f>
        <v>5.225</v>
      </c>
      <c r="U16" s="15" t="n">
        <f aca="false">$X$6</f>
        <v>0.0240524344569288</v>
      </c>
      <c r="V16" s="16" t="n">
        <f aca="false">(T16-S16)*U16*4000</f>
        <v>84.183520599251</v>
      </c>
      <c r="W16" s="15" t="n">
        <v>50</v>
      </c>
      <c r="X16" s="17" t="n">
        <f aca="false">V16*W16</f>
        <v>4209.17602996255</v>
      </c>
      <c r="Y16" s="18"/>
      <c r="Z16" s="18"/>
      <c r="AB16" s="50" t="s">
        <v>102</v>
      </c>
      <c r="AC16" s="15" t="n">
        <v>19.4</v>
      </c>
      <c r="AD16" s="15" t="n">
        <f aca="false">AC16*50</f>
        <v>970</v>
      </c>
      <c r="AE16" s="46"/>
      <c r="AG16" s="50" t="s">
        <v>105</v>
      </c>
      <c r="AH16" s="15" t="n">
        <v>7.88</v>
      </c>
    </row>
    <row r="17" customFormat="false" ht="14" hidden="false" customHeight="false" outlineLevel="0" collapsed="false">
      <c r="A17" s="45"/>
      <c r="B17" s="15" t="s">
        <v>29</v>
      </c>
      <c r="C17" s="15" t="n">
        <v>20.5075</v>
      </c>
      <c r="D17" s="15" t="n">
        <v>29.0855</v>
      </c>
      <c r="E17" s="15" t="n">
        <f aca="false">D17-C17</f>
        <v>8.578</v>
      </c>
      <c r="F17" s="15" t="n">
        <v>20.731</v>
      </c>
      <c r="G17" s="15" t="n">
        <v>20.6023</v>
      </c>
      <c r="H17" s="15" t="n">
        <f aca="false">F17-C17</f>
        <v>0.223500000000001</v>
      </c>
      <c r="I17" s="15" t="n">
        <f aca="false">F17-G17</f>
        <v>0.128700000000002</v>
      </c>
      <c r="J17" s="46"/>
      <c r="K17" s="15" t="n">
        <f aca="false">(H17/E17)*100</f>
        <v>2.60550244812312</v>
      </c>
      <c r="L17" s="15" t="n">
        <f aca="false">(I17/E17)*100</f>
        <v>1.50034973187226</v>
      </c>
      <c r="M17" s="15" t="n">
        <f aca="false">I17/H17*100</f>
        <v>57.5838926174502</v>
      </c>
      <c r="N17" s="46"/>
      <c r="O17" s="46"/>
      <c r="P17" s="46"/>
      <c r="Q17" s="45" t="s">
        <v>97</v>
      </c>
      <c r="R17" s="15" t="s">
        <v>26</v>
      </c>
      <c r="S17" s="15" t="n">
        <v>4.54</v>
      </c>
      <c r="T17" s="16" t="n">
        <f aca="false">$T$6</f>
        <v>5.225</v>
      </c>
      <c r="U17" s="15" t="n">
        <f aca="false">$X$6</f>
        <v>0.0240524344569288</v>
      </c>
      <c r="V17" s="16" t="n">
        <f aca="false">(T17-S17)*U17*4000</f>
        <v>65.903670411985</v>
      </c>
      <c r="W17" s="15" t="n">
        <v>50</v>
      </c>
      <c r="X17" s="17" t="n">
        <f aca="false">V17*W17</f>
        <v>3295.18352059925</v>
      </c>
      <c r="Y17" s="18" t="n">
        <f aca="false">AVERAGE(X17:X18)</f>
        <v>3295.18352059925</v>
      </c>
      <c r="Z17" s="18"/>
      <c r="AB17" s="50" t="s">
        <v>103</v>
      </c>
      <c r="AC17" s="15" t="n">
        <v>19.2</v>
      </c>
      <c r="AD17" s="15" t="n">
        <f aca="false">AC17*50</f>
        <v>960</v>
      </c>
      <c r="AE17" s="46" t="n">
        <f aca="false">AVERAGE(AD17:AD19)</f>
        <v>948.333333333333</v>
      </c>
      <c r="AG17" s="50" t="s">
        <v>106</v>
      </c>
      <c r="AH17" s="15" t="n">
        <v>7.94</v>
      </c>
      <c r="AI17" s="15" t="n">
        <f aca="false">AVERAGE(AH17,AH18,AH19)</f>
        <v>7.92666666666667</v>
      </c>
    </row>
    <row r="18" customFormat="false" ht="14" hidden="false" customHeight="false" outlineLevel="0" collapsed="false">
      <c r="A18" s="45"/>
      <c r="B18" s="15" t="s">
        <v>30</v>
      </c>
      <c r="C18" s="15" t="n">
        <v>20.7319</v>
      </c>
      <c r="D18" s="15" t="n">
        <v>29.3051</v>
      </c>
      <c r="E18" s="15" t="n">
        <f aca="false">D18-C18</f>
        <v>8.5732</v>
      </c>
      <c r="F18" s="15" t="n">
        <v>20.9537</v>
      </c>
      <c r="G18" s="15" t="n">
        <v>20.825</v>
      </c>
      <c r="H18" s="15" t="n">
        <f aca="false">F18-C18</f>
        <v>0.221800000000002</v>
      </c>
      <c r="I18" s="15" t="n">
        <f aca="false">F18-G18</f>
        <v>0.128700000000002</v>
      </c>
      <c r="J18" s="46"/>
      <c r="K18" s="15" t="n">
        <f aca="false">(H18/E18)*100</f>
        <v>2.58713199272152</v>
      </c>
      <c r="L18" s="15" t="n">
        <f aca="false">(I18/E18)*100</f>
        <v>1.50118975411751</v>
      </c>
      <c r="M18" s="15" t="n">
        <f aca="false">I18/H18*100</f>
        <v>58.0252479711456</v>
      </c>
      <c r="N18" s="46"/>
      <c r="O18" s="46" t="n">
        <f aca="false">AVERAGE(L18:L19)</f>
        <v>1.50370743545518</v>
      </c>
      <c r="P18" s="46"/>
      <c r="Q18" s="45"/>
      <c r="R18" s="15" t="s">
        <v>27</v>
      </c>
      <c r="S18" s="15" t="n">
        <v>4.54</v>
      </c>
      <c r="T18" s="16" t="n">
        <f aca="false">$T$6</f>
        <v>5.225</v>
      </c>
      <c r="U18" s="15" t="n">
        <f aca="false">$X$6</f>
        <v>0.0240524344569288</v>
      </c>
      <c r="V18" s="16" t="n">
        <f aca="false">(T18-S18)*U18*4000</f>
        <v>65.903670411985</v>
      </c>
      <c r="W18" s="15" t="n">
        <v>50</v>
      </c>
      <c r="X18" s="17" t="n">
        <f aca="false">V18*W18</f>
        <v>3295.18352059925</v>
      </c>
      <c r="Y18" s="18"/>
      <c r="Z18" s="18"/>
      <c r="AB18" s="50" t="s">
        <v>104</v>
      </c>
      <c r="AC18" s="15" t="n">
        <v>19.4</v>
      </c>
      <c r="AD18" s="15" t="n">
        <f aca="false">AC18*50</f>
        <v>970</v>
      </c>
      <c r="AE18" s="46"/>
      <c r="AG18" s="50" t="s">
        <v>107</v>
      </c>
      <c r="AH18" s="15" t="n">
        <v>7.87</v>
      </c>
    </row>
    <row r="19" customFormat="false" ht="14" hidden="false" customHeight="false" outlineLevel="0" collapsed="false">
      <c r="A19" s="45"/>
      <c r="B19" s="15" t="s">
        <v>31</v>
      </c>
      <c r="C19" s="15" t="n">
        <v>20.4685</v>
      </c>
      <c r="D19" s="15" t="n">
        <v>29.1591</v>
      </c>
      <c r="E19" s="15" t="n">
        <f aca="false">D19-C19</f>
        <v>8.6906</v>
      </c>
      <c r="F19" s="15" t="n">
        <v>20.6929</v>
      </c>
      <c r="G19" s="15" t="n">
        <v>20.562</v>
      </c>
      <c r="H19" s="15" t="n">
        <f aca="false">F19-C19</f>
        <v>0.224400000000003</v>
      </c>
      <c r="I19" s="15" t="n">
        <f aca="false">F19-G19</f>
        <v>0.1309</v>
      </c>
      <c r="J19" s="46"/>
      <c r="K19" s="15" t="n">
        <f aca="false">(H19/E19)*100</f>
        <v>2.58210020021636</v>
      </c>
      <c r="L19" s="15" t="n">
        <f aca="false">(I19/E19)*100</f>
        <v>1.50622511679286</v>
      </c>
      <c r="M19" s="15" t="n">
        <f aca="false">I19/H19*100</f>
        <v>58.3333333333328</v>
      </c>
      <c r="N19" s="46"/>
      <c r="O19" s="46"/>
      <c r="P19" s="46"/>
      <c r="Q19" s="45" t="s">
        <v>98</v>
      </c>
      <c r="R19" s="15" t="s">
        <v>28</v>
      </c>
      <c r="S19" s="15" t="n">
        <v>4.1</v>
      </c>
      <c r="T19" s="16" t="n">
        <f aca="false">$T$6</f>
        <v>5.225</v>
      </c>
      <c r="U19" s="15" t="n">
        <f aca="false">$X$6</f>
        <v>0.0240524344569288</v>
      </c>
      <c r="V19" s="16" t="n">
        <f aca="false">(T19-S19)*U19*4000</f>
        <v>108.23595505618</v>
      </c>
      <c r="W19" s="15" t="n">
        <v>50</v>
      </c>
      <c r="X19" s="17" t="n">
        <f aca="false">V19*W19</f>
        <v>5411.79775280899</v>
      </c>
      <c r="Y19" s="18" t="n">
        <f aca="false">AVERAGE(X19:X20)</f>
        <v>3559.76029962547</v>
      </c>
      <c r="Z19" s="18"/>
      <c r="AB19" s="50" t="s">
        <v>105</v>
      </c>
      <c r="AC19" s="15" t="n">
        <v>18.3</v>
      </c>
      <c r="AD19" s="15" t="n">
        <f aca="false">AC19*50</f>
        <v>915</v>
      </c>
      <c r="AE19" s="46"/>
      <c r="AG19" s="50" t="s">
        <v>108</v>
      </c>
      <c r="AH19" s="15" t="n">
        <v>7.97</v>
      </c>
    </row>
    <row r="20" customFormat="false" ht="14" hidden="false" customHeight="false" outlineLevel="0" collapsed="false">
      <c r="A20" s="45"/>
      <c r="B20" s="15" t="s">
        <v>32</v>
      </c>
      <c r="C20" s="15" t="n">
        <v>20.3707</v>
      </c>
      <c r="D20" s="15" t="n">
        <v>29.1753</v>
      </c>
      <c r="E20" s="15" t="n">
        <f aca="false">D20-C20</f>
        <v>8.8046</v>
      </c>
      <c r="F20" s="15" t="n">
        <v>20.5983</v>
      </c>
      <c r="G20" s="15" t="n">
        <v>20.4662</v>
      </c>
      <c r="H20" s="15" t="n">
        <f aca="false">F20-C20</f>
        <v>0.227600000000002</v>
      </c>
      <c r="I20" s="15" t="n">
        <f aca="false">F20-G20</f>
        <v>0.132100000000001</v>
      </c>
      <c r="J20" s="46" t="n">
        <f aca="false">AVERAGE(I20,I21,I22,I23,I24,I25)</f>
        <v>0.135883333333333</v>
      </c>
      <c r="K20" s="15" t="n">
        <f aca="false">(H20/E20)*100</f>
        <v>2.58501237989236</v>
      </c>
      <c r="L20" s="15" t="n">
        <f aca="false">(I20/E20)*100</f>
        <v>1.50035208868093</v>
      </c>
      <c r="M20" s="15" t="n">
        <f aca="false">I20/H20*100</f>
        <v>58.0404217926185</v>
      </c>
      <c r="N20" s="46" t="n">
        <f aca="false">AVERAGE(K20,K21,K22,K23,K24,K25)</f>
        <v>2.66538122619692</v>
      </c>
      <c r="O20" s="46" t="n">
        <f aca="false">AVERAGE(L20:L21)</f>
        <v>1.49136172690706</v>
      </c>
      <c r="P20" s="46"/>
      <c r="Q20" s="45"/>
      <c r="R20" s="15" t="s">
        <v>29</v>
      </c>
      <c r="S20" s="15" t="n">
        <v>4.87</v>
      </c>
      <c r="T20" s="16" t="n">
        <f aca="false">$T$6</f>
        <v>5.225</v>
      </c>
      <c r="U20" s="15" t="n">
        <f aca="false">$X$6</f>
        <v>0.0240524344569288</v>
      </c>
      <c r="V20" s="16" t="n">
        <f aca="false">(T20-S20)*U20*4000</f>
        <v>34.1544569288389</v>
      </c>
      <c r="W20" s="15" t="n">
        <v>50</v>
      </c>
      <c r="X20" s="17" t="n">
        <f aca="false">V20*W20</f>
        <v>1707.72284644195</v>
      </c>
      <c r="Y20" s="18"/>
      <c r="AB20" s="50" t="s">
        <v>106</v>
      </c>
      <c r="AC20" s="15" t="n">
        <v>21.3</v>
      </c>
      <c r="AD20" s="15" t="n">
        <f aca="false">AC20*50</f>
        <v>1065</v>
      </c>
      <c r="AE20" s="46" t="n">
        <f aca="false">AVERAGE(AD20:AD22)</f>
        <v>1081.66666666667</v>
      </c>
      <c r="AG20" s="50" t="s">
        <v>109</v>
      </c>
      <c r="AH20" s="15" t="n">
        <v>7.95</v>
      </c>
      <c r="AI20" s="15" t="n">
        <f aca="false">AVERAGE(AH20,AH21,AH22)</f>
        <v>7.83333333333333</v>
      </c>
    </row>
    <row r="21" customFormat="false" ht="14" hidden="false" customHeight="false" outlineLevel="0" collapsed="false">
      <c r="A21" s="45"/>
      <c r="B21" s="15" t="s">
        <v>33</v>
      </c>
      <c r="C21" s="15" t="n">
        <v>20.4016</v>
      </c>
      <c r="D21" s="15" t="n">
        <v>29.7245</v>
      </c>
      <c r="E21" s="15" t="n">
        <f aca="false">D21-C21</f>
        <v>9.3229</v>
      </c>
      <c r="F21" s="15" t="n">
        <v>20.6428</v>
      </c>
      <c r="G21" s="15" t="n">
        <v>20.5046</v>
      </c>
      <c r="H21" s="15" t="n">
        <f aca="false">F21-C21</f>
        <v>0.241200000000003</v>
      </c>
      <c r="I21" s="15" t="n">
        <f aca="false">F21-G21</f>
        <v>0.138200000000001</v>
      </c>
      <c r="J21" s="46"/>
      <c r="K21" s="15" t="n">
        <f aca="false">(H21/E21)*100</f>
        <v>2.58717780947991</v>
      </c>
      <c r="L21" s="15" t="n">
        <f aca="false">(I21/E21)*100</f>
        <v>1.48237136513318</v>
      </c>
      <c r="M21" s="15" t="n">
        <f aca="false">I21/H21*100</f>
        <v>57.2968490878937</v>
      </c>
      <c r="N21" s="46"/>
      <c r="O21" s="50"/>
      <c r="P21" s="46"/>
      <c r="Q21" s="45" t="s">
        <v>99</v>
      </c>
      <c r="R21" s="15" t="s">
        <v>30</v>
      </c>
      <c r="S21" s="15" t="n">
        <v>4.83</v>
      </c>
      <c r="T21" s="16" t="n">
        <f aca="false">$T$6</f>
        <v>5.225</v>
      </c>
      <c r="U21" s="15" t="n">
        <f aca="false">$X$6</f>
        <v>0.0240524344569288</v>
      </c>
      <c r="V21" s="16" t="n">
        <f aca="false">(T21-S21)*U21*4000</f>
        <v>38.0028464419475</v>
      </c>
      <c r="W21" s="15" t="n">
        <v>50</v>
      </c>
      <c r="X21" s="17" t="n">
        <f aca="false">V21*W21</f>
        <v>1900.14232209738</v>
      </c>
      <c r="Y21" s="18" t="n">
        <f aca="false">AVERAGE(X21:X22)</f>
        <v>1852.03745318352</v>
      </c>
      <c r="Z21" s="18"/>
      <c r="AB21" s="50" t="s">
        <v>107</v>
      </c>
      <c r="AC21" s="15" t="n">
        <v>21.3</v>
      </c>
      <c r="AD21" s="15" t="n">
        <f aca="false">AC21*50</f>
        <v>1065</v>
      </c>
      <c r="AE21" s="46"/>
      <c r="AG21" s="50" t="s">
        <v>110</v>
      </c>
      <c r="AH21" s="15" t="n">
        <v>8.03</v>
      </c>
    </row>
    <row r="22" customFormat="false" ht="14" hidden="false" customHeight="false" outlineLevel="0" collapsed="false">
      <c r="A22" s="45"/>
      <c r="B22" s="15" t="s">
        <v>34</v>
      </c>
      <c r="C22" s="15" t="n">
        <v>20.638</v>
      </c>
      <c r="D22" s="15" t="n">
        <v>29.3801</v>
      </c>
      <c r="E22" s="15" t="n">
        <f aca="false">D22-C22</f>
        <v>8.7421</v>
      </c>
      <c r="F22" s="15" t="n">
        <v>20.8818</v>
      </c>
      <c r="G22" s="15" t="n">
        <v>20.7373</v>
      </c>
      <c r="H22" s="15" t="n">
        <f aca="false">F22-C22</f>
        <v>0.243799999999997</v>
      </c>
      <c r="I22" s="15" t="n">
        <f aca="false">F22-G22</f>
        <v>0.144499999999997</v>
      </c>
      <c r="J22" s="46"/>
      <c r="K22" s="15" t="n">
        <f aca="false">(H22/E22)*100</f>
        <v>2.78880360554097</v>
      </c>
      <c r="L22" s="15" t="n">
        <f aca="false">(I22/E22)*100</f>
        <v>1.65292092289035</v>
      </c>
      <c r="M22" s="15" t="n">
        <f aca="false">I22/H22*100</f>
        <v>59.2698933552088</v>
      </c>
      <c r="N22" s="46"/>
      <c r="O22" s="46" t="n">
        <f aca="false">AVERAGE(L22:L23)</f>
        <v>1.68444896785416</v>
      </c>
      <c r="P22" s="46"/>
      <c r="Q22" s="45"/>
      <c r="R22" s="15" t="s">
        <v>31</v>
      </c>
      <c r="S22" s="15" t="n">
        <v>4.85</v>
      </c>
      <c r="T22" s="16" t="n">
        <f aca="false">$T$6</f>
        <v>5.225</v>
      </c>
      <c r="U22" s="15" t="n">
        <f aca="false">$X$6</f>
        <v>0.0240524344569288</v>
      </c>
      <c r="V22" s="16" t="n">
        <f aca="false">(T22-S22)*U22*4000</f>
        <v>36.0786516853933</v>
      </c>
      <c r="W22" s="15" t="n">
        <v>50</v>
      </c>
      <c r="X22" s="17" t="n">
        <f aca="false">V22*W22</f>
        <v>1803.93258426966</v>
      </c>
      <c r="Y22" s="18"/>
      <c r="Z22" s="18"/>
      <c r="AB22" s="50" t="s">
        <v>108</v>
      </c>
      <c r="AC22" s="15" t="n">
        <v>22.3</v>
      </c>
      <c r="AD22" s="15" t="n">
        <f aca="false">AC22*50</f>
        <v>1115</v>
      </c>
      <c r="AE22" s="46"/>
      <c r="AG22" s="50" t="s">
        <v>111</v>
      </c>
      <c r="AH22" s="15" t="n">
        <v>7.52</v>
      </c>
    </row>
    <row r="23" customFormat="false" ht="14" hidden="false" customHeight="false" outlineLevel="0" collapsed="false">
      <c r="A23" s="45"/>
      <c r="B23" s="15" t="s">
        <v>35</v>
      </c>
      <c r="C23" s="15" t="n">
        <v>20.8357</v>
      </c>
      <c r="D23" s="15" t="n">
        <v>29.5188</v>
      </c>
      <c r="E23" s="15" t="n">
        <f aca="false">D23-C23</f>
        <v>8.6831</v>
      </c>
      <c r="F23" s="15" t="n">
        <v>21.0875</v>
      </c>
      <c r="G23" s="15" t="n">
        <v>20.9385</v>
      </c>
      <c r="H23" s="15" t="n">
        <f aca="false">F23-C23</f>
        <v>0.251799999999999</v>
      </c>
      <c r="I23" s="15" t="n">
        <f aca="false">F23-G23</f>
        <v>0.148999999999997</v>
      </c>
      <c r="J23" s="46"/>
      <c r="K23" s="15" t="n">
        <f aca="false">(H23/E23)*100</f>
        <v>2.89988598541995</v>
      </c>
      <c r="L23" s="15" t="n">
        <f aca="false">(I23/E23)*100</f>
        <v>1.71597701281797</v>
      </c>
      <c r="M23" s="15" t="n">
        <f aca="false">I23/H23*100</f>
        <v>59.1739475774415</v>
      </c>
      <c r="N23" s="46"/>
      <c r="O23" s="50"/>
      <c r="P23" s="46"/>
      <c r="Q23" s="45" t="s">
        <v>100</v>
      </c>
      <c r="R23" s="15" t="s">
        <v>32</v>
      </c>
      <c r="S23" s="15" t="n">
        <v>4.87</v>
      </c>
      <c r="T23" s="16" t="n">
        <f aca="false">$T$6</f>
        <v>5.225</v>
      </c>
      <c r="U23" s="15" t="n">
        <f aca="false">$X$6</f>
        <v>0.0240524344569288</v>
      </c>
      <c r="V23" s="16" t="n">
        <f aca="false">(T23-S23)*U23*4000</f>
        <v>34.1544569288389</v>
      </c>
      <c r="W23" s="15" t="n">
        <v>50</v>
      </c>
      <c r="X23" s="17" t="n">
        <f aca="false">V23*W23</f>
        <v>1707.72284644195</v>
      </c>
      <c r="Y23" s="18" t="n">
        <f aca="false">AVERAGE(X23:X24)</f>
        <v>1635.56554307116</v>
      </c>
      <c r="Z23" s="18"/>
      <c r="AB23" s="50" t="s">
        <v>109</v>
      </c>
      <c r="AC23" s="15" t="n">
        <v>21.4</v>
      </c>
      <c r="AD23" s="15" t="n">
        <f aca="false">AC23*50</f>
        <v>1070</v>
      </c>
      <c r="AE23" s="46" t="n">
        <f aca="false">AVERAGE(AD23,AD24,AD25)</f>
        <v>978.333333333333</v>
      </c>
      <c r="AG23" s="50"/>
    </row>
    <row r="24" customFormat="false" ht="14" hidden="false" customHeight="false" outlineLevel="0" collapsed="false">
      <c r="A24" s="45"/>
      <c r="B24" s="15" t="s">
        <v>36</v>
      </c>
      <c r="C24" s="15" t="n">
        <v>20.7541</v>
      </c>
      <c r="D24" s="15" t="n">
        <v>29.0773</v>
      </c>
      <c r="E24" s="15" t="n">
        <f aca="false">D24-C24</f>
        <v>8.3232</v>
      </c>
      <c r="F24" s="15" t="n">
        <v>20.968</v>
      </c>
      <c r="G24" s="15" t="n">
        <v>20.8432</v>
      </c>
      <c r="H24" s="15" t="n">
        <f aca="false">F24-C24</f>
        <v>0.213899999999999</v>
      </c>
      <c r="I24" s="15" t="n">
        <f aca="false">F24-G24</f>
        <v>0.1248</v>
      </c>
      <c r="J24" s="46"/>
      <c r="K24" s="15" t="n">
        <f aca="false">(H24/E24)*100</f>
        <v>2.56992502883505</v>
      </c>
      <c r="L24" s="15" t="n">
        <f aca="false">(I24/E24)*100</f>
        <v>1.49942329873126</v>
      </c>
      <c r="M24" s="15" t="n">
        <f aca="false">I24/H24*100</f>
        <v>58.3450210378687</v>
      </c>
      <c r="N24" s="46"/>
      <c r="O24" s="46" t="n">
        <f aca="false">AVERAGE(L24:L25)</f>
        <v>1.48529605288624</v>
      </c>
      <c r="P24" s="46"/>
      <c r="Q24" s="45"/>
      <c r="R24" s="15" t="s">
        <v>33</v>
      </c>
      <c r="S24" s="15" t="n">
        <v>4.9</v>
      </c>
      <c r="T24" s="16" t="n">
        <f aca="false">$T$6</f>
        <v>5.225</v>
      </c>
      <c r="U24" s="15" t="n">
        <f aca="false">$X$6</f>
        <v>0.0240524344569288</v>
      </c>
      <c r="V24" s="16" t="n">
        <f aca="false">(T24-S24)*U24*4000</f>
        <v>31.2681647940074</v>
      </c>
      <c r="W24" s="15" t="n">
        <v>50</v>
      </c>
      <c r="X24" s="17" t="n">
        <f aca="false">V24*W24</f>
        <v>1563.40823970037</v>
      </c>
      <c r="Y24" s="18"/>
      <c r="Z24" s="18"/>
      <c r="AB24" s="50" t="s">
        <v>110</v>
      </c>
      <c r="AC24" s="15" t="n">
        <v>22.5</v>
      </c>
      <c r="AD24" s="15" t="n">
        <f aca="false">AC24*50</f>
        <v>1125</v>
      </c>
      <c r="AE24" s="18"/>
    </row>
    <row r="25" customFormat="false" ht="14" hidden="false" customHeight="false" outlineLevel="0" collapsed="false">
      <c r="A25" s="45"/>
      <c r="B25" s="15" t="s">
        <v>37</v>
      </c>
      <c r="C25" s="15" t="n">
        <v>20.6232</v>
      </c>
      <c r="D25" s="15" t="n">
        <v>29.2354</v>
      </c>
      <c r="E25" s="15" t="n">
        <f aca="false">D25-C25</f>
        <v>8.6122</v>
      </c>
      <c r="F25" s="15" t="n">
        <v>20.8438</v>
      </c>
      <c r="G25" s="15" t="n">
        <v>20.7171</v>
      </c>
      <c r="H25" s="15" t="n">
        <f aca="false">F25-C25</f>
        <v>0.220600000000001</v>
      </c>
      <c r="I25" s="15" t="n">
        <f aca="false">F25-G25</f>
        <v>0.126700000000003</v>
      </c>
      <c r="J25" s="46"/>
      <c r="K25" s="15" t="n">
        <f aca="false">(H25/E25)*100</f>
        <v>2.5614825480133</v>
      </c>
      <c r="L25" s="15" t="n">
        <f aca="false">(I25/E25)*100</f>
        <v>1.47116880704121</v>
      </c>
      <c r="M25" s="15" t="n">
        <f aca="false">I25/H25*100</f>
        <v>57.4342701722586</v>
      </c>
      <c r="N25" s="46"/>
      <c r="O25" s="50"/>
      <c r="P25" s="46"/>
      <c r="Q25" s="45" t="s">
        <v>101</v>
      </c>
      <c r="R25" s="15" t="s">
        <v>34</v>
      </c>
      <c r="S25" s="15" t="n">
        <v>4.65</v>
      </c>
      <c r="T25" s="16" t="n">
        <f aca="false">$T$6</f>
        <v>5.225</v>
      </c>
      <c r="U25" s="15" t="n">
        <f aca="false">$X$6</f>
        <v>0.0240524344569288</v>
      </c>
      <c r="V25" s="16" t="n">
        <f aca="false">(T25-S25)*U25*4000</f>
        <v>55.3205992509363</v>
      </c>
      <c r="W25" s="15" t="n">
        <v>50</v>
      </c>
      <c r="X25" s="17" t="n">
        <f aca="false">V25*W25</f>
        <v>2766.02996254681</v>
      </c>
      <c r="Y25" s="18" t="n">
        <f aca="false">AVERAGE(X25:X26)</f>
        <v>2357.13857677902</v>
      </c>
      <c r="Z25" s="18"/>
      <c r="AB25" s="50" t="s">
        <v>111</v>
      </c>
      <c r="AC25" s="15" t="n">
        <v>14.8</v>
      </c>
      <c r="AD25" s="15" t="n">
        <f aca="false">AC25*50</f>
        <v>740</v>
      </c>
      <c r="AE25" s="18"/>
    </row>
    <row r="26" customFormat="false" ht="14" hidden="false" customHeight="false" outlineLevel="0" collapsed="false">
      <c r="A26" s="45"/>
      <c r="B26" s="15" t="s">
        <v>38</v>
      </c>
      <c r="C26" s="15" t="n">
        <v>20.3379</v>
      </c>
      <c r="D26" s="15" t="n">
        <v>29.1663</v>
      </c>
      <c r="E26" s="15" t="n">
        <f aca="false">D26-C26</f>
        <v>8.8284</v>
      </c>
      <c r="F26" s="15" t="n">
        <v>20.5818</v>
      </c>
      <c r="G26" s="15" t="n">
        <v>20.4383</v>
      </c>
      <c r="H26" s="15" t="n">
        <f aca="false">F26-C26</f>
        <v>0.2439</v>
      </c>
      <c r="I26" s="15" t="n">
        <f aca="false">F26-G26</f>
        <v>0.1435</v>
      </c>
      <c r="J26" s="46" t="n">
        <f aca="false">AVERAGE(I26,I27,I28,I29,I30,I31)</f>
        <v>0.126833333333333</v>
      </c>
      <c r="K26" s="15" t="n">
        <f aca="false">(H26/E26)*100</f>
        <v>2.76267500339812</v>
      </c>
      <c r="L26" s="15" t="n">
        <f aca="false">(I26/E26)*100</f>
        <v>1.62543609261021</v>
      </c>
      <c r="M26" s="15" t="n">
        <f aca="false">I26/H26*100</f>
        <v>58.8355883558834</v>
      </c>
      <c r="N26" s="46" t="n">
        <f aca="false">AVERAGE(K26,K27,K28,K29,K30,K31)</f>
        <v>2.68416864329272</v>
      </c>
      <c r="O26" s="46" t="n">
        <f aca="false">AVERAGE(L26:L27)</f>
        <v>1.61879966807091</v>
      </c>
      <c r="P26" s="46"/>
      <c r="Q26" s="45"/>
      <c r="R26" s="15" t="s">
        <v>35</v>
      </c>
      <c r="S26" s="15" t="n">
        <v>4.82</v>
      </c>
      <c r="T26" s="16" t="n">
        <f aca="false">$T$6</f>
        <v>5.225</v>
      </c>
      <c r="U26" s="15" t="n">
        <f aca="false">$X$6</f>
        <v>0.0240524344569288</v>
      </c>
      <c r="V26" s="16" t="n">
        <f aca="false">(T26-S26)*U26*4000</f>
        <v>38.9649438202247</v>
      </c>
      <c r="W26" s="15" t="n">
        <v>50</v>
      </c>
      <c r="X26" s="17" t="n">
        <f aca="false">V26*W26</f>
        <v>1948.24719101123</v>
      </c>
      <c r="Y26" s="18"/>
      <c r="Z26" s="18"/>
    </row>
    <row r="27" customFormat="false" ht="14" hidden="false" customHeight="false" outlineLevel="0" collapsed="false">
      <c r="A27" s="45"/>
      <c r="B27" s="15" t="s">
        <v>39</v>
      </c>
      <c r="C27" s="15" t="n">
        <v>20.2067</v>
      </c>
      <c r="D27" s="15" t="n">
        <v>29.5792</v>
      </c>
      <c r="E27" s="15" t="n">
        <f aca="false">D27-C27</f>
        <v>9.3725</v>
      </c>
      <c r="F27" s="15" t="n">
        <v>20.4634</v>
      </c>
      <c r="G27" s="15" t="n">
        <v>20.3123</v>
      </c>
      <c r="H27" s="15" t="n">
        <f aca="false">F27-C27</f>
        <v>0.256699999999999</v>
      </c>
      <c r="I27" s="15" t="n">
        <f aca="false">F27-G27</f>
        <v>0.1511</v>
      </c>
      <c r="J27" s="46"/>
      <c r="K27" s="15" t="n">
        <f aca="false">(H27/E27)*100</f>
        <v>2.73886369698585</v>
      </c>
      <c r="L27" s="15" t="n">
        <f aca="false">(I27/E27)*100</f>
        <v>1.6121632435316</v>
      </c>
      <c r="M27" s="15" t="n">
        <f aca="false">I27/H27*100</f>
        <v>58.8624853915078</v>
      </c>
      <c r="N27" s="46"/>
      <c r="O27" s="50"/>
      <c r="P27" s="46"/>
      <c r="Q27" s="45" t="s">
        <v>102</v>
      </c>
      <c r="R27" s="15" t="s">
        <v>36</v>
      </c>
      <c r="S27" s="15" t="n">
        <v>4.82</v>
      </c>
      <c r="T27" s="16" t="n">
        <f aca="false">$T$6</f>
        <v>5.225</v>
      </c>
      <c r="U27" s="15" t="n">
        <f aca="false">$X$6</f>
        <v>0.0240524344569288</v>
      </c>
      <c r="V27" s="16" t="n">
        <f aca="false">(T27-S27)*U27*4000</f>
        <v>38.9649438202247</v>
      </c>
      <c r="W27" s="15" t="n">
        <v>50</v>
      </c>
      <c r="X27" s="17" t="n">
        <f aca="false">V27*W27</f>
        <v>1948.24719101123</v>
      </c>
      <c r="Y27" s="18" t="n">
        <f aca="false">AVERAGE(X27:X28)</f>
        <v>2044.45692883895</v>
      </c>
      <c r="Z27" s="18"/>
    </row>
    <row r="28" customFormat="false" ht="14" hidden="false" customHeight="false" outlineLevel="0" collapsed="false">
      <c r="A28" s="45"/>
      <c r="B28" s="15" t="s">
        <v>40</v>
      </c>
      <c r="C28" s="15" t="n">
        <v>20.7127</v>
      </c>
      <c r="D28" s="15" t="n">
        <v>29.2451</v>
      </c>
      <c r="E28" s="15" t="n">
        <f aca="false">D28-C28</f>
        <v>8.5324</v>
      </c>
      <c r="F28" s="15" t="n">
        <v>20.9407</v>
      </c>
      <c r="G28" s="15" t="n">
        <v>20.8072</v>
      </c>
      <c r="H28" s="15" t="n">
        <f aca="false">F28-C28</f>
        <v>0.227999999999998</v>
      </c>
      <c r="I28" s="15" t="n">
        <f aca="false">F28-G28</f>
        <v>0.133499999999998</v>
      </c>
      <c r="J28" s="46"/>
      <c r="K28" s="15" t="n">
        <f aca="false">(H28/E28)*100</f>
        <v>2.67216726829495</v>
      </c>
      <c r="L28" s="15" t="n">
        <f aca="false">(I28/E28)*100</f>
        <v>1.56462425577795</v>
      </c>
      <c r="M28" s="15" t="n">
        <f aca="false">I28/H28*100</f>
        <v>58.552631578947</v>
      </c>
      <c r="N28" s="46"/>
      <c r="O28" s="46" t="n">
        <f aca="false">AVERAGE(L28:L29)</f>
        <v>1.56723416052213</v>
      </c>
      <c r="P28" s="46"/>
      <c r="Q28" s="45"/>
      <c r="R28" s="15" t="s">
        <v>37</v>
      </c>
      <c r="S28" s="15" t="n">
        <v>4.78</v>
      </c>
      <c r="T28" s="16" t="n">
        <f aca="false">$T$6</f>
        <v>5.225</v>
      </c>
      <c r="U28" s="15" t="n">
        <f aca="false">$X$6</f>
        <v>0.0240524344569288</v>
      </c>
      <c r="V28" s="16" t="n">
        <f aca="false">(T28-S28)*U28*4000</f>
        <v>42.8133333333333</v>
      </c>
      <c r="W28" s="15" t="n">
        <v>50</v>
      </c>
      <c r="X28" s="17" t="n">
        <f aca="false">V28*W28</f>
        <v>2140.66666666666</v>
      </c>
      <c r="Y28" s="18"/>
      <c r="Z28" s="18"/>
    </row>
    <row r="29" customFormat="false" ht="14" hidden="false" customHeight="false" outlineLevel="0" collapsed="false">
      <c r="A29" s="45"/>
      <c r="B29" s="15" t="s">
        <v>41</v>
      </c>
      <c r="C29" s="15" t="n">
        <v>20.5706</v>
      </c>
      <c r="D29" s="15" t="n">
        <v>29.1447</v>
      </c>
      <c r="E29" s="15" t="n">
        <f aca="false">D29-C29</f>
        <v>8.5741</v>
      </c>
      <c r="F29" s="15" t="n">
        <v>20.8033</v>
      </c>
      <c r="G29" s="15" t="n">
        <v>20.6687</v>
      </c>
      <c r="H29" s="15" t="n">
        <f aca="false">F29-C29</f>
        <v>0.232700000000001</v>
      </c>
      <c r="I29" s="15" t="n">
        <f aca="false">F29-G29</f>
        <v>0.134599999999999</v>
      </c>
      <c r="J29" s="46"/>
      <c r="K29" s="15" t="n">
        <f aca="false">(H29/E29)*100</f>
        <v>2.71398747390398</v>
      </c>
      <c r="L29" s="15" t="n">
        <f aca="false">(I29/E29)*100</f>
        <v>1.56984406526631</v>
      </c>
      <c r="M29" s="15" t="n">
        <f aca="false">I29/H29*100</f>
        <v>57.8427159432738</v>
      </c>
      <c r="N29" s="46"/>
      <c r="O29" s="50"/>
      <c r="P29" s="46"/>
      <c r="Q29" s="45" t="s">
        <v>103</v>
      </c>
      <c r="R29" s="15" t="s">
        <v>38</v>
      </c>
      <c r="S29" s="15" t="n">
        <v>4.83</v>
      </c>
      <c r="T29" s="16" t="n">
        <f aca="false">$T$6</f>
        <v>5.225</v>
      </c>
      <c r="U29" s="15" t="n">
        <f aca="false">$X$6</f>
        <v>0.0240524344569288</v>
      </c>
      <c r="V29" s="16" t="n">
        <f aca="false">(T29-S29)*U29*4000</f>
        <v>38.0028464419475</v>
      </c>
      <c r="W29" s="15" t="n">
        <v>50</v>
      </c>
      <c r="X29" s="17" t="n">
        <f aca="false">V29*W29</f>
        <v>1900.14232209738</v>
      </c>
      <c r="Y29" s="18" t="n">
        <f aca="false">AVERAGE(X29:X30)</f>
        <v>1683.67041198502</v>
      </c>
      <c r="Z29" s="18"/>
    </row>
    <row r="30" customFormat="false" ht="14" hidden="false" customHeight="false" outlineLevel="0" collapsed="false">
      <c r="A30" s="45"/>
      <c r="B30" s="15" t="s">
        <v>42</v>
      </c>
      <c r="C30" s="15" t="n">
        <v>20.7465</v>
      </c>
      <c r="D30" s="15" t="n">
        <v>29.8306</v>
      </c>
      <c r="E30" s="15" t="n">
        <f aca="false">D30-C30</f>
        <v>9.0841</v>
      </c>
      <c r="F30" s="15" t="n">
        <v>20.9827</v>
      </c>
      <c r="G30" s="15" t="n">
        <v>20.8799</v>
      </c>
      <c r="H30" s="15" t="n">
        <f aca="false">F30-C30</f>
        <v>0.2362</v>
      </c>
      <c r="I30" s="15" t="n">
        <f aca="false">F30-G30</f>
        <v>0.102800000000002</v>
      </c>
      <c r="J30" s="46"/>
      <c r="K30" s="15" t="n">
        <f aca="false">(H30/E30)*100</f>
        <v>2.60014751048536</v>
      </c>
      <c r="L30" s="15" t="n">
        <f aca="false">(I30/E30)*100</f>
        <v>1.13164760405546</v>
      </c>
      <c r="M30" s="15" t="n">
        <f aca="false">I30/H30*100</f>
        <v>43.5224386113471</v>
      </c>
      <c r="N30" s="46"/>
      <c r="O30" s="46" t="n">
        <f aca="false">AVERAGE(L30:L31)</f>
        <v>1.12925892734043</v>
      </c>
      <c r="P30" s="46"/>
      <c r="Q30" s="45"/>
      <c r="R30" s="15" t="s">
        <v>39</v>
      </c>
      <c r="S30" s="15" t="n">
        <v>4.92</v>
      </c>
      <c r="T30" s="16" t="n">
        <f aca="false">$T$6</f>
        <v>5.225</v>
      </c>
      <c r="U30" s="15" t="n">
        <f aca="false">$X$6</f>
        <v>0.0240524344569288</v>
      </c>
      <c r="V30" s="16" t="n">
        <f aca="false">(T30-S30)*U30*4000</f>
        <v>29.3439700374532</v>
      </c>
      <c r="W30" s="15" t="n">
        <v>50</v>
      </c>
      <c r="X30" s="17" t="n">
        <f aca="false">V30*W30</f>
        <v>1467.19850187266</v>
      </c>
      <c r="Y30" s="18"/>
      <c r="Z30" s="18"/>
    </row>
    <row r="31" customFormat="false" ht="14" hidden="false" customHeight="false" outlineLevel="0" collapsed="false">
      <c r="A31" s="45"/>
      <c r="B31" s="15" t="s">
        <v>43</v>
      </c>
      <c r="C31" s="15" t="n">
        <v>20.8164</v>
      </c>
      <c r="D31" s="15" t="n">
        <v>29.2912</v>
      </c>
      <c r="E31" s="15" t="n">
        <f aca="false">D31-C31</f>
        <v>8.4748</v>
      </c>
      <c r="F31" s="15" t="n">
        <v>21.0382</v>
      </c>
      <c r="G31" s="15" t="n">
        <v>20.9427</v>
      </c>
      <c r="H31" s="15" t="n">
        <f aca="false">F31-C31</f>
        <v>0.221799999999998</v>
      </c>
      <c r="I31" s="15" t="n">
        <f aca="false">F31-G31</f>
        <v>0.0955000000000013</v>
      </c>
      <c r="J31" s="46"/>
      <c r="K31" s="15" t="n">
        <f aca="false">(H31/E31)*100</f>
        <v>2.61717090668804</v>
      </c>
      <c r="L31" s="15" t="n">
        <f aca="false">(I31/E31)*100</f>
        <v>1.1268702506254</v>
      </c>
      <c r="M31" s="15" t="n">
        <f aca="false">I31/H31*100</f>
        <v>43.0568079350776</v>
      </c>
      <c r="N31" s="46"/>
      <c r="O31" s="50"/>
      <c r="P31" s="46"/>
      <c r="Q31" s="45" t="s">
        <v>104</v>
      </c>
      <c r="R31" s="15" t="s">
        <v>40</v>
      </c>
      <c r="S31" s="15" t="n">
        <v>4.7</v>
      </c>
      <c r="T31" s="16" t="n">
        <f aca="false">$T$6</f>
        <v>5.225</v>
      </c>
      <c r="U31" s="15" t="n">
        <f aca="false">$X$6</f>
        <v>0.0240524344569288</v>
      </c>
      <c r="V31" s="16" t="n">
        <f aca="false">(T31-S31)*U31*4000</f>
        <v>50.5101123595505</v>
      </c>
      <c r="W31" s="15" t="n">
        <v>50</v>
      </c>
      <c r="X31" s="17" t="n">
        <f aca="false">V31*W31</f>
        <v>2525.50561797753</v>
      </c>
      <c r="Y31" s="18" t="n">
        <f aca="false">AVERAGE(X31:X32)</f>
        <v>2188.77153558052</v>
      </c>
      <c r="Z31" s="18"/>
    </row>
    <row r="32" customFormat="false" ht="14" hidden="false" customHeight="false" outlineLevel="0" collapsed="false">
      <c r="A32" s="45"/>
      <c r="B32" s="15" t="s">
        <v>44</v>
      </c>
      <c r="C32" s="15" t="n">
        <v>20.2422</v>
      </c>
      <c r="D32" s="15" t="n">
        <v>29.5937</v>
      </c>
      <c r="E32" s="15" t="n">
        <f aca="false">D32-C32</f>
        <v>9.3515</v>
      </c>
      <c r="F32" s="15" t="n">
        <v>20.4862</v>
      </c>
      <c r="G32" s="15" t="n">
        <v>20.3488</v>
      </c>
      <c r="H32" s="15" t="n">
        <f aca="false">F32-C32</f>
        <v>0.244</v>
      </c>
      <c r="I32" s="15" t="n">
        <f aca="false">F32-G32</f>
        <v>0.1374</v>
      </c>
      <c r="J32" s="46" t="n">
        <f aca="false">AVERAGE(I32,I33,I34,I35,I36,I37)</f>
        <v>0.138583333333332</v>
      </c>
      <c r="K32" s="15" t="n">
        <f aca="false">(H32/E32)*100</f>
        <v>2.60920707907822</v>
      </c>
      <c r="L32" s="15" t="n">
        <f aca="false">(I32/E32)*100</f>
        <v>1.46928300272683</v>
      </c>
      <c r="M32" s="15" t="n">
        <f aca="false">I32/H32*100</f>
        <v>56.3114754098359</v>
      </c>
      <c r="N32" s="46" t="n">
        <f aca="false">AVERAGE(K32,K33,K34,K35,K36,K37)</f>
        <v>2.65172766901716</v>
      </c>
      <c r="O32" s="46" t="n">
        <f aca="false">AVERAGE(L32:L33)</f>
        <v>1.48599722115399</v>
      </c>
      <c r="P32" s="46"/>
      <c r="Q32" s="45"/>
      <c r="R32" s="15" t="s">
        <v>41</v>
      </c>
      <c r="S32" s="15" t="n">
        <v>4.84</v>
      </c>
      <c r="T32" s="16" t="n">
        <f aca="false">$T$6</f>
        <v>5.225</v>
      </c>
      <c r="U32" s="15" t="n">
        <f aca="false">$X$6</f>
        <v>0.0240524344569288</v>
      </c>
      <c r="V32" s="16" t="n">
        <f aca="false">(T32-S32)*U32*4000</f>
        <v>37.0407490636704</v>
      </c>
      <c r="W32" s="15" t="n">
        <v>50</v>
      </c>
      <c r="X32" s="17" t="n">
        <f aca="false">V32*W32</f>
        <v>1852.03745318352</v>
      </c>
      <c r="Y32" s="18"/>
      <c r="Z32" s="18"/>
    </row>
    <row r="33" customFormat="false" ht="14" hidden="false" customHeight="false" outlineLevel="0" collapsed="false">
      <c r="A33" s="45"/>
      <c r="B33" s="15" t="s">
        <v>45</v>
      </c>
      <c r="C33" s="15" t="n">
        <v>20.4514</v>
      </c>
      <c r="D33" s="15" t="n">
        <v>28.9893</v>
      </c>
      <c r="E33" s="15" t="n">
        <f aca="false">D33-C33</f>
        <v>8.5379</v>
      </c>
      <c r="F33" s="15" t="n">
        <v>20.6754</v>
      </c>
      <c r="G33" s="15" t="n">
        <v>20.5471</v>
      </c>
      <c r="H33" s="15" t="n">
        <f aca="false">F33-C33</f>
        <v>0.224</v>
      </c>
      <c r="I33" s="15" t="n">
        <f aca="false">F33-G33</f>
        <v>0.128299999999999</v>
      </c>
      <c r="J33" s="46"/>
      <c r="K33" s="15" t="n">
        <f aca="false">(H33/E33)*100</f>
        <v>2.6235959662212</v>
      </c>
      <c r="L33" s="15" t="n">
        <f aca="false">(I33/E33)*100</f>
        <v>1.50271143958115</v>
      </c>
      <c r="M33" s="15" t="n">
        <f aca="false">I33/H33*100</f>
        <v>57.2767857142854</v>
      </c>
      <c r="N33" s="46"/>
      <c r="O33" s="50"/>
      <c r="P33" s="46"/>
      <c r="Q33" s="45" t="s">
        <v>105</v>
      </c>
      <c r="R33" s="15" t="s">
        <v>42</v>
      </c>
      <c r="S33" s="15" t="n">
        <v>4.85</v>
      </c>
      <c r="T33" s="16" t="n">
        <f aca="false">$T$6</f>
        <v>5.225</v>
      </c>
      <c r="U33" s="15" t="n">
        <f aca="false">$X$6</f>
        <v>0.0240524344569288</v>
      </c>
      <c r="V33" s="16" t="n">
        <f aca="false">(T33-S33)*U33*4000</f>
        <v>36.0786516853933</v>
      </c>
      <c r="W33" s="15" t="n">
        <v>50</v>
      </c>
      <c r="X33" s="17" t="n">
        <f aca="false">V33*W33</f>
        <v>1803.93258426966</v>
      </c>
      <c r="Y33" s="18" t="n">
        <f aca="false">AVERAGE(X33:X34)</f>
        <v>1948.24719101124</v>
      </c>
    </row>
    <row r="34" customFormat="false" ht="14" hidden="false" customHeight="false" outlineLevel="0" collapsed="false">
      <c r="A34" s="45"/>
      <c r="B34" s="15" t="s">
        <v>46</v>
      </c>
      <c r="C34" s="15" t="n">
        <v>20.5029</v>
      </c>
      <c r="D34" s="15" t="n">
        <v>29.3414</v>
      </c>
      <c r="E34" s="15" t="n">
        <f aca="false">D34-C34</f>
        <v>8.8385</v>
      </c>
      <c r="F34" s="15" t="n">
        <v>20.7321</v>
      </c>
      <c r="G34" s="15" t="n">
        <v>20.6051</v>
      </c>
      <c r="H34" s="15" t="n">
        <f aca="false">F34-C34</f>
        <v>0.229199999999999</v>
      </c>
      <c r="I34" s="15" t="n">
        <f aca="false">F34-G34</f>
        <v>0.126999999999999</v>
      </c>
      <c r="J34" s="46"/>
      <c r="K34" s="15" t="n">
        <f aca="false">(H34/E34)*100</f>
        <v>2.59320020365445</v>
      </c>
      <c r="L34" s="15" t="n">
        <f aca="false">(I34/E34)*100</f>
        <v>1.43689540080329</v>
      </c>
      <c r="M34" s="15" t="n">
        <f aca="false">I34/H34*100</f>
        <v>55.4101221640487</v>
      </c>
      <c r="N34" s="46"/>
      <c r="O34" s="46" t="n">
        <f aca="false">AVERAGE(L34:L35)</f>
        <v>1.48193226592949</v>
      </c>
      <c r="P34" s="46"/>
      <c r="Q34" s="45"/>
      <c r="R34" s="15" t="s">
        <v>43</v>
      </c>
      <c r="S34" s="15" t="n">
        <v>4.79</v>
      </c>
      <c r="T34" s="16" t="n">
        <f aca="false">$T$6</f>
        <v>5.225</v>
      </c>
      <c r="U34" s="15" t="n">
        <f aca="false">$X$6</f>
        <v>0.0240524344569288</v>
      </c>
      <c r="V34" s="16" t="n">
        <f aca="false">(T34-S34)*U34*4000</f>
        <v>41.8512359550561</v>
      </c>
      <c r="W34" s="15" t="n">
        <v>50</v>
      </c>
      <c r="X34" s="17" t="n">
        <f aca="false">V34*W34</f>
        <v>2092.56179775281</v>
      </c>
      <c r="Y34" s="18"/>
      <c r="Z34" s="18"/>
    </row>
    <row r="35" customFormat="false" ht="14" hidden="false" customHeight="false" outlineLevel="0" collapsed="false">
      <c r="A35" s="45"/>
      <c r="B35" s="15" t="s">
        <v>47</v>
      </c>
      <c r="C35" s="15" t="n">
        <v>20.8341</v>
      </c>
      <c r="D35" s="15" t="n">
        <v>30.8474</v>
      </c>
      <c r="E35" s="15" t="n">
        <f aca="false">D35-C35</f>
        <v>10.0133</v>
      </c>
      <c r="F35" s="15" t="n">
        <v>21.0932</v>
      </c>
      <c r="G35" s="15" t="n">
        <v>20.9403</v>
      </c>
      <c r="H35" s="15" t="n">
        <f aca="false">F35-C35</f>
        <v>0.2591</v>
      </c>
      <c r="I35" s="15" t="n">
        <f aca="false">F35-G35</f>
        <v>0.152899999999999</v>
      </c>
      <c r="J35" s="46"/>
      <c r="K35" s="15" t="n">
        <f aca="false">(H35/E35)*100</f>
        <v>2.58755854713231</v>
      </c>
      <c r="L35" s="15" t="n">
        <f aca="false">(I35/E35)*100</f>
        <v>1.52696913105569</v>
      </c>
      <c r="M35" s="15" t="n">
        <f aca="false">I35/H35*100</f>
        <v>59.0119644924735</v>
      </c>
      <c r="N35" s="46"/>
      <c r="O35" s="50"/>
      <c r="P35" s="46"/>
      <c r="Q35" s="45" t="s">
        <v>106</v>
      </c>
      <c r="R35" s="15" t="s">
        <v>44</v>
      </c>
      <c r="S35" s="15" t="n">
        <v>4.73</v>
      </c>
      <c r="T35" s="16" t="n">
        <f aca="false">$T$6</f>
        <v>5.225</v>
      </c>
      <c r="U35" s="15" t="n">
        <f aca="false">$X$6</f>
        <v>0.0240524344569288</v>
      </c>
      <c r="V35" s="16" t="n">
        <f aca="false">(T35-S35)*U35*4000</f>
        <v>47.623820224719</v>
      </c>
      <c r="W35" s="15" t="n">
        <v>50</v>
      </c>
      <c r="X35" s="17" t="n">
        <f aca="false">V35*W35</f>
        <v>2381.19101123595</v>
      </c>
      <c r="Y35" s="18" t="n">
        <f aca="false">AVERAGE(X35:X36)</f>
        <v>2597.66292134831</v>
      </c>
      <c r="Z35" s="18"/>
    </row>
    <row r="36" customFormat="false" ht="14" hidden="false" customHeight="false" outlineLevel="0" collapsed="false">
      <c r="A36" s="45"/>
      <c r="B36" s="15" t="s">
        <v>48</v>
      </c>
      <c r="C36" s="15" t="n">
        <v>20.6118</v>
      </c>
      <c r="D36" s="15" t="n">
        <v>29.6187</v>
      </c>
      <c r="E36" s="15" t="n">
        <f aca="false">D36-C36</f>
        <v>9.0069</v>
      </c>
      <c r="F36" s="15" t="n">
        <v>20.8573</v>
      </c>
      <c r="G36" s="15" t="n">
        <v>20.7131</v>
      </c>
      <c r="H36" s="15" t="n">
        <f aca="false">F36-C36</f>
        <v>0.2455</v>
      </c>
      <c r="I36" s="15" t="n">
        <f aca="false">F36-G36</f>
        <v>0.144199999999998</v>
      </c>
      <c r="J36" s="46"/>
      <c r="K36" s="15" t="n">
        <f aca="false">(H36/E36)*100</f>
        <v>2.72568808358036</v>
      </c>
      <c r="L36" s="15" t="n">
        <f aca="false">(I36/E36)*100</f>
        <v>1.60099479288099</v>
      </c>
      <c r="M36" s="15" t="n">
        <f aca="false">I36/H36*100</f>
        <v>58.7372708757629</v>
      </c>
      <c r="N36" s="46"/>
      <c r="O36" s="46" t="n">
        <f aca="false">AVERAGE(L36:L37)</f>
        <v>1.61347287521822</v>
      </c>
      <c r="P36" s="46"/>
      <c r="Q36" s="45"/>
      <c r="R36" s="15" t="s">
        <v>45</v>
      </c>
      <c r="S36" s="15" t="n">
        <v>4.64</v>
      </c>
      <c r="T36" s="16" t="n">
        <f aca="false">$T$6</f>
        <v>5.225</v>
      </c>
      <c r="U36" s="15" t="n">
        <f aca="false">$X$6</f>
        <v>0.0240524344569288</v>
      </c>
      <c r="V36" s="16" t="n">
        <f aca="false">(T36-S36)*U36*4000</f>
        <v>56.2826966292135</v>
      </c>
      <c r="W36" s="15" t="n">
        <v>50</v>
      </c>
      <c r="X36" s="17" t="n">
        <f aca="false">V36*W36</f>
        <v>2814.13483146067</v>
      </c>
      <c r="Y36" s="18"/>
      <c r="Z36" s="18"/>
    </row>
    <row r="37" customFormat="false" ht="14" hidden="false" customHeight="false" outlineLevel="0" collapsed="false">
      <c r="A37" s="45"/>
      <c r="B37" s="15" t="s">
        <v>49</v>
      </c>
      <c r="C37" s="15" t="n">
        <v>20.6062</v>
      </c>
      <c r="D37" s="15" t="n">
        <v>29.3211</v>
      </c>
      <c r="E37" s="15" t="n">
        <f aca="false">D37-C37</f>
        <v>8.7149</v>
      </c>
      <c r="F37" s="15" t="n">
        <v>20.8477</v>
      </c>
      <c r="G37" s="15" t="n">
        <v>20.706</v>
      </c>
      <c r="H37" s="15" t="n">
        <f aca="false">F37-C37</f>
        <v>0.241499999999998</v>
      </c>
      <c r="I37" s="15" t="n">
        <f aca="false">F37-G37</f>
        <v>0.1417</v>
      </c>
      <c r="J37" s="46"/>
      <c r="K37" s="15" t="n">
        <f aca="false">(H37/E37)*100</f>
        <v>2.77111613443641</v>
      </c>
      <c r="L37" s="15" t="n">
        <f aca="false">(I37/E37)*100</f>
        <v>1.62595095755545</v>
      </c>
      <c r="M37" s="15" t="n">
        <f aca="false">I37/H37*100</f>
        <v>58.6749482401661</v>
      </c>
      <c r="N37" s="46"/>
      <c r="O37" s="50"/>
      <c r="P37" s="46"/>
      <c r="Q37" s="45" t="s">
        <v>107</v>
      </c>
      <c r="R37" s="15" t="s">
        <v>46</v>
      </c>
      <c r="S37" s="15" t="n">
        <v>4.64</v>
      </c>
      <c r="T37" s="16" t="n">
        <f aca="false">$T$6</f>
        <v>5.225</v>
      </c>
      <c r="U37" s="15" t="n">
        <f aca="false">$X$6</f>
        <v>0.0240524344569288</v>
      </c>
      <c r="V37" s="16" t="n">
        <f aca="false">(T37-S37)*U37*4000</f>
        <v>56.2826966292135</v>
      </c>
      <c r="W37" s="15" t="n">
        <v>50</v>
      </c>
      <c r="X37" s="17" t="n">
        <f aca="false">V37*W37</f>
        <v>2814.13483146067</v>
      </c>
      <c r="Y37" s="18" t="n">
        <f aca="false">AVERAGE(X37:X38)</f>
        <v>2621.71535580524</v>
      </c>
      <c r="Z37" s="18"/>
    </row>
    <row r="38" customFormat="false" ht="14" hidden="false" customHeight="false" outlineLevel="0" collapsed="false">
      <c r="A38" s="45"/>
      <c r="B38" s="15" t="s">
        <v>50</v>
      </c>
      <c r="C38" s="15" t="n">
        <v>20.7418</v>
      </c>
      <c r="D38" s="15" t="n">
        <v>30.7582</v>
      </c>
      <c r="E38" s="15" t="n">
        <f aca="false">D38-C38</f>
        <v>10.0164</v>
      </c>
      <c r="F38" s="15" t="n">
        <v>21.0301</v>
      </c>
      <c r="G38" s="15" t="n">
        <v>20.8476</v>
      </c>
      <c r="H38" s="15" t="n">
        <f aca="false">F38-C38</f>
        <v>0.2883</v>
      </c>
      <c r="I38" s="15" t="n">
        <f aca="false">F38-G38</f>
        <v>0.182500000000001</v>
      </c>
      <c r="J38" s="46" t="n">
        <f aca="false">AVERAGE(I38,I39,I40,I41,I42,I43)</f>
        <v>0.156650000000001</v>
      </c>
      <c r="K38" s="15" t="n">
        <f aca="false">(H38/E38)*100</f>
        <v>2.87827962142087</v>
      </c>
      <c r="L38" s="15" t="n">
        <f aca="false">(I38/E38)*100</f>
        <v>1.82201190048322</v>
      </c>
      <c r="M38" s="15" t="n">
        <f aca="false">I38/H38*100</f>
        <v>63.302115851544</v>
      </c>
      <c r="N38" s="46" t="n">
        <f aca="false">AVERAGE(K38,K39,K40,K41,K42,K43)</f>
        <v>2.70903698724872</v>
      </c>
      <c r="O38" s="46" t="n">
        <f aca="false">AVERAGE(L38:L39)</f>
        <v>1.83977790732059</v>
      </c>
      <c r="P38" s="46"/>
      <c r="Q38" s="45"/>
      <c r="R38" s="15" t="s">
        <v>47</v>
      </c>
      <c r="S38" s="15" t="n">
        <v>4.72</v>
      </c>
      <c r="T38" s="16" t="n">
        <f aca="false">$T$6</f>
        <v>5.225</v>
      </c>
      <c r="U38" s="15" t="n">
        <f aca="false">$X$6</f>
        <v>0.0240524344569288</v>
      </c>
      <c r="V38" s="16" t="n">
        <f aca="false">(T38-S38)*U38*4000</f>
        <v>48.5859176029962</v>
      </c>
      <c r="W38" s="15" t="n">
        <v>50</v>
      </c>
      <c r="X38" s="17" t="n">
        <f aca="false">V38*W38</f>
        <v>2429.29588014981</v>
      </c>
      <c r="Y38" s="18"/>
      <c r="Z38" s="18"/>
    </row>
    <row r="39" customFormat="false" ht="14" hidden="false" customHeight="false" outlineLevel="0" collapsed="false">
      <c r="A39" s="45"/>
      <c r="B39" s="15" t="s">
        <v>51</v>
      </c>
      <c r="C39" s="15" t="n">
        <v>20.3199</v>
      </c>
      <c r="D39" s="15" t="n">
        <v>29.3318</v>
      </c>
      <c r="E39" s="15" t="n">
        <f aca="false">D39-C39</f>
        <v>9.0119</v>
      </c>
      <c r="F39" s="15" t="n">
        <v>20.5842</v>
      </c>
      <c r="G39" s="15" t="n">
        <v>20.4168</v>
      </c>
      <c r="H39" s="15" t="n">
        <f aca="false">F39-C39</f>
        <v>0.264299999999999</v>
      </c>
      <c r="I39" s="15" t="n">
        <f aca="false">F39-G39</f>
        <v>0.167400000000001</v>
      </c>
      <c r="J39" s="46"/>
      <c r="K39" s="15" t="n">
        <f aca="false">(H39/E39)*100</f>
        <v>2.93278886805223</v>
      </c>
      <c r="L39" s="15" t="n">
        <f aca="false">(I39/E39)*100</f>
        <v>1.85754391415795</v>
      </c>
      <c r="M39" s="15" t="n">
        <f aca="false">I39/H39*100</f>
        <v>63.3371169125999</v>
      </c>
      <c r="N39" s="46"/>
      <c r="O39" s="50"/>
      <c r="P39" s="46"/>
      <c r="Q39" s="45" t="s">
        <v>108</v>
      </c>
      <c r="R39" s="15" t="s">
        <v>48</v>
      </c>
      <c r="S39" s="15" t="n">
        <v>4.77</v>
      </c>
      <c r="T39" s="16" t="n">
        <f aca="false">$T$6</f>
        <v>5.225</v>
      </c>
      <c r="U39" s="15" t="n">
        <f aca="false">$X$6</f>
        <v>0.0240524344569288</v>
      </c>
      <c r="V39" s="16" t="n">
        <f aca="false">(T39-S39)*U39*4000</f>
        <v>43.7754307116105</v>
      </c>
      <c r="W39" s="15" t="n">
        <v>50</v>
      </c>
      <c r="X39" s="17" t="n">
        <f aca="false">V39*W39</f>
        <v>2188.77153558052</v>
      </c>
      <c r="Y39" s="18" t="n">
        <f aca="false">AVERAGE(X39:X40)</f>
        <v>1972.29962546816</v>
      </c>
      <c r="Z39" s="18"/>
    </row>
    <row r="40" customFormat="false" ht="14" hidden="false" customHeight="false" outlineLevel="0" collapsed="false">
      <c r="A40" s="45"/>
      <c r="B40" s="15" t="s">
        <v>52</v>
      </c>
      <c r="C40" s="15" t="n">
        <v>20.3318</v>
      </c>
      <c r="D40" s="15" t="n">
        <v>30.2779</v>
      </c>
      <c r="E40" s="15" t="n">
        <f aca="false">D40-C40</f>
        <v>9.9461</v>
      </c>
      <c r="F40" s="15" t="n">
        <v>20.5939</v>
      </c>
      <c r="G40" s="15" t="n">
        <v>20.4397</v>
      </c>
      <c r="H40" s="15" t="n">
        <f aca="false">F40-C40</f>
        <v>0.2621</v>
      </c>
      <c r="I40" s="15" t="n">
        <f aca="false">F40-G40</f>
        <v>0.154200000000003</v>
      </c>
      <c r="J40" s="46"/>
      <c r="K40" s="15" t="n">
        <f aca="false">(H40/E40)*100</f>
        <v>2.63520374820282</v>
      </c>
      <c r="L40" s="15" t="n">
        <f aca="false">(I40/E40)*100</f>
        <v>1.55035642110981</v>
      </c>
      <c r="M40" s="15" t="n">
        <f aca="false">I40/H40*100</f>
        <v>58.832506676842</v>
      </c>
      <c r="N40" s="46"/>
      <c r="O40" s="46" t="n">
        <f aca="false">AVERAGE(L40:L41)</f>
        <v>1.54725580116235</v>
      </c>
      <c r="P40" s="46"/>
      <c r="Q40" s="45"/>
      <c r="R40" s="15" t="s">
        <v>49</v>
      </c>
      <c r="S40" s="15" t="n">
        <v>4.86</v>
      </c>
      <c r="T40" s="16" t="n">
        <f aca="false">$T$6</f>
        <v>5.225</v>
      </c>
      <c r="U40" s="15" t="n">
        <f aca="false">$X$6</f>
        <v>0.0240524344569288</v>
      </c>
      <c r="V40" s="16" t="n">
        <f aca="false">(T40-S40)*U40*4000</f>
        <v>35.116554307116</v>
      </c>
      <c r="W40" s="15" t="n">
        <v>50</v>
      </c>
      <c r="X40" s="17" t="n">
        <f aca="false">V40*W40</f>
        <v>1755.8277153558</v>
      </c>
      <c r="Y40" s="18"/>
      <c r="Z40" s="18"/>
    </row>
    <row r="41" customFormat="false" ht="14" hidden="false" customHeight="false" outlineLevel="0" collapsed="false">
      <c r="A41" s="45"/>
      <c r="B41" s="15" t="s">
        <v>53</v>
      </c>
      <c r="C41" s="15" t="n">
        <v>20.7015</v>
      </c>
      <c r="D41" s="15" t="n">
        <v>30.1047</v>
      </c>
      <c r="E41" s="15" t="n">
        <f aca="false">D41-C41</f>
        <v>9.4032</v>
      </c>
      <c r="F41" s="15" t="n">
        <v>20.9471</v>
      </c>
      <c r="G41" s="15" t="n">
        <v>20.8019</v>
      </c>
      <c r="H41" s="15" t="n">
        <f aca="false">F41-C41</f>
        <v>0.2456</v>
      </c>
      <c r="I41" s="15" t="n">
        <f aca="false">F41-G41</f>
        <v>0.145199999999999</v>
      </c>
      <c r="J41" s="46"/>
      <c r="K41" s="15" t="n">
        <f aca="false">(H41/E41)*100</f>
        <v>2.61187680789518</v>
      </c>
      <c r="L41" s="15" t="n">
        <f aca="false">(I41/E41)*100</f>
        <v>1.5441551812149</v>
      </c>
      <c r="M41" s="15" t="n">
        <f aca="false">I41/H41*100</f>
        <v>59.1205211726382</v>
      </c>
      <c r="N41" s="46"/>
      <c r="O41" s="50"/>
      <c r="P41" s="46"/>
      <c r="Q41" s="45" t="s">
        <v>109</v>
      </c>
      <c r="R41" s="15" t="s">
        <v>50</v>
      </c>
      <c r="S41" s="15" t="n">
        <v>4.8</v>
      </c>
      <c r="T41" s="16" t="n">
        <f aca="false">$T$6</f>
        <v>5.225</v>
      </c>
      <c r="U41" s="15" t="n">
        <f aca="false">$X$6</f>
        <v>0.0240524344569288</v>
      </c>
      <c r="V41" s="16" t="n">
        <f aca="false">(T41-S41)*U41*4000</f>
        <v>40.889138576779</v>
      </c>
      <c r="W41" s="15" t="n">
        <v>50</v>
      </c>
      <c r="X41" s="17" t="n">
        <f aca="false">V41*W41</f>
        <v>2044.45692883895</v>
      </c>
      <c r="Y41" s="18" t="n">
        <f aca="false">AVERAGE(X41:X42)</f>
        <v>2092.56179775281</v>
      </c>
      <c r="Z41" s="18"/>
    </row>
    <row r="42" customFormat="false" ht="14" hidden="false" customHeight="false" outlineLevel="0" collapsed="false">
      <c r="A42" s="45"/>
      <c r="B42" s="15" t="s">
        <v>54</v>
      </c>
      <c r="C42" s="15" t="n">
        <v>20.8287</v>
      </c>
      <c r="D42" s="15" t="n">
        <v>30.505</v>
      </c>
      <c r="E42" s="15" t="n">
        <f aca="false">D42-C42</f>
        <v>9.6763</v>
      </c>
      <c r="F42" s="15" t="n">
        <v>21.0821</v>
      </c>
      <c r="G42" s="15" t="n">
        <v>20.935</v>
      </c>
      <c r="H42" s="15" t="n">
        <f aca="false">F42-C42</f>
        <v>0.253399999999999</v>
      </c>
      <c r="I42" s="15" t="n">
        <f aca="false">F42-G42</f>
        <v>0.147100000000002</v>
      </c>
      <c r="J42" s="46"/>
      <c r="K42" s="15" t="n">
        <f aca="false">(H42/E42)*100</f>
        <v>2.61876957101371</v>
      </c>
      <c r="L42" s="15" t="n">
        <f aca="false">(I42/E42)*100</f>
        <v>1.52020917086078</v>
      </c>
      <c r="M42" s="15" t="n">
        <f aca="false">I42/H42*100</f>
        <v>58.0505130228896</v>
      </c>
      <c r="N42" s="46"/>
      <c r="O42" s="46" t="n">
        <f aca="false">AVERAGE(L42:L43)</f>
        <v>1.51550291986918</v>
      </c>
      <c r="P42" s="46"/>
      <c r="Q42" s="45"/>
      <c r="R42" s="15" t="s">
        <v>51</v>
      </c>
      <c r="S42" s="15" t="n">
        <v>4.78</v>
      </c>
      <c r="T42" s="16" t="n">
        <f aca="false">$T$6</f>
        <v>5.225</v>
      </c>
      <c r="U42" s="15" t="n">
        <f aca="false">$X$6</f>
        <v>0.0240524344569288</v>
      </c>
      <c r="V42" s="16" t="n">
        <f aca="false">(T42-S42)*U42*4000</f>
        <v>42.8133333333333</v>
      </c>
      <c r="W42" s="15" t="n">
        <v>50</v>
      </c>
      <c r="X42" s="17" t="n">
        <f aca="false">V42*W42</f>
        <v>2140.66666666666</v>
      </c>
      <c r="Y42" s="18"/>
      <c r="Z42" s="18"/>
    </row>
    <row r="43" customFormat="false" ht="14" hidden="false" customHeight="false" outlineLevel="0" collapsed="false">
      <c r="A43" s="45"/>
      <c r="B43" s="15" t="s">
        <v>55</v>
      </c>
      <c r="C43" s="15" t="n">
        <v>20.5375</v>
      </c>
      <c r="D43" s="15" t="n">
        <v>30.0358</v>
      </c>
      <c r="E43" s="15" t="n">
        <f aca="false">D43-C43</f>
        <v>9.4983</v>
      </c>
      <c r="F43" s="15" t="n">
        <v>20.7823</v>
      </c>
      <c r="G43" s="15" t="n">
        <v>20.6388</v>
      </c>
      <c r="H43" s="15" t="n">
        <f aca="false">F43-C43</f>
        <v>0.244799999999998</v>
      </c>
      <c r="I43" s="15" t="n">
        <f aca="false">F43-G43</f>
        <v>0.1435</v>
      </c>
      <c r="J43" s="46"/>
      <c r="K43" s="15" t="n">
        <f aca="false">(H43/E43)*100</f>
        <v>2.57730330690753</v>
      </c>
      <c r="L43" s="15" t="n">
        <f aca="false">(I43/E43)*100</f>
        <v>1.51079666887758</v>
      </c>
      <c r="M43" s="15" t="n">
        <f aca="false">I43/H43*100</f>
        <v>58.6192810457519</v>
      </c>
      <c r="N43" s="46"/>
      <c r="O43" s="50"/>
      <c r="P43" s="46"/>
      <c r="Q43" s="45" t="s">
        <v>110</v>
      </c>
      <c r="R43" s="15" t="s">
        <v>52</v>
      </c>
      <c r="S43" s="15" t="n">
        <v>4.84</v>
      </c>
      <c r="T43" s="16" t="n">
        <f aca="false">$T$6</f>
        <v>5.225</v>
      </c>
      <c r="U43" s="15" t="n">
        <f aca="false">$X$6</f>
        <v>0.0240524344569288</v>
      </c>
      <c r="V43" s="16" t="n">
        <f aca="false">(T43-S43)*U43*4000</f>
        <v>37.0407490636704</v>
      </c>
      <c r="W43" s="15" t="n">
        <v>50</v>
      </c>
      <c r="X43" s="17" t="n">
        <f aca="false">V43*W43</f>
        <v>1852.03745318352</v>
      </c>
      <c r="Y43" s="18" t="n">
        <f aca="false">AVERAGE(X43:X44)</f>
        <v>2068.50936329588</v>
      </c>
      <c r="Z43" s="18"/>
    </row>
    <row r="44" customFormat="false" ht="14" hidden="false" customHeight="false" outlineLevel="0" collapsed="false">
      <c r="A44" s="46"/>
      <c r="J44" s="46"/>
      <c r="N44" s="46"/>
      <c r="O44" s="46"/>
      <c r="Q44" s="45"/>
      <c r="R44" s="15" t="s">
        <v>53</v>
      </c>
      <c r="S44" s="15" t="n">
        <v>4.75</v>
      </c>
      <c r="T44" s="16" t="n">
        <f aca="false">$T$6</f>
        <v>5.225</v>
      </c>
      <c r="U44" s="15" t="n">
        <f aca="false">$X$6</f>
        <v>0.0240524344569288</v>
      </c>
      <c r="V44" s="16" t="n">
        <f aca="false">(T44-S44)*U44*4000</f>
        <v>45.6996254681648</v>
      </c>
      <c r="W44" s="15" t="n">
        <v>50</v>
      </c>
      <c r="X44" s="17" t="n">
        <f aca="false">V44*W44</f>
        <v>2284.98127340824</v>
      </c>
      <c r="Y44" s="18"/>
    </row>
    <row r="45" customFormat="false" ht="14" hidden="false" customHeight="false" outlineLevel="0" collapsed="false">
      <c r="A45" s="18"/>
      <c r="C45" s="15" t="s">
        <v>161</v>
      </c>
      <c r="D45" s="15" t="s">
        <v>162</v>
      </c>
      <c r="E45" s="44" t="s">
        <v>163</v>
      </c>
      <c r="F45" s="15" t="s">
        <v>193</v>
      </c>
      <c r="H45" s="15" t="s">
        <v>172</v>
      </c>
      <c r="I45" s="51"/>
      <c r="Q45" s="45" t="s">
        <v>111</v>
      </c>
      <c r="R45" s="15" t="s">
        <v>54</v>
      </c>
      <c r="S45" s="15" t="n">
        <v>4.83</v>
      </c>
      <c r="T45" s="16" t="n">
        <f aca="false">$T$6</f>
        <v>5.225</v>
      </c>
      <c r="U45" s="15" t="n">
        <f aca="false">$X$6</f>
        <v>0.0240524344569288</v>
      </c>
      <c r="V45" s="16" t="n">
        <f aca="false">(T45-S45)*U45*4000</f>
        <v>38.0028464419475</v>
      </c>
      <c r="W45" s="15" t="n">
        <v>50</v>
      </c>
      <c r="X45" s="17" t="n">
        <f aca="false">V45*W45</f>
        <v>1900.14232209738</v>
      </c>
      <c r="Y45" s="18" t="n">
        <f aca="false">AVERAGE(X45:X46)</f>
        <v>2188.77153558052</v>
      </c>
      <c r="AA45" s="16"/>
      <c r="AC45" s="16"/>
      <c r="AE45" s="17"/>
    </row>
    <row r="46" customFormat="false" ht="14" hidden="false" customHeight="false" outlineLevel="0" collapsed="false">
      <c r="A46" s="45" t="s">
        <v>114</v>
      </c>
      <c r="B46" s="15" t="s">
        <v>17</v>
      </c>
      <c r="C46" s="15" t="n">
        <v>6400</v>
      </c>
      <c r="D46" s="15" t="n">
        <f aca="false">C46*L5/100</f>
        <v>100.049687184446</v>
      </c>
      <c r="E46" s="46" t="n">
        <f aca="false">(D46+D47+D48)/3</f>
        <v>100.645237369362</v>
      </c>
      <c r="F46" s="15" t="n">
        <f aca="false">(D46/C46)*100</f>
        <v>1.56327636225697</v>
      </c>
      <c r="G46" s="45" t="s">
        <v>173</v>
      </c>
      <c r="L46" s="18"/>
      <c r="Q46" s="45"/>
      <c r="R46" s="15" t="s">
        <v>55</v>
      </c>
      <c r="S46" s="15" t="n">
        <v>4.71</v>
      </c>
      <c r="T46" s="16" t="n">
        <f aca="false">$T$6</f>
        <v>5.225</v>
      </c>
      <c r="U46" s="15" t="n">
        <f aca="false">$X$6</f>
        <v>0.0240524344569288</v>
      </c>
      <c r="V46" s="16" t="n">
        <f aca="false">(T46-S46)*U46*4000</f>
        <v>49.5480149812734</v>
      </c>
      <c r="W46" s="15" t="n">
        <v>50</v>
      </c>
      <c r="X46" s="17" t="n">
        <f aca="false">V46*W46</f>
        <v>2477.40074906367</v>
      </c>
      <c r="Y46" s="18"/>
      <c r="AA46" s="16"/>
      <c r="AC46" s="16"/>
      <c r="AE46" s="17"/>
      <c r="AF46" s="18"/>
    </row>
    <row r="47" customFormat="false" ht="14" hidden="false" customHeight="false" outlineLevel="0" collapsed="false">
      <c r="A47" s="45"/>
      <c r="B47" s="15" t="s">
        <v>18</v>
      </c>
      <c r="C47" s="15" t="n">
        <v>6400</v>
      </c>
      <c r="D47" s="15" t="n">
        <f aca="false">C47*L6/100</f>
        <v>100.475704697987</v>
      </c>
      <c r="E47" s="46"/>
      <c r="F47" s="15" t="n">
        <f aca="false">(D47/C47)*100</f>
        <v>1.56993288590604</v>
      </c>
      <c r="G47" s="45"/>
      <c r="H47" s="50" t="n">
        <f aca="false">E46</f>
        <v>100.645237369362</v>
      </c>
      <c r="I47" s="50"/>
      <c r="L47" s="18"/>
      <c r="R47" s="42"/>
      <c r="S47" s="42"/>
      <c r="T47" s="42"/>
      <c r="U47" s="16"/>
      <c r="AF47" s="18"/>
    </row>
    <row r="48" customFormat="false" ht="14" hidden="false" customHeight="false" outlineLevel="0" collapsed="false">
      <c r="A48" s="45"/>
      <c r="B48" s="15" t="s">
        <v>19</v>
      </c>
      <c r="C48" s="15" t="n">
        <v>6400</v>
      </c>
      <c r="D48" s="15" t="n">
        <f aca="false">C48*L7/100</f>
        <v>101.410320225651</v>
      </c>
      <c r="E48" s="46"/>
      <c r="F48" s="15" t="n">
        <f aca="false">(D48/C48)*100</f>
        <v>1.5845362535258</v>
      </c>
      <c r="G48" s="45"/>
      <c r="H48" s="50"/>
      <c r="I48" s="50"/>
      <c r="L48" s="18"/>
      <c r="R48" s="42" t="s">
        <v>64</v>
      </c>
      <c r="S48" s="47" t="n">
        <v>5.17</v>
      </c>
      <c r="T48" s="42" t="s">
        <v>65</v>
      </c>
      <c r="U48" s="42" t="s">
        <v>66</v>
      </c>
      <c r="V48" s="47" t="n">
        <v>5.29</v>
      </c>
      <c r="W48" s="42" t="s">
        <v>67</v>
      </c>
      <c r="X48" s="42" t="s">
        <v>68</v>
      </c>
      <c r="Y48" s="42"/>
    </row>
    <row r="49" customFormat="false" ht="14" hidden="false" customHeight="false" outlineLevel="0" collapsed="false">
      <c r="A49" s="45" t="s">
        <v>115</v>
      </c>
      <c r="B49" s="15" t="s">
        <v>20</v>
      </c>
      <c r="C49" s="15" t="n">
        <v>6400</v>
      </c>
      <c r="D49" s="15" t="n">
        <f aca="false">C49*L8/100</f>
        <v>105.631227952725</v>
      </c>
      <c r="E49" s="46" t="n">
        <f aca="false">(D49+D50+D51)/3</f>
        <v>105.987573527263</v>
      </c>
      <c r="F49" s="15" t="n">
        <f aca="false">(D49/C49)*100</f>
        <v>1.65048793676133</v>
      </c>
      <c r="G49" s="45" t="s">
        <v>174</v>
      </c>
      <c r="I49" s="50"/>
      <c r="L49" s="18"/>
      <c r="R49" s="42" t="s">
        <v>69</v>
      </c>
      <c r="S49" s="47" t="n">
        <v>5.23</v>
      </c>
      <c r="T49" s="16" t="n">
        <f aca="false">AVERAGE(S48:S49)</f>
        <v>5.2</v>
      </c>
      <c r="U49" s="42" t="s">
        <v>70</v>
      </c>
      <c r="V49" s="47" t="n">
        <v>5.22</v>
      </c>
      <c r="W49" s="17" t="n">
        <f aca="false">(V48+V49)/2</f>
        <v>5.255</v>
      </c>
      <c r="X49" s="17" t="n">
        <f aca="false">(3.8*0.0338)/W49</f>
        <v>0.024441484300666</v>
      </c>
      <c r="Y49" s="42"/>
    </row>
    <row r="50" customFormat="false" ht="14" hidden="false" customHeight="false" outlineLevel="0" collapsed="false">
      <c r="A50" s="45"/>
      <c r="B50" s="15" t="s">
        <v>21</v>
      </c>
      <c r="C50" s="15" t="n">
        <v>6400</v>
      </c>
      <c r="D50" s="15" t="n">
        <f aca="false">C50*L9/100</f>
        <v>105.892956117309</v>
      </c>
      <c r="E50" s="46"/>
      <c r="F50" s="15" t="n">
        <f aca="false">(D50/C50)*100</f>
        <v>1.65457743933296</v>
      </c>
      <c r="G50" s="45"/>
      <c r="H50" s="50" t="n">
        <f aca="false">E49</f>
        <v>105.987573527263</v>
      </c>
      <c r="I50" s="50"/>
      <c r="L50" s="18"/>
      <c r="Q50" s="44"/>
      <c r="S50" s="15" t="s">
        <v>160</v>
      </c>
      <c r="V50" s="49" t="s">
        <v>155</v>
      </c>
      <c r="W50" s="42" t="s">
        <v>75</v>
      </c>
      <c r="X50" s="17" t="s">
        <v>156</v>
      </c>
      <c r="Y50" s="42" t="s">
        <v>157</v>
      </c>
    </row>
    <row r="51" customFormat="false" ht="14" hidden="false" customHeight="false" outlineLevel="0" collapsed="false">
      <c r="A51" s="45"/>
      <c r="B51" s="15" t="s">
        <v>22</v>
      </c>
      <c r="C51" s="15" t="n">
        <v>6400</v>
      </c>
      <c r="D51" s="15" t="n">
        <f aca="false">C51*L10/100</f>
        <v>106.438536511753</v>
      </c>
      <c r="E51" s="46"/>
      <c r="F51" s="15" t="n">
        <f aca="false">(D51/C51)*100</f>
        <v>1.66310213299614</v>
      </c>
      <c r="G51" s="45"/>
      <c r="H51" s="50"/>
      <c r="I51" s="46"/>
      <c r="L51" s="18"/>
      <c r="Q51" s="46" t="s">
        <v>114</v>
      </c>
      <c r="R51" s="15" t="s">
        <v>17</v>
      </c>
      <c r="S51" s="15" t="n">
        <v>3.36</v>
      </c>
      <c r="T51" s="16" t="n">
        <f aca="false">$T$49</f>
        <v>5.2</v>
      </c>
      <c r="U51" s="15" t="n">
        <f aca="false">$X$49</f>
        <v>0.024441484300666</v>
      </c>
      <c r="V51" s="16" t="n">
        <f aca="false">(T51-S51)*U51*4000</f>
        <v>179.889324452902</v>
      </c>
      <c r="W51" s="15" t="n">
        <v>200</v>
      </c>
      <c r="X51" s="17" t="n">
        <f aca="false">V51*W51</f>
        <v>35977.8648905804</v>
      </c>
      <c r="Y51" s="18" t="n">
        <f aca="false">AVERAGE(X51:X52)</f>
        <v>39497.4386298763</v>
      </c>
    </row>
    <row r="52" customFormat="false" ht="14" hidden="false" customHeight="false" outlineLevel="0" collapsed="false">
      <c r="A52" s="45" t="s">
        <v>116</v>
      </c>
      <c r="B52" s="15" t="s">
        <v>23</v>
      </c>
      <c r="C52" s="15" t="n">
        <v>6400</v>
      </c>
      <c r="D52" s="15" t="n">
        <f aca="false">C52*L11/100</f>
        <v>107.152281498093</v>
      </c>
      <c r="E52" s="46" t="n">
        <f aca="false">(D52+D53+D54)/3</f>
        <v>107.103728825075</v>
      </c>
      <c r="F52" s="15" t="n">
        <f aca="false">(D52/C52)*100</f>
        <v>1.6742543984077</v>
      </c>
      <c r="G52" s="45" t="s">
        <v>175</v>
      </c>
      <c r="I52" s="46"/>
      <c r="K52" s="52"/>
      <c r="L52" s="18"/>
      <c r="Q52" s="46"/>
      <c r="R52" s="15" t="s">
        <v>18</v>
      </c>
      <c r="S52" s="15" t="n">
        <v>3</v>
      </c>
      <c r="T52" s="16" t="n">
        <f aca="false">$T$49</f>
        <v>5.2</v>
      </c>
      <c r="U52" s="15" t="n">
        <f aca="false">$X$49</f>
        <v>0.024441484300666</v>
      </c>
      <c r="V52" s="16" t="n">
        <f aca="false">(T52-S52)*U52*4000</f>
        <v>215.085061845861</v>
      </c>
      <c r="W52" s="15" t="n">
        <v>200</v>
      </c>
      <c r="X52" s="17" t="n">
        <f aca="false">V52*W52</f>
        <v>43017.0123691722</v>
      </c>
      <c r="Y52" s="18"/>
    </row>
    <row r="53" customFormat="false" ht="14" hidden="false" customHeight="false" outlineLevel="0" collapsed="false">
      <c r="A53" s="45"/>
      <c r="B53" s="15" t="s">
        <v>24</v>
      </c>
      <c r="C53" s="15" t="n">
        <v>6400</v>
      </c>
      <c r="D53" s="15" t="n">
        <f aca="false">C53*L12/100</f>
        <v>106.41744919168</v>
      </c>
      <c r="E53" s="46"/>
      <c r="F53" s="15" t="n">
        <f aca="false">(D53/C53)*100</f>
        <v>1.66277264362001</v>
      </c>
      <c r="G53" s="45"/>
      <c r="H53" s="50" t="n">
        <f aca="false">E52</f>
        <v>107.103728825075</v>
      </c>
      <c r="I53" s="50"/>
      <c r="L53" s="18"/>
      <c r="Q53" s="46"/>
      <c r="R53" s="15" t="s">
        <v>19</v>
      </c>
      <c r="S53" s="15" t="n">
        <v>2.46</v>
      </c>
      <c r="T53" s="16" t="n">
        <f aca="false">$T$49</f>
        <v>5.2</v>
      </c>
      <c r="U53" s="15" t="n">
        <f aca="false">$X$49</f>
        <v>0.024441484300666</v>
      </c>
      <c r="V53" s="16" t="n">
        <f aca="false">(T53-S53)*U53*4000</f>
        <v>267.8786679353</v>
      </c>
      <c r="W53" s="15" t="n">
        <v>200</v>
      </c>
      <c r="X53" s="17" t="n">
        <f aca="false">V53*W53</f>
        <v>53575.73358706</v>
      </c>
      <c r="Y53" s="18"/>
    </row>
    <row r="54" customFormat="false" ht="14" hidden="false" customHeight="false" outlineLevel="0" collapsed="false">
      <c r="A54" s="45"/>
      <c r="B54" s="15" t="s">
        <v>25</v>
      </c>
      <c r="C54" s="15" t="n">
        <v>6400</v>
      </c>
      <c r="D54" s="15" t="n">
        <f aca="false">C54*L13/100</f>
        <v>107.741455785452</v>
      </c>
      <c r="E54" s="46"/>
      <c r="F54" s="15" t="n">
        <f aca="false">(D54/C54)*100</f>
        <v>1.68346024664769</v>
      </c>
      <c r="G54" s="45"/>
      <c r="H54" s="50"/>
      <c r="I54" s="52"/>
      <c r="K54" s="52"/>
      <c r="L54" s="18"/>
      <c r="Q54" s="46" t="s">
        <v>115</v>
      </c>
      <c r="R54" s="15" t="s">
        <v>20</v>
      </c>
      <c r="S54" s="15" t="n">
        <v>3.24</v>
      </c>
      <c r="T54" s="16" t="n">
        <f aca="false">$T$49</f>
        <v>5.2</v>
      </c>
      <c r="U54" s="15" t="n">
        <f aca="false">$X$49</f>
        <v>0.024441484300666</v>
      </c>
      <c r="V54" s="16" t="n">
        <f aca="false">(T54-S54)*U54*4000</f>
        <v>191.621236917222</v>
      </c>
      <c r="W54" s="15" t="n">
        <v>200</v>
      </c>
      <c r="X54" s="17" t="n">
        <f aca="false">V54*W54</f>
        <v>38324.2473834443</v>
      </c>
      <c r="Y54" s="18" t="n">
        <f aca="false">AVERAGE(X54:X56)</f>
        <v>40279.5661274976</v>
      </c>
    </row>
    <row r="55" customFormat="false" ht="14" hidden="false" customHeight="false" outlineLevel="0" collapsed="false">
      <c r="A55" s="45" t="s">
        <v>158</v>
      </c>
      <c r="B55" s="15" t="s">
        <v>26</v>
      </c>
      <c r="C55" s="15" t="n">
        <v>33</v>
      </c>
      <c r="D55" s="15" t="n">
        <f aca="false">C55*L14/100</f>
        <v>0.521759611551982</v>
      </c>
      <c r="E55" s="45" t="n">
        <f aca="false">(D55+D56)/2</f>
        <v>0.520446220523925</v>
      </c>
      <c r="F55" s="15" t="n">
        <f aca="false">(D55/C55)*100</f>
        <v>1.5810897319757</v>
      </c>
      <c r="G55" s="45" t="s">
        <v>176</v>
      </c>
      <c r="H55" s="50" t="n">
        <f aca="false">E55</f>
        <v>0.520446220523925</v>
      </c>
      <c r="L55" s="18"/>
      <c r="Q55" s="46"/>
      <c r="R55" s="15" t="s">
        <v>21</v>
      </c>
      <c r="S55" s="15" t="n">
        <v>3.02</v>
      </c>
      <c r="T55" s="16" t="n">
        <f aca="false">$T$49</f>
        <v>5.2</v>
      </c>
      <c r="U55" s="15" t="n">
        <f aca="false">$X$49</f>
        <v>0.024441484300666</v>
      </c>
      <c r="V55" s="16" t="n">
        <f aca="false">(T55-S55)*U55*4000</f>
        <v>213.129743101808</v>
      </c>
      <c r="W55" s="15" t="n">
        <v>200</v>
      </c>
      <c r="X55" s="17" t="n">
        <f aca="false">V55*W55</f>
        <v>42625.9486203616</v>
      </c>
      <c r="Y55" s="18"/>
    </row>
    <row r="56" customFormat="false" ht="14" hidden="false" customHeight="false" outlineLevel="0" collapsed="false">
      <c r="A56" s="45"/>
      <c r="B56" s="15" t="s">
        <v>27</v>
      </c>
      <c r="C56" s="15" t="n">
        <v>33</v>
      </c>
      <c r="D56" s="15" t="n">
        <f aca="false">C56*L15/100</f>
        <v>0.519132829495868</v>
      </c>
      <c r="E56" s="45"/>
      <c r="F56" s="15" t="n">
        <f aca="false">(D56/C56)*100</f>
        <v>1.57312978635112</v>
      </c>
      <c r="G56" s="45"/>
      <c r="I56" s="50"/>
      <c r="L56" s="18"/>
      <c r="Q56" s="46"/>
      <c r="R56" s="15" t="s">
        <v>22</v>
      </c>
      <c r="S56" s="15" t="n">
        <v>3.16</v>
      </c>
      <c r="T56" s="16" t="n">
        <f aca="false">$T$49</f>
        <v>5.2</v>
      </c>
      <c r="U56" s="15" t="n">
        <f aca="false">$X$49</f>
        <v>0.024441484300666</v>
      </c>
      <c r="V56" s="16" t="n">
        <f aca="false">(T56-S56)*U56*4000</f>
        <v>199.442511893435</v>
      </c>
      <c r="W56" s="15" t="n">
        <v>200</v>
      </c>
      <c r="X56" s="17" t="n">
        <f aca="false">V56*W56</f>
        <v>39888.502378687</v>
      </c>
      <c r="Y56" s="18"/>
    </row>
    <row r="57" customFormat="false" ht="14" hidden="false" customHeight="false" outlineLevel="0" collapsed="false">
      <c r="A57" s="45"/>
      <c r="B57" s="15" t="s">
        <v>28</v>
      </c>
      <c r="C57" s="15" t="n">
        <v>33</v>
      </c>
      <c r="D57" s="15" t="n">
        <f aca="false">C57*L16/100</f>
        <v>0.494401244167965</v>
      </c>
      <c r="E57" s="45" t="n">
        <f aca="false">(D57+D58)/2</f>
        <v>0.494758327842905</v>
      </c>
      <c r="F57" s="15" t="n">
        <f aca="false">(D57/C57)*100</f>
        <v>1.49818558838777</v>
      </c>
      <c r="G57" s="45" t="s">
        <v>177</v>
      </c>
      <c r="H57" s="50" t="n">
        <f aca="false">E57</f>
        <v>0.494758327842905</v>
      </c>
      <c r="I57" s="18"/>
      <c r="L57" s="18"/>
      <c r="Q57" s="46" t="s">
        <v>116</v>
      </c>
      <c r="R57" s="15" t="s">
        <v>23</v>
      </c>
      <c r="S57" s="15" t="n">
        <v>3.14</v>
      </c>
      <c r="T57" s="16" t="n">
        <f aca="false">$T$49</f>
        <v>5.2</v>
      </c>
      <c r="U57" s="15" t="n">
        <f aca="false">$X$49</f>
        <v>0.024441484300666</v>
      </c>
      <c r="V57" s="16" t="n">
        <f aca="false">(T57-S57)*U57*4000</f>
        <v>201.397830637488</v>
      </c>
      <c r="W57" s="15" t="n">
        <v>200</v>
      </c>
      <c r="X57" s="17" t="n">
        <f aca="false">V57*W57</f>
        <v>40279.5661274976</v>
      </c>
      <c r="Y57" s="18" t="n">
        <f aca="false">AVERAGE(X57:X59)</f>
        <v>42300.0621630194</v>
      </c>
    </row>
    <row r="58" customFormat="false" ht="14" hidden="false" customHeight="false" outlineLevel="0" collapsed="false">
      <c r="A58" s="45"/>
      <c r="B58" s="15" t="s">
        <v>29</v>
      </c>
      <c r="C58" s="15" t="n">
        <v>33</v>
      </c>
      <c r="D58" s="15" t="n">
        <f aca="false">C58*L17/100</f>
        <v>0.495115411517844</v>
      </c>
      <c r="E58" s="45"/>
      <c r="F58" s="15" t="n">
        <f aca="false">(D58/C58)*100</f>
        <v>1.50034973187226</v>
      </c>
      <c r="G58" s="45"/>
      <c r="I58" s="50"/>
      <c r="L58" s="18"/>
      <c r="Q58" s="46"/>
      <c r="R58" s="15" t="s">
        <v>24</v>
      </c>
      <c r="S58" s="15" t="n">
        <v>2.93</v>
      </c>
      <c r="T58" s="16" t="n">
        <f aca="false">$T$49</f>
        <v>5.2</v>
      </c>
      <c r="U58" s="15" t="n">
        <f aca="false">$X$49</f>
        <v>0.024441484300666</v>
      </c>
      <c r="V58" s="16" t="n">
        <f aca="false">(T58-S58)*U58*4000</f>
        <v>221.928677450048</v>
      </c>
      <c r="W58" s="15" t="n">
        <v>200</v>
      </c>
      <c r="X58" s="17" t="n">
        <f aca="false">V58*W58</f>
        <v>44385.7354900095</v>
      </c>
      <c r="Y58" s="18"/>
    </row>
    <row r="59" customFormat="false" ht="14" hidden="false" customHeight="false" outlineLevel="0" collapsed="false">
      <c r="A59" s="45"/>
      <c r="B59" s="15" t="s">
        <v>30</v>
      </c>
      <c r="C59" s="15" t="n">
        <v>33</v>
      </c>
      <c r="D59" s="15" t="n">
        <f aca="false">C59*L18/100</f>
        <v>0.495392618858777</v>
      </c>
      <c r="E59" s="45" t="n">
        <f aca="false">(D59+D60)/2</f>
        <v>0.496223453700211</v>
      </c>
      <c r="F59" s="15" t="n">
        <f aca="false">(D59/C59)*100</f>
        <v>1.50118975411751</v>
      </c>
      <c r="G59" s="45" t="s">
        <v>178</v>
      </c>
      <c r="H59" s="50" t="n">
        <f aca="false">E59</f>
        <v>0.496223453700211</v>
      </c>
      <c r="I59" s="18"/>
      <c r="L59" s="18"/>
      <c r="Q59" s="46"/>
      <c r="R59" s="15" t="s">
        <v>25</v>
      </c>
      <c r="S59" s="15" t="n">
        <v>3.04</v>
      </c>
      <c r="T59" s="16" t="n">
        <f aca="false">$T$49</f>
        <v>5.2</v>
      </c>
      <c r="U59" s="15" t="n">
        <f aca="false">$X$49</f>
        <v>0.024441484300666</v>
      </c>
      <c r="V59" s="16" t="n">
        <f aca="false">(T59-S59)*U59*4000</f>
        <v>211.174424357755</v>
      </c>
      <c r="W59" s="15" t="n">
        <v>200</v>
      </c>
      <c r="X59" s="17" t="n">
        <f aca="false">V59*W59</f>
        <v>42234.8848715509</v>
      </c>
      <c r="Y59" s="18"/>
    </row>
    <row r="60" customFormat="false" ht="14" hidden="false" customHeight="false" outlineLevel="0" collapsed="false">
      <c r="A60" s="45"/>
      <c r="B60" s="15" t="s">
        <v>31</v>
      </c>
      <c r="C60" s="15" t="n">
        <v>33</v>
      </c>
      <c r="D60" s="15" t="n">
        <f aca="false">C60*L19/100</f>
        <v>0.497054288541644</v>
      </c>
      <c r="E60" s="45"/>
      <c r="F60" s="15" t="n">
        <f aca="false">(D60/C60)*100</f>
        <v>1.50622511679286</v>
      </c>
      <c r="G60" s="45"/>
      <c r="I60" s="50"/>
      <c r="L60" s="18"/>
      <c r="Q60" s="45" t="s">
        <v>97</v>
      </c>
      <c r="R60" s="15" t="s">
        <v>26</v>
      </c>
      <c r="S60" s="15" t="n">
        <v>3.35</v>
      </c>
      <c r="T60" s="16" t="n">
        <f aca="false">$T$49</f>
        <v>5.2</v>
      </c>
      <c r="U60" s="15" t="n">
        <f aca="false">$X$49</f>
        <v>0.024441484300666</v>
      </c>
      <c r="V60" s="16" t="n">
        <f aca="false">(T60-S60)*U60*4000</f>
        <v>180.866983824929</v>
      </c>
      <c r="W60" s="15" t="n">
        <v>200</v>
      </c>
      <c r="X60" s="17" t="n">
        <f aca="false">V60*W60</f>
        <v>36173.3967649857</v>
      </c>
      <c r="Y60" s="18" t="n">
        <f aca="false">AVERAGE(X60:X61)</f>
        <v>34315.8439581351</v>
      </c>
    </row>
    <row r="61" customFormat="false" ht="14" hidden="false" customHeight="false" outlineLevel="0" collapsed="false">
      <c r="A61" s="45"/>
      <c r="B61" s="15" t="s">
        <v>32</v>
      </c>
      <c r="C61" s="15" t="n">
        <v>33</v>
      </c>
      <c r="D61" s="15" t="n">
        <f aca="false">C61*L20/100</f>
        <v>0.495116189264707</v>
      </c>
      <c r="E61" s="45" t="n">
        <f aca="false">(D61+D62)/2</f>
        <v>0.492149369879328</v>
      </c>
      <c r="F61" s="15" t="n">
        <f aca="false">(D61/C61)*100</f>
        <v>1.50035208868093</v>
      </c>
      <c r="G61" s="45" t="s">
        <v>179</v>
      </c>
      <c r="H61" s="50" t="n">
        <f aca="false">E61</f>
        <v>0.492149369879328</v>
      </c>
      <c r="L61" s="18"/>
      <c r="Q61" s="45"/>
      <c r="R61" s="15" t="s">
        <v>27</v>
      </c>
      <c r="S61" s="15" t="n">
        <v>3.54</v>
      </c>
      <c r="T61" s="16" t="n">
        <f aca="false">$T$49</f>
        <v>5.2</v>
      </c>
      <c r="U61" s="15" t="n">
        <f aca="false">$X$49</f>
        <v>0.024441484300666</v>
      </c>
      <c r="V61" s="16" t="n">
        <f aca="false">(T61-S61)*U61*4000</f>
        <v>162.291455756423</v>
      </c>
      <c r="W61" s="15" t="n">
        <v>200</v>
      </c>
      <c r="X61" s="17" t="n">
        <f aca="false">V61*W61</f>
        <v>32458.2911512845</v>
      </c>
      <c r="Y61" s="18"/>
    </row>
    <row r="62" customFormat="false" ht="14" hidden="false" customHeight="false" outlineLevel="0" collapsed="false">
      <c r="A62" s="45"/>
      <c r="B62" s="15" t="s">
        <v>33</v>
      </c>
      <c r="C62" s="15" t="n">
        <v>33</v>
      </c>
      <c r="D62" s="15" t="n">
        <f aca="false">C62*L21/100</f>
        <v>0.489182550493949</v>
      </c>
      <c r="E62" s="45"/>
      <c r="F62" s="15" t="n">
        <f aca="false">(D62/C62)*100</f>
        <v>1.48237136513318</v>
      </c>
      <c r="G62" s="45"/>
      <c r="I62" s="50"/>
      <c r="L62" s="18"/>
      <c r="Q62" s="45" t="s">
        <v>98</v>
      </c>
      <c r="R62" s="15" t="s">
        <v>28</v>
      </c>
      <c r="S62" s="15" t="n">
        <v>3.47</v>
      </c>
      <c r="T62" s="16" t="n">
        <f aca="false">$T$49</f>
        <v>5.2</v>
      </c>
      <c r="U62" s="15" t="n">
        <f aca="false">$X$49</f>
        <v>0.024441484300666</v>
      </c>
      <c r="V62" s="16" t="n">
        <f aca="false">(T62-S62)*U62*4000</f>
        <v>169.135071360609</v>
      </c>
      <c r="W62" s="15" t="n">
        <v>200</v>
      </c>
      <c r="X62" s="17" t="n">
        <f aca="false">V62*W62</f>
        <v>33827.0142721218</v>
      </c>
      <c r="Y62" s="18" t="n">
        <f aca="false">AVERAGE(X62:X63)</f>
        <v>31969.4614652712</v>
      </c>
    </row>
    <row r="63" customFormat="false" ht="14" hidden="false" customHeight="false" outlineLevel="0" collapsed="false">
      <c r="A63" s="45"/>
      <c r="B63" s="15" t="s">
        <v>34</v>
      </c>
      <c r="C63" s="15" t="n">
        <v>33</v>
      </c>
      <c r="D63" s="15" t="n">
        <f aca="false">C63*L22/100</f>
        <v>0.545463904553815</v>
      </c>
      <c r="E63" s="45" t="n">
        <f aca="false">(D63+D64)/2</f>
        <v>0.555868159391873</v>
      </c>
      <c r="F63" s="15" t="n">
        <f aca="false">(D63/C63)*100</f>
        <v>1.65292092289035</v>
      </c>
      <c r="G63" s="45" t="s">
        <v>180</v>
      </c>
      <c r="H63" s="50" t="n">
        <f aca="false">E63</f>
        <v>0.555868159391873</v>
      </c>
      <c r="L63" s="18"/>
      <c r="Q63" s="45"/>
      <c r="R63" s="15" t="s">
        <v>29</v>
      </c>
      <c r="S63" s="15" t="n">
        <v>3.66</v>
      </c>
      <c r="T63" s="16" t="n">
        <f aca="false">$T$49</f>
        <v>5.2</v>
      </c>
      <c r="U63" s="15" t="n">
        <f aca="false">$X$49</f>
        <v>0.024441484300666</v>
      </c>
      <c r="V63" s="16" t="n">
        <f aca="false">(T63-S63)*U63*4000</f>
        <v>150.559543292103</v>
      </c>
      <c r="W63" s="15" t="n">
        <v>200</v>
      </c>
      <c r="X63" s="17" t="n">
        <f aca="false">V63*W63</f>
        <v>30111.9086584206</v>
      </c>
      <c r="Y63" s="18"/>
    </row>
    <row r="64" customFormat="false" ht="14" hidden="false" customHeight="false" outlineLevel="0" collapsed="false">
      <c r="A64" s="45"/>
      <c r="B64" s="15" t="s">
        <v>35</v>
      </c>
      <c r="C64" s="15" t="n">
        <v>33</v>
      </c>
      <c r="D64" s="15" t="n">
        <f aca="false">C64*L23/100</f>
        <v>0.566272414229931</v>
      </c>
      <c r="E64" s="45"/>
      <c r="F64" s="15" t="n">
        <f aca="false">(D64/C64)*100</f>
        <v>1.71597701281797</v>
      </c>
      <c r="G64" s="45"/>
      <c r="I64" s="50"/>
      <c r="L64" s="18"/>
      <c r="Q64" s="45" t="s">
        <v>99</v>
      </c>
      <c r="R64" s="15" t="s">
        <v>30</v>
      </c>
      <c r="S64" s="15" t="n">
        <v>3.88</v>
      </c>
      <c r="T64" s="16" t="n">
        <f aca="false">$T$49</f>
        <v>5.2</v>
      </c>
      <c r="U64" s="15" t="n">
        <f aca="false">$X$49</f>
        <v>0.024441484300666</v>
      </c>
      <c r="V64" s="16" t="n">
        <f aca="false">(T64-S64)*U64*4000</f>
        <v>129.051037107517</v>
      </c>
      <c r="W64" s="15" t="n">
        <v>200</v>
      </c>
      <c r="X64" s="17" t="n">
        <f aca="false">V64*W64</f>
        <v>25810.2074215033</v>
      </c>
      <c r="Y64" s="18" t="n">
        <f aca="false">AVERAGE(X64:X65)</f>
        <v>25516.9096098953</v>
      </c>
    </row>
    <row r="65" customFormat="false" ht="14" hidden="false" customHeight="false" outlineLevel="0" collapsed="false">
      <c r="A65" s="45"/>
      <c r="B65" s="15" t="s">
        <v>36</v>
      </c>
      <c r="C65" s="15" t="n">
        <v>33</v>
      </c>
      <c r="D65" s="15" t="n">
        <f aca="false">C65*L24/100</f>
        <v>0.494809688581317</v>
      </c>
      <c r="E65" s="45" t="n">
        <f aca="false">(D65+D66)/2</f>
        <v>0.490147697452458</v>
      </c>
      <c r="F65" s="15" t="n">
        <f aca="false">(D65/C65)*100</f>
        <v>1.49942329873126</v>
      </c>
      <c r="G65" s="45" t="s">
        <v>181</v>
      </c>
      <c r="H65" s="50" t="n">
        <f aca="false">E65</f>
        <v>0.490147697452458</v>
      </c>
      <c r="L65" s="18"/>
      <c r="Q65" s="45"/>
      <c r="R65" s="15" t="s">
        <v>31</v>
      </c>
      <c r="S65" s="15" t="n">
        <v>3.91</v>
      </c>
      <c r="T65" s="16" t="n">
        <f aca="false">$T$49</f>
        <v>5.2</v>
      </c>
      <c r="U65" s="15" t="n">
        <f aca="false">$X$49</f>
        <v>0.024441484300666</v>
      </c>
      <c r="V65" s="16" t="n">
        <f aca="false">(T65-S65)*U65*4000</f>
        <v>126.118058991437</v>
      </c>
      <c r="W65" s="15" t="n">
        <v>200</v>
      </c>
      <c r="X65" s="17" t="n">
        <f aca="false">V65*W65</f>
        <v>25223.6117982873</v>
      </c>
      <c r="Y65" s="18"/>
    </row>
    <row r="66" customFormat="false" ht="14" hidden="false" customHeight="false" outlineLevel="0" collapsed="false">
      <c r="A66" s="45"/>
      <c r="B66" s="15" t="s">
        <v>37</v>
      </c>
      <c r="C66" s="15" t="n">
        <v>33</v>
      </c>
      <c r="D66" s="15" t="n">
        <f aca="false">C66*L25/100</f>
        <v>0.4854857063236</v>
      </c>
      <c r="E66" s="45"/>
      <c r="F66" s="15" t="n">
        <f aca="false">(D66/C66)*100</f>
        <v>1.47116880704121</v>
      </c>
      <c r="G66" s="45"/>
      <c r="I66" s="50"/>
      <c r="L66" s="18"/>
      <c r="Q66" s="45" t="s">
        <v>100</v>
      </c>
      <c r="R66" s="15" t="s">
        <v>32</v>
      </c>
      <c r="S66" s="15" t="n">
        <v>3.71</v>
      </c>
      <c r="T66" s="16" t="n">
        <f aca="false">$T$49</f>
        <v>5.2</v>
      </c>
      <c r="U66" s="15" t="n">
        <f aca="false">$X$49</f>
        <v>0.024441484300666</v>
      </c>
      <c r="V66" s="16" t="n">
        <f aca="false">(T66-S66)*U66*4000</f>
        <v>145.67124643197</v>
      </c>
      <c r="W66" s="15" t="n">
        <v>200</v>
      </c>
      <c r="X66" s="17" t="n">
        <f aca="false">V66*W66</f>
        <v>29134.2492863939</v>
      </c>
      <c r="Y66" s="18" t="n">
        <f aca="false">AVERAGE(X66:X67)</f>
        <v>26787.86679353</v>
      </c>
    </row>
    <row r="67" customFormat="false" ht="14" hidden="false" customHeight="false" outlineLevel="0" collapsed="false">
      <c r="A67" s="45"/>
      <c r="B67" s="15" t="s">
        <v>38</v>
      </c>
      <c r="C67" s="15" t="n">
        <v>33</v>
      </c>
      <c r="D67" s="15" t="n">
        <f aca="false">C67*L26/100</f>
        <v>0.536393910561368</v>
      </c>
      <c r="E67" s="45" t="n">
        <f aca="false">(D67+D68)/2</f>
        <v>0.534203890463399</v>
      </c>
      <c r="F67" s="15" t="n">
        <f aca="false">(D67/C67)*100</f>
        <v>1.62543609261021</v>
      </c>
      <c r="G67" s="45" t="s">
        <v>182</v>
      </c>
      <c r="H67" s="50" t="n">
        <f aca="false">E67</f>
        <v>0.534203890463399</v>
      </c>
      <c r="L67" s="18"/>
      <c r="Q67" s="45"/>
      <c r="R67" s="15" t="s">
        <v>33</v>
      </c>
      <c r="S67" s="15" t="n">
        <v>3.95</v>
      </c>
      <c r="T67" s="16" t="n">
        <f aca="false">$T$49</f>
        <v>5.2</v>
      </c>
      <c r="U67" s="15" t="n">
        <f aca="false">$X$49</f>
        <v>0.024441484300666</v>
      </c>
      <c r="V67" s="16" t="n">
        <f aca="false">(T67-S67)*U67*4000</f>
        <v>122.20742150333</v>
      </c>
      <c r="W67" s="15" t="n">
        <v>200</v>
      </c>
      <c r="X67" s="17" t="n">
        <f aca="false">V67*W67</f>
        <v>24441.484300666</v>
      </c>
      <c r="Y67" s="18"/>
    </row>
    <row r="68" customFormat="false" ht="14" hidden="false" customHeight="false" outlineLevel="0" collapsed="false">
      <c r="A68" s="45"/>
      <c r="B68" s="15" t="s">
        <v>39</v>
      </c>
      <c r="C68" s="15" t="n">
        <v>33</v>
      </c>
      <c r="D68" s="15" t="n">
        <f aca="false">C68*L27/100</f>
        <v>0.532013870365429</v>
      </c>
      <c r="E68" s="45"/>
      <c r="F68" s="15" t="n">
        <f aca="false">(D68/C68)*100</f>
        <v>1.6121632435316</v>
      </c>
      <c r="G68" s="45"/>
      <c r="I68" s="50"/>
      <c r="L68" s="18"/>
      <c r="Q68" s="45" t="s">
        <v>101</v>
      </c>
      <c r="R68" s="15" t="s">
        <v>34</v>
      </c>
      <c r="S68" s="15" t="n">
        <v>3.94</v>
      </c>
      <c r="T68" s="16" t="n">
        <f aca="false">$T$49</f>
        <v>5.2</v>
      </c>
      <c r="U68" s="15" t="n">
        <f aca="false">$X$49</f>
        <v>0.024441484300666</v>
      </c>
      <c r="V68" s="16" t="n">
        <f aca="false">(T68-S68)*U68*4000</f>
        <v>123.185080875357</v>
      </c>
      <c r="W68" s="15" t="n">
        <v>200</v>
      </c>
      <c r="X68" s="17" t="n">
        <f aca="false">V68*W68</f>
        <v>24637.0161750714</v>
      </c>
      <c r="Y68" s="18" t="n">
        <f aca="false">AVERAGE(X68:X69)</f>
        <v>27276.6964795433</v>
      </c>
    </row>
    <row r="69" customFormat="false" ht="14" hidden="false" customHeight="false" outlineLevel="0" collapsed="false">
      <c r="A69" s="45"/>
      <c r="B69" s="15" t="s">
        <v>40</v>
      </c>
      <c r="C69" s="15" t="n">
        <v>33</v>
      </c>
      <c r="D69" s="15" t="n">
        <f aca="false">C69*L28/100</f>
        <v>0.516326004406724</v>
      </c>
      <c r="E69" s="45" t="n">
        <f aca="false">(D69+D70)/2</f>
        <v>0.517187272972304</v>
      </c>
      <c r="F69" s="15" t="n">
        <f aca="false">(D69/C69)*100</f>
        <v>1.56462425577795</v>
      </c>
      <c r="G69" s="45" t="s">
        <v>183</v>
      </c>
      <c r="H69" s="50" t="n">
        <f aca="false">E69</f>
        <v>0.517187272972304</v>
      </c>
      <c r="L69" s="18"/>
      <c r="Q69" s="45"/>
      <c r="R69" s="15" t="s">
        <v>35</v>
      </c>
      <c r="S69" s="15" t="n">
        <v>3.67</v>
      </c>
      <c r="T69" s="16" t="n">
        <f aca="false">$T$49</f>
        <v>5.2</v>
      </c>
      <c r="U69" s="15" t="n">
        <f aca="false">$X$49</f>
        <v>0.024441484300666</v>
      </c>
      <c r="V69" s="16" t="n">
        <f aca="false">(T69-S69)*U69*4000</f>
        <v>149.581883920076</v>
      </c>
      <c r="W69" s="15" t="n">
        <v>200</v>
      </c>
      <c r="X69" s="17" t="n">
        <f aca="false">V69*W69</f>
        <v>29916.3767840152</v>
      </c>
      <c r="Y69" s="18"/>
    </row>
    <row r="70" customFormat="false" ht="14" hidden="false" customHeight="false" outlineLevel="0" collapsed="false">
      <c r="A70" s="45"/>
      <c r="B70" s="15" t="s">
        <v>41</v>
      </c>
      <c r="C70" s="15" t="n">
        <v>33</v>
      </c>
      <c r="D70" s="15" t="n">
        <f aca="false">C70*L29/100</f>
        <v>0.518048541537883</v>
      </c>
      <c r="E70" s="45"/>
      <c r="F70" s="15" t="n">
        <f aca="false">(D70/C70)*100</f>
        <v>1.56984406526631</v>
      </c>
      <c r="G70" s="45"/>
      <c r="I70" s="50"/>
      <c r="L70" s="18"/>
      <c r="Q70" s="45" t="s">
        <v>102</v>
      </c>
      <c r="R70" s="15" t="s">
        <v>36</v>
      </c>
      <c r="S70" s="15" t="n">
        <v>3.88</v>
      </c>
      <c r="T70" s="16" t="n">
        <f aca="false">$T$49</f>
        <v>5.2</v>
      </c>
      <c r="U70" s="15" t="n">
        <f aca="false">$X$49</f>
        <v>0.024441484300666</v>
      </c>
      <c r="V70" s="16" t="n">
        <f aca="false">(T70-S70)*U70*4000</f>
        <v>129.051037107517</v>
      </c>
      <c r="W70" s="15" t="n">
        <v>200</v>
      </c>
      <c r="X70" s="17" t="n">
        <f aca="false">V70*W70</f>
        <v>25810.2074215033</v>
      </c>
      <c r="Y70" s="18" t="n">
        <f aca="false">AVERAGE(X70:X71)</f>
        <v>28547.6536631779</v>
      </c>
    </row>
    <row r="71" customFormat="false" ht="14" hidden="false" customHeight="false" outlineLevel="0" collapsed="false">
      <c r="A71" s="45"/>
      <c r="B71" s="15" t="s">
        <v>42</v>
      </c>
      <c r="C71" s="15" t="n">
        <v>33</v>
      </c>
      <c r="D71" s="15" t="n">
        <f aca="false">C71*L30/100</f>
        <v>0.373443709338302</v>
      </c>
      <c r="E71" s="45" t="n">
        <f aca="false">(D71+D72)/2</f>
        <v>0.372655446022342</v>
      </c>
      <c r="F71" s="15" t="n">
        <f aca="false">(D71/C71)*100</f>
        <v>1.13164760405546</v>
      </c>
      <c r="G71" s="45" t="s">
        <v>184</v>
      </c>
      <c r="H71" s="50" t="n">
        <f aca="false">E71</f>
        <v>0.372655446022342</v>
      </c>
      <c r="L71" s="18"/>
      <c r="Q71" s="45"/>
      <c r="R71" s="15" t="s">
        <v>37</v>
      </c>
      <c r="S71" s="15" t="n">
        <v>3.6</v>
      </c>
      <c r="T71" s="16" t="n">
        <f aca="false">$T$49</f>
        <v>5.2</v>
      </c>
      <c r="U71" s="15" t="n">
        <f aca="false">$X$49</f>
        <v>0.024441484300666</v>
      </c>
      <c r="V71" s="16" t="n">
        <f aca="false">(T71-S71)*U71*4000</f>
        <v>156.425499524263</v>
      </c>
      <c r="W71" s="15" t="n">
        <v>200</v>
      </c>
      <c r="X71" s="17" t="n">
        <f aca="false">V71*W71</f>
        <v>31285.0999048525</v>
      </c>
      <c r="Y71" s="18"/>
    </row>
    <row r="72" customFormat="false" ht="14" hidden="false" customHeight="false" outlineLevel="0" collapsed="false">
      <c r="A72" s="45"/>
      <c r="B72" s="15" t="s">
        <v>43</v>
      </c>
      <c r="C72" s="15" t="n">
        <v>33</v>
      </c>
      <c r="D72" s="15" t="n">
        <f aca="false">C72*L31/100</f>
        <v>0.371867182706382</v>
      </c>
      <c r="E72" s="45"/>
      <c r="F72" s="15" t="n">
        <f aca="false">(D72/C72)*100</f>
        <v>1.1268702506254</v>
      </c>
      <c r="G72" s="45"/>
      <c r="I72" s="50"/>
      <c r="L72" s="18"/>
      <c r="Q72" s="45" t="s">
        <v>103</v>
      </c>
      <c r="R72" s="15" t="s">
        <v>38</v>
      </c>
      <c r="S72" s="15" t="n">
        <v>3.51</v>
      </c>
      <c r="T72" s="16" t="n">
        <f aca="false">$T$49</f>
        <v>5.2</v>
      </c>
      <c r="U72" s="15" t="n">
        <f aca="false">$X$49</f>
        <v>0.024441484300666</v>
      </c>
      <c r="V72" s="16" t="n">
        <f aca="false">(T72-S72)*U72*4000</f>
        <v>165.224433872502</v>
      </c>
      <c r="W72" s="15" t="n">
        <v>200</v>
      </c>
      <c r="X72" s="17" t="n">
        <f aca="false">V72*W72</f>
        <v>33044.8867745005</v>
      </c>
      <c r="Y72" s="18" t="n">
        <f aca="false">AVERAGE(X72:X73)</f>
        <v>32947.1208372978</v>
      </c>
    </row>
    <row r="73" customFormat="false" ht="14" hidden="false" customHeight="false" outlineLevel="0" collapsed="false">
      <c r="A73" s="45"/>
      <c r="B73" s="15" t="s">
        <v>44</v>
      </c>
      <c r="C73" s="15" t="n">
        <v>33</v>
      </c>
      <c r="D73" s="15" t="n">
        <f aca="false">C73*L32/100</f>
        <v>0.484863390899854</v>
      </c>
      <c r="E73" s="45" t="n">
        <f aca="false">(D73+D74)/2</f>
        <v>0.490379082980818</v>
      </c>
      <c r="F73" s="15" t="n">
        <f aca="false">(D73/C73)*100</f>
        <v>1.46928300272683</v>
      </c>
      <c r="G73" s="45" t="s">
        <v>185</v>
      </c>
      <c r="H73" s="50" t="n">
        <f aca="false">E73</f>
        <v>0.490379082980818</v>
      </c>
      <c r="L73" s="18"/>
      <c r="Q73" s="45"/>
      <c r="R73" s="15" t="s">
        <v>39</v>
      </c>
      <c r="S73" s="15" t="n">
        <v>3.52</v>
      </c>
      <c r="T73" s="16" t="n">
        <f aca="false">$T$49</f>
        <v>5.2</v>
      </c>
      <c r="U73" s="15" t="n">
        <f aca="false">$X$49</f>
        <v>0.024441484300666</v>
      </c>
      <c r="V73" s="16" t="n">
        <f aca="false">(T73-S73)*U73*4000</f>
        <v>164.246774500476</v>
      </c>
      <c r="W73" s="15" t="n">
        <v>200</v>
      </c>
      <c r="X73" s="17" t="n">
        <f aca="false">V73*W73</f>
        <v>32849.3549000952</v>
      </c>
      <c r="Y73" s="18"/>
    </row>
    <row r="74" customFormat="false" ht="14" hidden="false" customHeight="false" outlineLevel="0" collapsed="false">
      <c r="A74" s="45"/>
      <c r="B74" s="15" t="s">
        <v>45</v>
      </c>
      <c r="C74" s="15" t="n">
        <v>33</v>
      </c>
      <c r="D74" s="15" t="n">
        <f aca="false">C74*L33/100</f>
        <v>0.495894775061781</v>
      </c>
      <c r="E74" s="45"/>
      <c r="F74" s="15" t="n">
        <f aca="false">(D74/C74)*100</f>
        <v>1.50271143958115</v>
      </c>
      <c r="G74" s="45"/>
      <c r="I74" s="50"/>
      <c r="L74" s="18"/>
      <c r="Q74" s="45" t="s">
        <v>104</v>
      </c>
      <c r="R74" s="15" t="s">
        <v>40</v>
      </c>
      <c r="S74" s="15" t="n">
        <v>3.47</v>
      </c>
      <c r="T74" s="16" t="n">
        <f aca="false">$T$49</f>
        <v>5.2</v>
      </c>
      <c r="U74" s="15" t="n">
        <f aca="false">$X$49</f>
        <v>0.024441484300666</v>
      </c>
      <c r="V74" s="16" t="n">
        <f aca="false">(T74-S74)*U74*4000</f>
        <v>169.135071360609</v>
      </c>
      <c r="W74" s="15" t="n">
        <v>200</v>
      </c>
      <c r="X74" s="17" t="n">
        <f aca="false">V74*W74</f>
        <v>33827.0142721218</v>
      </c>
      <c r="Y74" s="18" t="n">
        <f aca="false">AVERAGE(X74:X75)</f>
        <v>31676.1636536632</v>
      </c>
    </row>
    <row r="75" customFormat="false" ht="14" hidden="false" customHeight="false" outlineLevel="0" collapsed="false">
      <c r="A75" s="45"/>
      <c r="B75" s="15" t="s">
        <v>46</v>
      </c>
      <c r="C75" s="15" t="n">
        <v>33</v>
      </c>
      <c r="D75" s="15" t="n">
        <f aca="false">C75*L34/100</f>
        <v>0.474175482265086</v>
      </c>
      <c r="E75" s="45" t="n">
        <f aca="false">(D75+D76)/2</f>
        <v>0.489037647756731</v>
      </c>
      <c r="F75" s="15" t="n">
        <f aca="false">(D75/C75)*100</f>
        <v>1.43689540080329</v>
      </c>
      <c r="G75" s="45" t="s">
        <v>186</v>
      </c>
      <c r="H75" s="50" t="n">
        <f aca="false">E75</f>
        <v>0.489037647756731</v>
      </c>
      <c r="L75" s="18"/>
      <c r="Q75" s="45"/>
      <c r="R75" s="15" t="s">
        <v>41</v>
      </c>
      <c r="S75" s="15" t="n">
        <v>3.69</v>
      </c>
      <c r="T75" s="16" t="n">
        <f aca="false">$T$49</f>
        <v>5.2</v>
      </c>
      <c r="U75" s="15" t="n">
        <f aca="false">$X$49</f>
        <v>0.024441484300666</v>
      </c>
      <c r="V75" s="16" t="n">
        <f aca="false">(T75-S75)*U75*4000</f>
        <v>147.626565176023</v>
      </c>
      <c r="W75" s="15" t="n">
        <v>200</v>
      </c>
      <c r="X75" s="17" t="n">
        <f aca="false">V75*W75</f>
        <v>29525.3130352046</v>
      </c>
      <c r="Y75" s="18"/>
    </row>
    <row r="76" customFormat="false" ht="14" hidden="false" customHeight="false" outlineLevel="0" collapsed="false">
      <c r="A76" s="45"/>
      <c r="B76" s="15" t="s">
        <v>47</v>
      </c>
      <c r="C76" s="15" t="n">
        <v>33</v>
      </c>
      <c r="D76" s="15" t="n">
        <f aca="false">C76*L35/100</f>
        <v>0.503899813248376</v>
      </c>
      <c r="E76" s="45"/>
      <c r="F76" s="15" t="n">
        <f aca="false">(D76/C76)*100</f>
        <v>1.52696913105569</v>
      </c>
      <c r="G76" s="45"/>
      <c r="I76" s="50"/>
      <c r="L76" s="18"/>
      <c r="Q76" s="45" t="s">
        <v>105</v>
      </c>
      <c r="R76" s="15" t="s">
        <v>42</v>
      </c>
      <c r="S76" s="15" t="n">
        <v>3.87</v>
      </c>
      <c r="T76" s="16" t="n">
        <f aca="false">$T$49</f>
        <v>5.2</v>
      </c>
      <c r="U76" s="15" t="n">
        <f aca="false">$X$49</f>
        <v>0.024441484300666</v>
      </c>
      <c r="V76" s="16" t="n">
        <f aca="false">(T76-S76)*U76*4000</f>
        <v>130.028696479543</v>
      </c>
      <c r="W76" s="15" t="n">
        <v>200</v>
      </c>
      <c r="X76" s="17" t="n">
        <f aca="false">V76*W76</f>
        <v>26005.7392959087</v>
      </c>
      <c r="Y76" s="18" t="n">
        <f aca="false">AVERAGE(X76:X77)</f>
        <v>27472.2283539486</v>
      </c>
    </row>
    <row r="77" customFormat="false" ht="14" hidden="false" customHeight="false" outlineLevel="0" collapsed="false">
      <c r="A77" s="45"/>
      <c r="B77" s="15" t="s">
        <v>48</v>
      </c>
      <c r="C77" s="15" t="n">
        <v>33</v>
      </c>
      <c r="D77" s="15" t="n">
        <f aca="false">C77*L36/100</f>
        <v>0.528328281650727</v>
      </c>
      <c r="E77" s="45" t="n">
        <f aca="false">(D77+D78)/2</f>
        <v>0.532446048822013</v>
      </c>
      <c r="F77" s="15" t="n">
        <f aca="false">(D77/C77)*100</f>
        <v>1.60099479288099</v>
      </c>
      <c r="G77" s="45" t="s">
        <v>187</v>
      </c>
      <c r="H77" s="50" t="n">
        <f aca="false">E77</f>
        <v>0.532446048822013</v>
      </c>
      <c r="L77" s="18"/>
      <c r="Q77" s="45"/>
      <c r="R77" s="15" t="s">
        <v>43</v>
      </c>
      <c r="S77" s="15" t="n">
        <v>3.72</v>
      </c>
      <c r="T77" s="16" t="n">
        <f aca="false">$T$49</f>
        <v>5.2</v>
      </c>
      <c r="U77" s="15" t="n">
        <f aca="false">$X$49</f>
        <v>0.024441484300666</v>
      </c>
      <c r="V77" s="16" t="n">
        <f aca="false">(T77-S77)*U77*4000</f>
        <v>144.693587059943</v>
      </c>
      <c r="W77" s="15" t="n">
        <v>200</v>
      </c>
      <c r="X77" s="17" t="n">
        <f aca="false">V77*W77</f>
        <v>28938.7174119886</v>
      </c>
      <c r="Y77" s="18"/>
    </row>
    <row r="78" customFormat="false" ht="14" hidden="false" customHeight="false" outlineLevel="0" collapsed="false">
      <c r="A78" s="45"/>
      <c r="B78" s="15" t="s">
        <v>49</v>
      </c>
      <c r="C78" s="15" t="n">
        <v>33</v>
      </c>
      <c r="D78" s="15" t="n">
        <f aca="false">C78*L37/100</f>
        <v>0.536563815993299</v>
      </c>
      <c r="E78" s="45"/>
      <c r="F78" s="15" t="n">
        <f aca="false">(D78/C78)*100</f>
        <v>1.62595095755545</v>
      </c>
      <c r="G78" s="45"/>
      <c r="I78" s="50"/>
      <c r="L78" s="18"/>
      <c r="Q78" s="45" t="s">
        <v>106</v>
      </c>
      <c r="R78" s="15" t="s">
        <v>44</v>
      </c>
      <c r="S78" s="15" t="n">
        <v>3.74</v>
      </c>
      <c r="T78" s="16" t="n">
        <f aca="false">$T$49</f>
        <v>5.2</v>
      </c>
      <c r="U78" s="15" t="n">
        <f aca="false">$X$49</f>
        <v>0.024441484300666</v>
      </c>
      <c r="V78" s="16" t="n">
        <f aca="false">(T78-S78)*U78*4000</f>
        <v>142.73826831589</v>
      </c>
      <c r="W78" s="15" t="n">
        <v>200</v>
      </c>
      <c r="X78" s="17" t="n">
        <f aca="false">V78*W78</f>
        <v>28547.6536631779</v>
      </c>
      <c r="Y78" s="18" t="n">
        <f aca="false">AVERAGE(X78:X79)</f>
        <v>26787.86679353</v>
      </c>
    </row>
    <row r="79" customFormat="false" ht="14" hidden="false" customHeight="false" outlineLevel="0" collapsed="false">
      <c r="A79" s="45"/>
      <c r="B79" s="15" t="s">
        <v>50</v>
      </c>
      <c r="C79" s="15" t="n">
        <v>33</v>
      </c>
      <c r="D79" s="15" t="n">
        <f aca="false">C79*L38/100</f>
        <v>0.601263927159462</v>
      </c>
      <c r="E79" s="45" t="n">
        <f aca="false">(D79+D80)/2</f>
        <v>0.607126709415793</v>
      </c>
      <c r="F79" s="15" t="n">
        <f aca="false">(D79/C79)*100</f>
        <v>1.82201190048322</v>
      </c>
      <c r="G79" s="45" t="s">
        <v>188</v>
      </c>
      <c r="H79" s="50" t="n">
        <f aca="false">E79</f>
        <v>0.607126709415793</v>
      </c>
      <c r="L79" s="18"/>
      <c r="Q79" s="45"/>
      <c r="R79" s="15" t="s">
        <v>45</v>
      </c>
      <c r="S79" s="15" t="n">
        <v>3.92</v>
      </c>
      <c r="T79" s="16" t="n">
        <f aca="false">$T$49</f>
        <v>5.2</v>
      </c>
      <c r="U79" s="15" t="n">
        <f aca="false">$X$49</f>
        <v>0.024441484300666</v>
      </c>
      <c r="V79" s="16" t="n">
        <f aca="false">(T79-S79)*U79*4000</f>
        <v>125.14039961941</v>
      </c>
      <c r="W79" s="15" t="n">
        <v>200</v>
      </c>
      <c r="X79" s="17" t="n">
        <f aca="false">V79*W79</f>
        <v>25028.079923882</v>
      </c>
      <c r="Y79" s="18"/>
    </row>
    <row r="80" customFormat="false" ht="14" hidden="false" customHeight="false" outlineLevel="0" collapsed="false">
      <c r="A80" s="45"/>
      <c r="B80" s="15" t="s">
        <v>51</v>
      </c>
      <c r="C80" s="15" t="n">
        <v>33</v>
      </c>
      <c r="D80" s="15" t="n">
        <f aca="false">C80*L39/100</f>
        <v>0.612989491672125</v>
      </c>
      <c r="E80" s="45"/>
      <c r="F80" s="15" t="n">
        <f aca="false">(D80/C80)*100</f>
        <v>1.85754391415795</v>
      </c>
      <c r="G80" s="45"/>
      <c r="I80" s="50"/>
      <c r="L80" s="18"/>
      <c r="Q80" s="45" t="s">
        <v>107</v>
      </c>
      <c r="R80" s="15" t="s">
        <v>46</v>
      </c>
      <c r="S80" s="15" t="n">
        <v>3.82</v>
      </c>
      <c r="T80" s="16" t="n">
        <f aca="false">$T$49</f>
        <v>5.2</v>
      </c>
      <c r="U80" s="15" t="n">
        <f aca="false">$X$49</f>
        <v>0.024441484300666</v>
      </c>
      <c r="V80" s="16" t="n">
        <f aca="false">(T80-S80)*U80*4000</f>
        <v>134.916993339676</v>
      </c>
      <c r="W80" s="15" t="n">
        <v>200</v>
      </c>
      <c r="X80" s="17" t="n">
        <f aca="false">V80*W80</f>
        <v>26983.3986679353</v>
      </c>
      <c r="Y80" s="18" t="n">
        <f aca="false">AVERAGE(X80:X81)</f>
        <v>26983.3986679353</v>
      </c>
    </row>
    <row r="81" customFormat="false" ht="14" hidden="false" customHeight="false" outlineLevel="0" collapsed="false">
      <c r="A81" s="45"/>
      <c r="B81" s="15" t="s">
        <v>52</v>
      </c>
      <c r="C81" s="15" t="n">
        <v>33</v>
      </c>
      <c r="D81" s="15" t="n">
        <f aca="false">C81*L40/100</f>
        <v>0.511617618966238</v>
      </c>
      <c r="E81" s="45" t="n">
        <f aca="false">(D81+D82)/2</f>
        <v>0.510594414383577</v>
      </c>
      <c r="F81" s="15" t="n">
        <f aca="false">(D81/C81)*100</f>
        <v>1.55035642110981</v>
      </c>
      <c r="G81" s="45" t="s">
        <v>189</v>
      </c>
      <c r="H81" s="50" t="n">
        <f aca="false">E81</f>
        <v>0.510594414383577</v>
      </c>
      <c r="L81" s="18"/>
      <c r="Q81" s="45"/>
      <c r="R81" s="15" t="s">
        <v>47</v>
      </c>
      <c r="S81" s="15" t="n">
        <v>3.82</v>
      </c>
      <c r="T81" s="16" t="n">
        <f aca="false">$T$49</f>
        <v>5.2</v>
      </c>
      <c r="U81" s="15" t="n">
        <f aca="false">$X$49</f>
        <v>0.024441484300666</v>
      </c>
      <c r="V81" s="16" t="n">
        <f aca="false">(T81-S81)*U81*4000</f>
        <v>134.916993339676</v>
      </c>
      <c r="W81" s="15" t="n">
        <v>200</v>
      </c>
      <c r="X81" s="17" t="n">
        <f aca="false">V81*W81</f>
        <v>26983.3986679353</v>
      </c>
      <c r="Y81" s="18"/>
    </row>
    <row r="82" customFormat="false" ht="14" hidden="false" customHeight="false" outlineLevel="0" collapsed="false">
      <c r="A82" s="45"/>
      <c r="B82" s="15" t="s">
        <v>53</v>
      </c>
      <c r="C82" s="15" t="n">
        <v>33</v>
      </c>
      <c r="D82" s="15" t="n">
        <f aca="false">C82*L41/100</f>
        <v>0.509571209800916</v>
      </c>
      <c r="E82" s="45"/>
      <c r="F82" s="15" t="n">
        <f aca="false">(D82/C82)*100</f>
        <v>1.5441551812149</v>
      </c>
      <c r="G82" s="45"/>
      <c r="I82" s="50"/>
      <c r="L82" s="18"/>
      <c r="Q82" s="45" t="s">
        <v>108</v>
      </c>
      <c r="R82" s="15" t="s">
        <v>48</v>
      </c>
      <c r="S82" s="15" t="n">
        <v>3.81</v>
      </c>
      <c r="T82" s="16" t="n">
        <f aca="false">$T$49</f>
        <v>5.2</v>
      </c>
      <c r="U82" s="15" t="n">
        <f aca="false">$X$49</f>
        <v>0.024441484300666</v>
      </c>
      <c r="V82" s="16" t="n">
        <f aca="false">(T82-S82)*U82*4000</f>
        <v>135.894652711703</v>
      </c>
      <c r="W82" s="15" t="n">
        <v>200</v>
      </c>
      <c r="X82" s="17" t="n">
        <f aca="false">V82*W82</f>
        <v>27178.9305423406</v>
      </c>
      <c r="Y82" s="18" t="n">
        <f aca="false">AVERAGE(X82:X83)</f>
        <v>27863.2921027593</v>
      </c>
    </row>
    <row r="83" customFormat="false" ht="14" hidden="false" customHeight="false" outlineLevel="0" collapsed="false">
      <c r="A83" s="45"/>
      <c r="B83" s="15" t="s">
        <v>54</v>
      </c>
      <c r="C83" s="15" t="n">
        <v>33</v>
      </c>
      <c r="D83" s="15" t="n">
        <f aca="false">C83*L42/100</f>
        <v>0.501669026384058</v>
      </c>
      <c r="E83" s="45" t="n">
        <f aca="false">(D83+D84)/2</f>
        <v>0.50011596355683</v>
      </c>
      <c r="F83" s="15" t="n">
        <f aca="false">(D83/C83)*100</f>
        <v>1.52020917086078</v>
      </c>
      <c r="G83" s="45" t="s">
        <v>190</v>
      </c>
      <c r="H83" s="50" t="n">
        <f aca="false">E83</f>
        <v>0.50011596355683</v>
      </c>
      <c r="L83" s="18"/>
      <c r="Q83" s="45"/>
      <c r="R83" s="15" t="s">
        <v>49</v>
      </c>
      <c r="S83" s="15" t="n">
        <v>3.74</v>
      </c>
      <c r="T83" s="16" t="n">
        <f aca="false">$T$49</f>
        <v>5.2</v>
      </c>
      <c r="U83" s="15" t="n">
        <f aca="false">$X$49</f>
        <v>0.024441484300666</v>
      </c>
      <c r="V83" s="16" t="n">
        <f aca="false">(T83-S83)*U83*4000</f>
        <v>142.73826831589</v>
      </c>
      <c r="W83" s="15" t="n">
        <v>200</v>
      </c>
      <c r="X83" s="17" t="n">
        <f aca="false">V83*W83</f>
        <v>28547.6536631779</v>
      </c>
      <c r="Y83" s="18"/>
    </row>
    <row r="84" customFormat="false" ht="14" hidden="false" customHeight="false" outlineLevel="0" collapsed="false">
      <c r="A84" s="45"/>
      <c r="B84" s="15" t="s">
        <v>55</v>
      </c>
      <c r="C84" s="15" t="n">
        <v>33</v>
      </c>
      <c r="D84" s="15" t="n">
        <f aca="false">C84*L43/100</f>
        <v>0.498562900729603</v>
      </c>
      <c r="E84" s="45"/>
      <c r="F84" s="15" t="n">
        <f aca="false">(D84/C84)*100</f>
        <v>1.51079666887758</v>
      </c>
      <c r="G84" s="45"/>
      <c r="I84" s="50"/>
      <c r="L84" s="18"/>
      <c r="Q84" s="45" t="s">
        <v>109</v>
      </c>
      <c r="R84" s="15" t="s">
        <v>50</v>
      </c>
      <c r="S84" s="15" t="n">
        <v>3.82</v>
      </c>
      <c r="T84" s="16" t="n">
        <f aca="false">$T$49</f>
        <v>5.2</v>
      </c>
      <c r="U84" s="15" t="n">
        <f aca="false">$X$49</f>
        <v>0.024441484300666</v>
      </c>
      <c r="V84" s="16" t="n">
        <f aca="false">(T84-S84)*U84*4000</f>
        <v>134.916993339676</v>
      </c>
      <c r="W84" s="15" t="n">
        <v>200</v>
      </c>
      <c r="X84" s="17" t="n">
        <f aca="false">V84*W84</f>
        <v>26983.3986679353</v>
      </c>
      <c r="Y84" s="18" t="n">
        <f aca="false">AVERAGE(X84:X85)</f>
        <v>29623.0789724072</v>
      </c>
    </row>
    <row r="85" customFormat="false" ht="14" hidden="false" customHeight="false" outlineLevel="0" collapsed="false">
      <c r="Q85" s="45"/>
      <c r="R85" s="15" t="s">
        <v>51</v>
      </c>
      <c r="S85" s="15" t="n">
        <v>3.55</v>
      </c>
      <c r="T85" s="16" t="n">
        <f aca="false">$T$49</f>
        <v>5.2</v>
      </c>
      <c r="U85" s="15" t="n">
        <f aca="false">$X$49</f>
        <v>0.024441484300666</v>
      </c>
      <c r="V85" s="16" t="n">
        <f aca="false">(T85-S85)*U85*4000</f>
        <v>161.313796384396</v>
      </c>
      <c r="W85" s="15" t="n">
        <v>200</v>
      </c>
      <c r="X85" s="17" t="n">
        <f aca="false">V85*W85</f>
        <v>32262.7592768792</v>
      </c>
      <c r="Y85" s="18"/>
    </row>
    <row r="86" customFormat="false" ht="14" hidden="false" customHeight="false" outlineLevel="0" collapsed="false">
      <c r="Q86" s="45" t="s">
        <v>110</v>
      </c>
      <c r="R86" s="15" t="s">
        <v>52</v>
      </c>
      <c r="S86" s="15" t="n">
        <v>3.8</v>
      </c>
      <c r="T86" s="16" t="n">
        <f aca="false">$T$49</f>
        <v>5.2</v>
      </c>
      <c r="U86" s="15" t="n">
        <f aca="false">$X$49</f>
        <v>0.024441484300666</v>
      </c>
      <c r="V86" s="16" t="n">
        <f aca="false">(T86-S86)*U86*4000</f>
        <v>136.87231208373</v>
      </c>
      <c r="W86" s="15" t="n">
        <v>200</v>
      </c>
      <c r="X86" s="17" t="n">
        <f aca="false">V86*W86</f>
        <v>27374.462416746</v>
      </c>
      <c r="Y86" s="18" t="n">
        <f aca="false">AVERAGE(X86:X87)</f>
        <v>29329.7811607992</v>
      </c>
    </row>
    <row r="87" customFormat="false" ht="14" hidden="false" customHeight="false" outlineLevel="0" collapsed="false">
      <c r="Q87" s="45"/>
      <c r="R87" s="15" t="s">
        <v>53</v>
      </c>
      <c r="S87" s="15" t="n">
        <v>3.6</v>
      </c>
      <c r="T87" s="16" t="n">
        <f aca="false">$T$49</f>
        <v>5.2</v>
      </c>
      <c r="U87" s="15" t="n">
        <f aca="false">$X$49</f>
        <v>0.024441484300666</v>
      </c>
      <c r="V87" s="16" t="n">
        <f aca="false">(T87-S87)*U87*4000</f>
        <v>156.425499524263</v>
      </c>
      <c r="W87" s="15" t="n">
        <v>200</v>
      </c>
      <c r="X87" s="17" t="n">
        <f aca="false">V87*W87</f>
        <v>31285.0999048525</v>
      </c>
      <c r="Y87" s="18"/>
    </row>
    <row r="88" customFormat="false" ht="14" hidden="false" customHeight="false" outlineLevel="0" collapsed="false">
      <c r="Q88" s="45" t="s">
        <v>111</v>
      </c>
      <c r="R88" s="15" t="s">
        <v>54</v>
      </c>
      <c r="S88" s="15" t="n">
        <v>3.87</v>
      </c>
      <c r="T88" s="16" t="n">
        <f aca="false">$T$49</f>
        <v>5.2</v>
      </c>
      <c r="U88" s="15" t="n">
        <f aca="false">$X$49</f>
        <v>0.024441484300666</v>
      </c>
      <c r="V88" s="16" t="n">
        <f aca="false">(T88-S88)*U88*4000</f>
        <v>130.028696479543</v>
      </c>
      <c r="W88" s="15" t="n">
        <v>200</v>
      </c>
      <c r="X88" s="17" t="n">
        <f aca="false">V88*W88</f>
        <v>26005.7392959087</v>
      </c>
      <c r="Y88" s="18" t="n">
        <f aca="false">AVERAGE(X88:X89)</f>
        <v>25321.37773549</v>
      </c>
    </row>
    <row r="89" customFormat="false" ht="14" hidden="false" customHeight="false" outlineLevel="0" collapsed="false">
      <c r="I89" s="50"/>
      <c r="M89" s="50"/>
      <c r="N89" s="50"/>
      <c r="O89" s="46"/>
      <c r="Q89" s="45"/>
      <c r="R89" s="15" t="s">
        <v>55</v>
      </c>
      <c r="S89" s="15" t="n">
        <v>3.94</v>
      </c>
      <c r="T89" s="16" t="n">
        <f aca="false">$T$49</f>
        <v>5.2</v>
      </c>
      <c r="U89" s="15" t="n">
        <f aca="false">$X$49</f>
        <v>0.024441484300666</v>
      </c>
      <c r="V89" s="16" t="n">
        <f aca="false">(T89-S89)*U89*4000</f>
        <v>123.185080875357</v>
      </c>
      <c r="W89" s="15" t="n">
        <v>200</v>
      </c>
      <c r="X89" s="17" t="n">
        <f aca="false">V89*W89</f>
        <v>24637.0161750714</v>
      </c>
      <c r="Y89" s="18"/>
    </row>
  </sheetData>
  <mergeCells count="98">
    <mergeCell ref="A1:O1"/>
    <mergeCell ref="A2:Q2"/>
    <mergeCell ref="A5:A7"/>
    <mergeCell ref="J5:J7"/>
    <mergeCell ref="N5:N7"/>
    <mergeCell ref="O5:O7"/>
    <mergeCell ref="AE5:AE6"/>
    <mergeCell ref="AE7:AE8"/>
    <mergeCell ref="A8:A10"/>
    <mergeCell ref="J8:J10"/>
    <mergeCell ref="N8:N10"/>
    <mergeCell ref="O8:O10"/>
    <mergeCell ref="Q8:Q10"/>
    <mergeCell ref="AE9:AE10"/>
    <mergeCell ref="A11:A13"/>
    <mergeCell ref="J11:J13"/>
    <mergeCell ref="N11:N13"/>
    <mergeCell ref="O11:O13"/>
    <mergeCell ref="Q11:Q13"/>
    <mergeCell ref="A14:A43"/>
    <mergeCell ref="Q14:Q16"/>
    <mergeCell ref="Q17:Q18"/>
    <mergeCell ref="Q19:Q20"/>
    <mergeCell ref="Q21:Q22"/>
    <mergeCell ref="Q23:Q24"/>
    <mergeCell ref="Q25:Q26"/>
    <mergeCell ref="Q27:Q28"/>
    <mergeCell ref="Q29:Q30"/>
    <mergeCell ref="Q31:Q32"/>
    <mergeCell ref="J32:J37"/>
    <mergeCell ref="N32:N37"/>
    <mergeCell ref="Q33:Q34"/>
    <mergeCell ref="Q35:Q36"/>
    <mergeCell ref="Q37:Q38"/>
    <mergeCell ref="J38:J43"/>
    <mergeCell ref="N38:N43"/>
    <mergeCell ref="Q39:Q40"/>
    <mergeCell ref="Q41:Q42"/>
    <mergeCell ref="Q43:Q44"/>
    <mergeCell ref="Q45:Q46"/>
    <mergeCell ref="A46:A48"/>
    <mergeCell ref="E46:E48"/>
    <mergeCell ref="G46:G48"/>
    <mergeCell ref="A49:A51"/>
    <mergeCell ref="E49:E51"/>
    <mergeCell ref="G49:G51"/>
    <mergeCell ref="Q51:Q53"/>
    <mergeCell ref="A52:A54"/>
    <mergeCell ref="E52:E54"/>
    <mergeCell ref="G52:G54"/>
    <mergeCell ref="Q54:Q56"/>
    <mergeCell ref="A55:A84"/>
    <mergeCell ref="E55:E56"/>
    <mergeCell ref="G55:G56"/>
    <mergeCell ref="E57:E58"/>
    <mergeCell ref="G57:G58"/>
    <mergeCell ref="Q57:Q59"/>
    <mergeCell ref="E59:E60"/>
    <mergeCell ref="G59:G60"/>
    <mergeCell ref="Q60:Q61"/>
    <mergeCell ref="E61:E62"/>
    <mergeCell ref="G61:G62"/>
    <mergeCell ref="Q62:Q63"/>
    <mergeCell ref="E63:E64"/>
    <mergeCell ref="G63:G64"/>
    <mergeCell ref="Q64:Q65"/>
    <mergeCell ref="E65:E66"/>
    <mergeCell ref="G65:G66"/>
    <mergeCell ref="Q66:Q67"/>
    <mergeCell ref="E67:E68"/>
    <mergeCell ref="G67:G68"/>
    <mergeCell ref="Q68:Q69"/>
    <mergeCell ref="E69:E70"/>
    <mergeCell ref="G69:G70"/>
    <mergeCell ref="Q70:Q71"/>
    <mergeCell ref="E71:E72"/>
    <mergeCell ref="G71:G72"/>
    <mergeCell ref="Q72:Q73"/>
    <mergeCell ref="E73:E74"/>
    <mergeCell ref="G73:G74"/>
    <mergeCell ref="Q74:Q75"/>
    <mergeCell ref="E75:E76"/>
    <mergeCell ref="G75:G76"/>
    <mergeCell ref="Q76:Q77"/>
    <mergeCell ref="E77:E78"/>
    <mergeCell ref="G77:G78"/>
    <mergeCell ref="Q78:Q79"/>
    <mergeCell ref="E79:E80"/>
    <mergeCell ref="G79:G80"/>
    <mergeCell ref="Q80:Q81"/>
    <mergeCell ref="E81:E82"/>
    <mergeCell ref="G81:G82"/>
    <mergeCell ref="Q82:Q83"/>
    <mergeCell ref="E83:E84"/>
    <mergeCell ref="G83:G84"/>
    <mergeCell ref="Q84:Q85"/>
    <mergeCell ref="Q86:Q87"/>
    <mergeCell ref="Q88:Q8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1"/>
  <sheetViews>
    <sheetView showFormulas="false" showGridLines="true" showRowColHeaders="true" showZeros="true" rightToLeft="false" tabSelected="false" showOutlineSymbols="true" defaultGridColor="true" view="normal" topLeftCell="P1" colorId="64" zoomScale="58" zoomScaleNormal="58" zoomScalePageLayoutView="100" workbookViewId="0">
      <selection pane="topLeft" activeCell="AB6" activeCellId="0" sqref="AB6"/>
    </sheetView>
  </sheetViews>
  <sheetFormatPr defaultRowHeight="14" zeroHeight="false" outlineLevelRow="0" outlineLevelCol="0"/>
  <cols>
    <col collapsed="false" customWidth="true" hidden="false" outlineLevel="0" max="3" min="1" style="15" width="8.83"/>
    <col collapsed="false" customWidth="true" hidden="false" outlineLevel="0" max="4" min="4" style="15" width="10.99"/>
    <col collapsed="false" customWidth="true" hidden="false" outlineLevel="0" max="5" min="5" style="15" width="9.51"/>
    <col collapsed="false" customWidth="true" hidden="false" outlineLevel="0" max="6" min="6" style="15" width="8.83"/>
    <col collapsed="false" customWidth="true" hidden="false" outlineLevel="0" max="7" min="7" style="15" width="10.84"/>
    <col collapsed="false" customWidth="true" hidden="false" outlineLevel="0" max="8" min="8" style="15" width="11.99"/>
    <col collapsed="false" customWidth="true" hidden="false" outlineLevel="0" max="9" min="9" style="15" width="8.67"/>
    <col collapsed="false" customWidth="true" hidden="false" outlineLevel="0" max="10" min="10" style="15" width="10.5"/>
    <col collapsed="false" customWidth="true" hidden="false" outlineLevel="0" max="11" min="11" style="15" width="8"/>
    <col collapsed="false" customWidth="true" hidden="false" outlineLevel="0" max="12" min="12" style="15" width="7.49"/>
    <col collapsed="false" customWidth="true" hidden="false" outlineLevel="0" max="14" min="13" style="15" width="7.83"/>
    <col collapsed="false" customWidth="true" hidden="false" outlineLevel="0" max="15" min="15" style="15" width="7.67"/>
    <col collapsed="false" customWidth="true" hidden="false" outlineLevel="0" max="17" min="16" style="15" width="8.83"/>
    <col collapsed="false" customWidth="true" hidden="false" outlineLevel="0" max="18" min="18" style="15" width="7"/>
    <col collapsed="false" customWidth="false" hidden="false" outlineLevel="0" max="19" min="19" style="15" width="11.5"/>
    <col collapsed="false" customWidth="true" hidden="false" outlineLevel="0" max="20" min="20" style="15" width="8.16"/>
    <col collapsed="false" customWidth="true" hidden="false" outlineLevel="0" max="21" min="21" style="15" width="10.16"/>
    <col collapsed="false" customWidth="true" hidden="false" outlineLevel="0" max="22" min="22" style="15" width="11.65"/>
    <col collapsed="false" customWidth="true" hidden="false" outlineLevel="0" max="23" min="23" style="15" width="8.33"/>
    <col collapsed="false" customWidth="true" hidden="false" outlineLevel="0" max="24" min="24" style="15" width="9.16"/>
    <col collapsed="false" customWidth="true" hidden="false" outlineLevel="0" max="25" min="25" style="15" width="12.66"/>
    <col collapsed="false" customWidth="true" hidden="false" outlineLevel="0" max="1025" min="26" style="15" width="8.83"/>
  </cols>
  <sheetData>
    <row r="1" customFormat="false" ht="25" hidden="false" customHeight="false" outlineLevel="0" collapsed="false">
      <c r="A1" s="41" t="s">
        <v>196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customFormat="false" ht="14" hidden="false" customHeight="false" outlineLevel="0" collapsed="false">
      <c r="A2" s="43" t="s">
        <v>197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customFormat="false" ht="44" hidden="false" customHeight="false" outlineLevel="0" collapsed="false">
      <c r="C4" s="44" t="s">
        <v>137</v>
      </c>
      <c r="D4" s="44" t="s">
        <v>138</v>
      </c>
      <c r="E4" s="44" t="s">
        <v>139</v>
      </c>
      <c r="F4" s="44" t="s">
        <v>140</v>
      </c>
      <c r="G4" s="15" t="s">
        <v>141</v>
      </c>
      <c r="H4" s="15" t="s">
        <v>142</v>
      </c>
      <c r="I4" s="15" t="s">
        <v>16</v>
      </c>
      <c r="J4" s="44" t="s">
        <v>143</v>
      </c>
      <c r="K4" s="15" t="s">
        <v>144</v>
      </c>
      <c r="L4" s="15" t="s">
        <v>145</v>
      </c>
      <c r="M4" s="15" t="s">
        <v>146</v>
      </c>
      <c r="N4" s="44" t="s">
        <v>147</v>
      </c>
      <c r="O4" s="44" t="s">
        <v>148</v>
      </c>
      <c r="P4" s="44"/>
      <c r="Q4" s="41"/>
      <c r="R4" s="41"/>
      <c r="S4" s="15" t="s">
        <v>149</v>
      </c>
      <c r="T4" s="42"/>
      <c r="U4" s="42"/>
    </row>
    <row r="5" customFormat="false" ht="14" hidden="false" customHeight="false" outlineLevel="0" collapsed="false">
      <c r="A5" s="45" t="s">
        <v>114</v>
      </c>
      <c r="B5" s="15" t="s">
        <v>17</v>
      </c>
      <c r="C5" s="15" t="n">
        <v>20.3873</v>
      </c>
      <c r="D5" s="15" t="n">
        <v>38.5856</v>
      </c>
      <c r="E5" s="15" t="n">
        <f aca="false">D5-C5</f>
        <v>18.1983</v>
      </c>
      <c r="F5" s="15" t="n">
        <v>20.9022</v>
      </c>
      <c r="G5" s="15" t="n">
        <v>20.615</v>
      </c>
      <c r="H5" s="15" t="n">
        <f aca="false">F5-C5</f>
        <v>0.514900000000001</v>
      </c>
      <c r="I5" s="15" t="n">
        <f aca="false">F5-G5</f>
        <v>0.287200000000002</v>
      </c>
      <c r="J5" s="46" t="n">
        <f aca="false">(I5+I6+I7)/3</f>
        <v>0.313600000000001</v>
      </c>
      <c r="K5" s="15" t="n">
        <f aca="false">(H5/E5)*100</f>
        <v>2.82938516235033</v>
      </c>
      <c r="L5" s="15" t="n">
        <f aca="false">(I5/E5)*100</f>
        <v>1.57816938944848</v>
      </c>
      <c r="M5" s="15" t="n">
        <f aca="false">I5/H5*100</f>
        <v>55.7778209361044</v>
      </c>
      <c r="N5" s="46" t="n">
        <f aca="false">AVERAGE(K5,K6,K7)</f>
        <v>2.80247172944249</v>
      </c>
      <c r="O5" s="46" t="n">
        <f aca="false">AVERAGE(L5,L6,L7)</f>
        <v>1.56700092526496</v>
      </c>
      <c r="P5" s="46"/>
      <c r="R5" s="42" t="s">
        <v>64</v>
      </c>
      <c r="S5" s="47" t="n">
        <v>5.26</v>
      </c>
      <c r="T5" s="42" t="s">
        <v>65</v>
      </c>
      <c r="U5" s="42" t="s">
        <v>66</v>
      </c>
      <c r="V5" s="47" t="n">
        <v>5.1</v>
      </c>
      <c r="W5" s="42" t="s">
        <v>67</v>
      </c>
      <c r="X5" s="42" t="s">
        <v>68</v>
      </c>
      <c r="Y5" s="42"/>
      <c r="AB5" s="15" t="s">
        <v>150</v>
      </c>
      <c r="AC5" s="15" t="s">
        <v>151</v>
      </c>
      <c r="AD5" s="15" t="s">
        <v>152</v>
      </c>
      <c r="AE5" s="15" t="s">
        <v>153</v>
      </c>
      <c r="AH5" s="42" t="s">
        <v>112</v>
      </c>
      <c r="AJ5" s="15" t="s">
        <v>153</v>
      </c>
    </row>
    <row r="6" customFormat="false" ht="14" hidden="false" customHeight="false" outlineLevel="0" collapsed="false">
      <c r="A6" s="45"/>
      <c r="B6" s="15" t="s">
        <v>18</v>
      </c>
      <c r="C6" s="15" t="n">
        <v>20.3649</v>
      </c>
      <c r="D6" s="15" t="n">
        <v>42.5767</v>
      </c>
      <c r="E6" s="15" t="n">
        <f aca="false">D6-C6</f>
        <v>22.2118</v>
      </c>
      <c r="F6" s="15" t="n">
        <v>20.9871</v>
      </c>
      <c r="G6" s="15" t="n">
        <v>20.6399</v>
      </c>
      <c r="H6" s="15" t="n">
        <f aca="false">F6-C6</f>
        <v>0.622200000000003</v>
      </c>
      <c r="I6" s="15" t="n">
        <f aca="false">F6-G6</f>
        <v>0.347200000000001</v>
      </c>
      <c r="J6" s="46"/>
      <c r="K6" s="15" t="n">
        <f aca="false">(H6/E6)*100</f>
        <v>2.80121376925779</v>
      </c>
      <c r="L6" s="15" t="n">
        <f aca="false">(I6/E6)*100</f>
        <v>1.56313310942833</v>
      </c>
      <c r="M6" s="15" t="n">
        <f aca="false">I6/H6*100</f>
        <v>55.8019929283187</v>
      </c>
      <c r="N6" s="46"/>
      <c r="O6" s="46"/>
      <c r="P6" s="46"/>
      <c r="R6" s="42" t="s">
        <v>69</v>
      </c>
      <c r="S6" s="47" t="n">
        <v>5.29</v>
      </c>
      <c r="T6" s="16" t="n">
        <f aca="false">AVERAGE(S5:S6)</f>
        <v>5.275</v>
      </c>
      <c r="U6" s="42" t="s">
        <v>70</v>
      </c>
      <c r="V6" s="47" t="n">
        <v>5.31</v>
      </c>
      <c r="W6" s="17" t="n">
        <f aca="false">(V5+V6)/2</f>
        <v>5.205</v>
      </c>
      <c r="X6" s="17" t="n">
        <f aca="false">(3.8*0.0338)/W6</f>
        <v>0.0246762728146013</v>
      </c>
      <c r="Y6" s="42"/>
      <c r="AB6" s="15" t="s">
        <v>17</v>
      </c>
      <c r="AC6" s="15" t="n">
        <v>20.8</v>
      </c>
      <c r="AD6" s="15" t="n">
        <f aca="false">AC6*50</f>
        <v>1040</v>
      </c>
      <c r="AE6" s="46" t="n">
        <f aca="false">AVERAGE(AD6,AD7)</f>
        <v>1080</v>
      </c>
      <c r="AF6" s="46"/>
      <c r="AH6" s="48" t="s">
        <v>114</v>
      </c>
      <c r="AI6" s="15" t="n">
        <v>7.88</v>
      </c>
      <c r="AJ6" s="15" t="n">
        <f aca="false">AVERAGE(AI6,AI7,AI8)</f>
        <v>7.84</v>
      </c>
    </row>
    <row r="7" customFormat="false" ht="14" hidden="false" customHeight="false" outlineLevel="0" collapsed="false">
      <c r="A7" s="45"/>
      <c r="B7" s="15" t="s">
        <v>19</v>
      </c>
      <c r="C7" s="15" t="n">
        <v>20.2818</v>
      </c>
      <c r="D7" s="15" t="n">
        <v>39.9266</v>
      </c>
      <c r="E7" s="15" t="n">
        <f aca="false">D7-C7</f>
        <v>19.6448</v>
      </c>
      <c r="F7" s="15" t="n">
        <v>20.8273</v>
      </c>
      <c r="G7" s="15" t="n">
        <v>20.5209</v>
      </c>
      <c r="H7" s="15" t="n">
        <f aca="false">F7-C7</f>
        <v>0.545500000000001</v>
      </c>
      <c r="I7" s="15" t="n">
        <f aca="false">F7-G7</f>
        <v>0.3064</v>
      </c>
      <c r="J7" s="46"/>
      <c r="K7" s="15" t="n">
        <f aca="false">(H7/E7)*100</f>
        <v>2.77681625671934</v>
      </c>
      <c r="L7" s="15" t="n">
        <f aca="false">(I7/E7)*100</f>
        <v>1.55970027691806</v>
      </c>
      <c r="M7" s="15" t="n">
        <f aca="false">I7/H7*100</f>
        <v>56.1686526122823</v>
      </c>
      <c r="N7" s="46"/>
      <c r="O7" s="46"/>
      <c r="P7" s="46"/>
      <c r="Q7" s="44"/>
      <c r="S7" s="15" t="s">
        <v>170</v>
      </c>
      <c r="U7" s="16" t="s">
        <v>68</v>
      </c>
      <c r="V7" s="49" t="s">
        <v>155</v>
      </c>
      <c r="W7" s="42" t="s">
        <v>75</v>
      </c>
      <c r="X7" s="17" t="s">
        <v>156</v>
      </c>
      <c r="Y7" s="42" t="s">
        <v>157</v>
      </c>
      <c r="AB7" s="15" t="s">
        <v>18</v>
      </c>
      <c r="AC7" s="15" t="n">
        <v>22.4</v>
      </c>
      <c r="AD7" s="15" t="n">
        <f aca="false">AC7*50</f>
        <v>1120</v>
      </c>
      <c r="AE7" s="46"/>
      <c r="AF7" s="46"/>
      <c r="AH7" s="48" t="s">
        <v>115</v>
      </c>
      <c r="AI7" s="15" t="n">
        <v>7.79</v>
      </c>
    </row>
    <row r="8" customFormat="false" ht="14" hidden="false" customHeight="false" outlineLevel="0" collapsed="false">
      <c r="A8" s="45" t="s">
        <v>115</v>
      </c>
      <c r="B8" s="15" t="s">
        <v>20</v>
      </c>
      <c r="C8" s="15" t="n">
        <v>20.2128</v>
      </c>
      <c r="D8" s="15" t="n">
        <v>40.9299</v>
      </c>
      <c r="E8" s="15" t="n">
        <f aca="false">D8-C8</f>
        <v>20.7171</v>
      </c>
      <c r="F8" s="15" t="n">
        <v>20.7989</v>
      </c>
      <c r="G8" s="15" t="n">
        <v>20.4767</v>
      </c>
      <c r="H8" s="15" t="n">
        <f aca="false">F8-C8</f>
        <v>0.586099999999998</v>
      </c>
      <c r="I8" s="15" t="n">
        <f aca="false">F8-G8</f>
        <v>0.322199999999999</v>
      </c>
      <c r="J8" s="46" t="n">
        <f aca="false">(I8+I9+I10)/3</f>
        <v>0.320633333333334</v>
      </c>
      <c r="K8" s="15" t="n">
        <f aca="false">(H8/E8)*100</f>
        <v>2.82906391338555</v>
      </c>
      <c r="L8" s="15" t="n">
        <f aca="false">(I8/E8)*100</f>
        <v>1.55523697814848</v>
      </c>
      <c r="M8" s="15" t="n">
        <f aca="false">I8/H8*100</f>
        <v>54.9735540010237</v>
      </c>
      <c r="N8" s="46" t="n">
        <f aca="false">AVERAGE(K8,K9,K10)</f>
        <v>2.80506410452578</v>
      </c>
      <c r="O8" s="46" t="n">
        <f aca="false">AVERAGE(L8,L9,L10)</f>
        <v>1.54691617175568</v>
      </c>
      <c r="P8" s="46"/>
      <c r="Q8" s="45" t="s">
        <v>114</v>
      </c>
      <c r="R8" s="15" t="s">
        <v>17</v>
      </c>
      <c r="S8" s="15" t="n">
        <v>4.58</v>
      </c>
      <c r="T8" s="16" t="n">
        <f aca="false">$T$6</f>
        <v>5.275</v>
      </c>
      <c r="U8" s="15" t="n">
        <f aca="false">$X$6</f>
        <v>0.0246762728146013</v>
      </c>
      <c r="V8" s="16" t="n">
        <f aca="false">(T8-S8)*U8*4000</f>
        <v>68.6000384245918</v>
      </c>
      <c r="W8" s="15" t="n">
        <v>50</v>
      </c>
      <c r="X8" s="17" t="n">
        <f aca="false">V8*W8</f>
        <v>3430.00192122959</v>
      </c>
      <c r="Y8" s="18" t="n">
        <f aca="false">AVERAGE(X8:X9)</f>
        <v>3207.91546589818</v>
      </c>
      <c r="AB8" s="15" t="s">
        <v>20</v>
      </c>
      <c r="AC8" s="15" t="n">
        <v>27.5</v>
      </c>
      <c r="AD8" s="15" t="n">
        <f aca="false">AC8*50</f>
        <v>1375</v>
      </c>
      <c r="AE8" s="46" t="n">
        <f aca="false">AVERAGE(AD8,AD9)</f>
        <v>1267.5</v>
      </c>
      <c r="AF8" s="46"/>
      <c r="AH8" s="48" t="s">
        <v>116</v>
      </c>
      <c r="AI8" s="15" t="n">
        <v>7.85</v>
      </c>
    </row>
    <row r="9" customFormat="false" ht="14" hidden="false" customHeight="false" outlineLevel="0" collapsed="false">
      <c r="A9" s="45"/>
      <c r="B9" s="15" t="s">
        <v>21</v>
      </c>
      <c r="C9" s="15" t="n">
        <v>20.3476</v>
      </c>
      <c r="D9" s="15" t="n">
        <v>40.871</v>
      </c>
      <c r="E9" s="15" t="n">
        <f aca="false">D9-C9</f>
        <v>20.5234</v>
      </c>
      <c r="F9" s="15" t="n">
        <v>20.9219</v>
      </c>
      <c r="G9" s="15" t="n">
        <v>20.6057</v>
      </c>
      <c r="H9" s="15" t="n">
        <f aca="false">F9-C9</f>
        <v>0.574300000000001</v>
      </c>
      <c r="I9" s="15" t="n">
        <f aca="false">F9-G9</f>
        <v>0.316200000000002</v>
      </c>
      <c r="J9" s="46"/>
      <c r="K9" s="15" t="n">
        <f aca="false">(H9/E9)*100</f>
        <v>2.79826929261234</v>
      </c>
      <c r="L9" s="15" t="n">
        <f aca="false">(I9/E9)*100</f>
        <v>1.54068039408676</v>
      </c>
      <c r="M9" s="15" t="n">
        <f aca="false">I9/H9*100</f>
        <v>55.0583318822918</v>
      </c>
      <c r="N9" s="46"/>
      <c r="O9" s="46"/>
      <c r="P9" s="46"/>
      <c r="Q9" s="45"/>
      <c r="R9" s="15" t="s">
        <v>18</v>
      </c>
      <c r="S9" s="15" t="n">
        <v>4.67</v>
      </c>
      <c r="T9" s="16" t="n">
        <f aca="false">$T$6</f>
        <v>5.275</v>
      </c>
      <c r="U9" s="15" t="n">
        <f aca="false">$X$6</f>
        <v>0.0246762728146013</v>
      </c>
      <c r="V9" s="16" t="n">
        <f aca="false">(T9-S9)*U9*4000</f>
        <v>59.7165802113353</v>
      </c>
      <c r="W9" s="15" t="n">
        <v>50</v>
      </c>
      <c r="X9" s="17" t="n">
        <f aca="false">V9*W9</f>
        <v>2985.82901056676</v>
      </c>
      <c r="Y9" s="18"/>
      <c r="AB9" s="15" t="s">
        <v>21</v>
      </c>
      <c r="AC9" s="15" t="n">
        <v>23.2</v>
      </c>
      <c r="AD9" s="15" t="n">
        <f aca="false">AC9*50</f>
        <v>1160</v>
      </c>
      <c r="AE9" s="46"/>
      <c r="AF9" s="46"/>
      <c r="AH9" s="15" t="s">
        <v>97</v>
      </c>
      <c r="AI9" s="15" t="n">
        <v>8.3</v>
      </c>
      <c r="AJ9" s="15" t="n">
        <f aca="false">AVERAGE(AI9,AI10,AI11)</f>
        <v>8.06333333333333</v>
      </c>
    </row>
    <row r="10" customFormat="false" ht="14" hidden="false" customHeight="false" outlineLevel="0" collapsed="false">
      <c r="A10" s="45"/>
      <c r="B10" s="15" t="s">
        <v>22</v>
      </c>
      <c r="C10" s="15" t="n">
        <v>20.1946</v>
      </c>
      <c r="D10" s="15" t="n">
        <v>41.1354</v>
      </c>
      <c r="E10" s="15" t="n">
        <f aca="false">D10-C10</f>
        <v>20.9408</v>
      </c>
      <c r="F10" s="15" t="n">
        <v>20.7784</v>
      </c>
      <c r="G10" s="15" t="n">
        <v>20.4549</v>
      </c>
      <c r="H10" s="15" t="n">
        <f aca="false">F10-C10</f>
        <v>0.5838</v>
      </c>
      <c r="I10" s="15" t="n">
        <f aca="false">F10-G10</f>
        <v>0.323500000000003</v>
      </c>
      <c r="J10" s="46"/>
      <c r="K10" s="15" t="n">
        <f aca="false">(H10/E10)*100</f>
        <v>2.78785910757946</v>
      </c>
      <c r="L10" s="15" t="n">
        <f aca="false">(I10/E10)*100</f>
        <v>1.5448311430318</v>
      </c>
      <c r="M10" s="15" t="n">
        <f aca="false">I10/H10*100</f>
        <v>55.4128126070577</v>
      </c>
      <c r="N10" s="46"/>
      <c r="O10" s="46"/>
      <c r="P10" s="46"/>
      <c r="Q10" s="45" t="s">
        <v>115</v>
      </c>
      <c r="R10" s="15" t="s">
        <v>20</v>
      </c>
      <c r="S10" s="15" t="n">
        <v>4.54</v>
      </c>
      <c r="T10" s="16" t="n">
        <f aca="false">$T$6</f>
        <v>5.275</v>
      </c>
      <c r="U10" s="15" t="n">
        <f aca="false">$X$6</f>
        <v>0.0246762728146013</v>
      </c>
      <c r="V10" s="16" t="n">
        <f aca="false">(T10-S10)*U10*4000</f>
        <v>72.548242074928</v>
      </c>
      <c r="W10" s="15" t="n">
        <v>50</v>
      </c>
      <c r="X10" s="17" t="n">
        <f aca="false">V10*W10</f>
        <v>3627.4121037464</v>
      </c>
      <c r="Y10" s="18" t="n">
        <f aca="false">AVERAGE(X10:X11)</f>
        <v>3306.62055715658</v>
      </c>
      <c r="Z10" s="18"/>
      <c r="AB10" s="15" t="s">
        <v>23</v>
      </c>
      <c r="AC10" s="15" t="n">
        <v>25.8</v>
      </c>
      <c r="AD10" s="15" t="n">
        <f aca="false">AC10*50</f>
        <v>1290</v>
      </c>
      <c r="AE10" s="46" t="n">
        <f aca="false">AVERAGE(AD10,AD11)</f>
        <v>1255</v>
      </c>
      <c r="AF10" s="46"/>
      <c r="AH10" s="15" t="s">
        <v>98</v>
      </c>
      <c r="AI10" s="15" t="n">
        <v>8.08</v>
      </c>
    </row>
    <row r="11" customFormat="false" ht="14" hidden="false" customHeight="false" outlineLevel="0" collapsed="false">
      <c r="A11" s="45" t="s">
        <v>116</v>
      </c>
      <c r="B11" s="15" t="s">
        <v>23</v>
      </c>
      <c r="C11" s="15" t="n">
        <v>20.2261</v>
      </c>
      <c r="D11" s="15" t="n">
        <v>42.282</v>
      </c>
      <c r="E11" s="15" t="n">
        <f aca="false">D11-C11</f>
        <v>22.0559</v>
      </c>
      <c r="F11" s="15" t="n">
        <v>20.8671</v>
      </c>
      <c r="G11" s="15" t="n">
        <v>20.5168</v>
      </c>
      <c r="H11" s="15" t="n">
        <f aca="false">F11-C11</f>
        <v>0.641000000000002</v>
      </c>
      <c r="I11" s="15" t="n">
        <f aca="false">F11-G11</f>
        <v>0.350300000000001</v>
      </c>
      <c r="J11" s="46" t="n">
        <f aca="false">(I11+I12+I13)/3</f>
        <v>0.372966666666667</v>
      </c>
      <c r="K11" s="15" t="n">
        <f aca="false">(H11/E11)*100</f>
        <v>2.90625184191079</v>
      </c>
      <c r="L11" s="15" t="n">
        <f aca="false">(I11/E11)*100</f>
        <v>1.58823716103175</v>
      </c>
      <c r="M11" s="15" t="n">
        <f aca="false">I11/H11*100</f>
        <v>54.6489859594383</v>
      </c>
      <c r="N11" s="46" t="n">
        <f aca="false">AVERAGE(K11,K12,K13)</f>
        <v>2.90360128931896</v>
      </c>
      <c r="O11" s="46" t="n">
        <f aca="false">AVERAGE(L11,L12,L13)</f>
        <v>1.61777338156483</v>
      </c>
      <c r="P11" s="46"/>
      <c r="Q11" s="45"/>
      <c r="R11" s="15" t="s">
        <v>21</v>
      </c>
      <c r="S11" s="15" t="n">
        <v>4.67</v>
      </c>
      <c r="T11" s="16" t="n">
        <f aca="false">$T$6</f>
        <v>5.275</v>
      </c>
      <c r="U11" s="15" t="n">
        <f aca="false">$X$6</f>
        <v>0.0246762728146013</v>
      </c>
      <c r="V11" s="16" t="n">
        <f aca="false">(T11-S11)*U11*4000</f>
        <v>59.7165802113353</v>
      </c>
      <c r="W11" s="15" t="n">
        <v>50</v>
      </c>
      <c r="X11" s="17" t="n">
        <f aca="false">V11*W11</f>
        <v>2985.82901056676</v>
      </c>
      <c r="Y11" s="18"/>
      <c r="Z11" s="18"/>
      <c r="AB11" s="15" t="s">
        <v>24</v>
      </c>
      <c r="AC11" s="15" t="n">
        <v>24.4</v>
      </c>
      <c r="AD11" s="15" t="n">
        <f aca="false">AC11*50</f>
        <v>1220</v>
      </c>
      <c r="AE11" s="46"/>
      <c r="AF11" s="46"/>
      <c r="AH11" s="15" t="s">
        <v>99</v>
      </c>
      <c r="AI11" s="15" t="n">
        <v>7.81</v>
      </c>
    </row>
    <row r="12" customFormat="false" ht="14" hidden="false" customHeight="false" outlineLevel="0" collapsed="false">
      <c r="A12" s="45"/>
      <c r="B12" s="15" t="s">
        <v>24</v>
      </c>
      <c r="C12" s="15" t="n">
        <v>20.3697</v>
      </c>
      <c r="D12" s="15" t="n">
        <v>44.0386</v>
      </c>
      <c r="E12" s="15" t="n">
        <f aca="false">D12-C12</f>
        <v>23.6689</v>
      </c>
      <c r="F12" s="15" t="n">
        <v>21.0598</v>
      </c>
      <c r="G12" s="15" t="n">
        <v>20.6721</v>
      </c>
      <c r="H12" s="15" t="n">
        <f aca="false">F12-C12</f>
        <v>0.690099999999998</v>
      </c>
      <c r="I12" s="15" t="n">
        <f aca="false">F12-G12</f>
        <v>0.387699999999999</v>
      </c>
      <c r="J12" s="46"/>
      <c r="K12" s="15" t="n">
        <f aca="false">(H12/E12)*100</f>
        <v>2.91564035506507</v>
      </c>
      <c r="L12" s="15" t="n">
        <f aca="false">(I12/E12)*100</f>
        <v>1.63801444089078</v>
      </c>
      <c r="M12" s="15" t="n">
        <f aca="false">I12/H12*100</f>
        <v>56.1802637298942</v>
      </c>
      <c r="N12" s="46"/>
      <c r="O12" s="46"/>
      <c r="P12" s="46"/>
      <c r="Q12" s="45" t="s">
        <v>116</v>
      </c>
      <c r="R12" s="15" t="s">
        <v>23</v>
      </c>
      <c r="S12" s="15" t="n">
        <v>4.57</v>
      </c>
      <c r="T12" s="16" t="n">
        <f aca="false">$T$6</f>
        <v>5.275</v>
      </c>
      <c r="U12" s="15" t="n">
        <f aca="false">$X$6</f>
        <v>0.0246762728146013</v>
      </c>
      <c r="V12" s="16" t="n">
        <f aca="false">(T12-S12)*U12*4000</f>
        <v>69.5870893371758</v>
      </c>
      <c r="W12" s="15" t="n">
        <v>50</v>
      </c>
      <c r="X12" s="17" t="n">
        <f aca="false">V12*W12</f>
        <v>3479.35446685879</v>
      </c>
      <c r="Y12" s="18" t="n">
        <f aca="false">AVERAGE(X12:X13)</f>
        <v>3183.23919308357</v>
      </c>
      <c r="Z12" s="18"/>
      <c r="AB12" s="15" t="s">
        <v>97</v>
      </c>
      <c r="AC12" s="15" t="n">
        <v>21.9</v>
      </c>
      <c r="AD12" s="15" t="n">
        <f aca="false">AC12*50</f>
        <v>1095</v>
      </c>
      <c r="AE12" s="46" t="n">
        <f aca="false">AVERAGE(AD12:AD14)</f>
        <v>1041.66666666667</v>
      </c>
      <c r="AF12" s="46"/>
      <c r="AH12" s="15" t="s">
        <v>100</v>
      </c>
      <c r="AI12" s="15" t="n">
        <v>8.09</v>
      </c>
      <c r="AJ12" s="15" t="n">
        <f aca="false">AVERAGE(AI12,AI13,AI14)</f>
        <v>7.98</v>
      </c>
    </row>
    <row r="13" customFormat="false" ht="14" hidden="false" customHeight="false" outlineLevel="0" collapsed="false">
      <c r="A13" s="45"/>
      <c r="B13" s="15" t="s">
        <v>25</v>
      </c>
      <c r="C13" s="15" t="n">
        <v>20.3393</v>
      </c>
      <c r="D13" s="15" t="n">
        <v>43.7495</v>
      </c>
      <c r="E13" s="15" t="n">
        <f aca="false">D13-C13</f>
        <v>23.4102</v>
      </c>
      <c r="F13" s="15" t="n">
        <v>21.0156</v>
      </c>
      <c r="G13" s="15" t="n">
        <v>20.6347</v>
      </c>
      <c r="H13" s="15" t="n">
        <f aca="false">F13-C13</f>
        <v>0.676299999999998</v>
      </c>
      <c r="I13" s="15" t="n">
        <f aca="false">F13-G13</f>
        <v>0.3809</v>
      </c>
      <c r="J13" s="46"/>
      <c r="K13" s="15" t="n">
        <f aca="false">(H13/E13)*100</f>
        <v>2.88891167098102</v>
      </c>
      <c r="L13" s="15" t="n">
        <f aca="false">(I13/E13)*100</f>
        <v>1.62706854277196</v>
      </c>
      <c r="M13" s="15" t="n">
        <f aca="false">I13/H13*100</f>
        <v>56.3211592488543</v>
      </c>
      <c r="N13" s="46"/>
      <c r="O13" s="46"/>
      <c r="P13" s="46"/>
      <c r="Q13" s="45"/>
      <c r="R13" s="15" t="s">
        <v>24</v>
      </c>
      <c r="S13" s="15" t="n">
        <v>4.69</v>
      </c>
      <c r="T13" s="16" t="n">
        <f aca="false">$T$6</f>
        <v>5.275</v>
      </c>
      <c r="U13" s="15" t="n">
        <f aca="false">$X$6</f>
        <v>0.0246762728146013</v>
      </c>
      <c r="V13" s="16" t="n">
        <f aca="false">(T13-S13)*U13*4000</f>
        <v>57.7424783861671</v>
      </c>
      <c r="W13" s="15" t="n">
        <v>50</v>
      </c>
      <c r="X13" s="17" t="n">
        <f aca="false">V13*W13</f>
        <v>2887.12391930836</v>
      </c>
      <c r="Y13" s="18"/>
      <c r="Z13" s="18"/>
      <c r="AB13" s="15" t="s">
        <v>98</v>
      </c>
      <c r="AC13" s="15" t="n">
        <v>22.4</v>
      </c>
      <c r="AD13" s="15" t="n">
        <f aca="false">AC13*50</f>
        <v>1120</v>
      </c>
      <c r="AE13" s="46"/>
      <c r="AF13" s="46"/>
      <c r="AH13" s="15" t="s">
        <v>101</v>
      </c>
      <c r="AI13" s="15" t="n">
        <v>8.21</v>
      </c>
    </row>
    <row r="14" customFormat="false" ht="14" hidden="false" customHeight="false" outlineLevel="0" collapsed="false">
      <c r="A14" s="45" t="s">
        <v>158</v>
      </c>
      <c r="B14" s="15" t="s">
        <v>26</v>
      </c>
      <c r="C14" s="15" t="n">
        <v>20.3066</v>
      </c>
      <c r="D14" s="15" t="n">
        <v>25.0669</v>
      </c>
      <c r="E14" s="15" t="n">
        <f aca="false">D14-C14</f>
        <v>4.7603</v>
      </c>
      <c r="F14" s="15" t="n">
        <v>20.4572</v>
      </c>
      <c r="G14" s="15" t="n">
        <v>20.3667</v>
      </c>
      <c r="H14" s="15" t="n">
        <f aca="false">F14-C14</f>
        <v>0.150600000000001</v>
      </c>
      <c r="I14" s="15" t="n">
        <f aca="false">F14-G14</f>
        <v>0.0904999999999987</v>
      </c>
      <c r="J14" s="46" t="n">
        <f aca="false">AVERAGE(I14,I15,I16,I17,I18,I19)</f>
        <v>0.107633333333333</v>
      </c>
      <c r="K14" s="15" t="n">
        <f aca="false">(H14/E14)*100</f>
        <v>3.16366615549442</v>
      </c>
      <c r="L14" s="15" t="n">
        <f aca="false">(I14/E14)*100</f>
        <v>1.90114068441062</v>
      </c>
      <c r="M14" s="15" t="n">
        <f aca="false">I14/H14*100</f>
        <v>60.0929614873826</v>
      </c>
      <c r="N14" s="46" t="n">
        <f aca="false">AVERAGE(K14,K15,K16,K17,K18,K19)</f>
        <v>2.98225227413645</v>
      </c>
      <c r="O14" s="46" t="n">
        <f aca="false">AVERAGE(L14:L15)</f>
        <v>1.87985857360612</v>
      </c>
      <c r="P14" s="46"/>
      <c r="Q14" s="45" t="s">
        <v>97</v>
      </c>
      <c r="R14" s="15" t="s">
        <v>26</v>
      </c>
      <c r="S14" s="15" t="n">
        <v>4.43</v>
      </c>
      <c r="T14" s="16" t="n">
        <f aca="false">$T$6</f>
        <v>5.275</v>
      </c>
      <c r="U14" s="15" t="n">
        <f aca="false">$X$6</f>
        <v>0.0246762728146013</v>
      </c>
      <c r="V14" s="16" t="n">
        <f aca="false">(T14-S14)*U14*4000</f>
        <v>83.4058021133526</v>
      </c>
      <c r="W14" s="15" t="n">
        <v>50</v>
      </c>
      <c r="X14" s="17" t="n">
        <f aca="false">V14*W14</f>
        <v>4170.29010566763</v>
      </c>
      <c r="Y14" s="18" t="n">
        <f aca="false">AVERAGE(X14:X15)</f>
        <v>3874.17483189241</v>
      </c>
      <c r="Z14" s="18"/>
      <c r="AB14" s="15" t="s">
        <v>99</v>
      </c>
      <c r="AC14" s="15" t="n">
        <v>18.2</v>
      </c>
      <c r="AD14" s="15" t="n">
        <f aca="false">AC14*50</f>
        <v>910</v>
      </c>
      <c r="AE14" s="46"/>
      <c r="AF14" s="46"/>
      <c r="AH14" s="50" t="s">
        <v>102</v>
      </c>
      <c r="AI14" s="15" t="n">
        <v>7.64</v>
      </c>
    </row>
    <row r="15" customFormat="false" ht="14" hidden="false" customHeight="false" outlineLevel="0" collapsed="false">
      <c r="A15" s="45"/>
      <c r="B15" s="15" t="s">
        <v>27</v>
      </c>
      <c r="C15" s="15" t="n">
        <v>20.2994</v>
      </c>
      <c r="D15" s="15" t="n">
        <v>25.8897</v>
      </c>
      <c r="E15" s="15" t="n">
        <f aca="false">D15-C15</f>
        <v>5.5903</v>
      </c>
      <c r="F15" s="15" t="n">
        <v>20.4748</v>
      </c>
      <c r="G15" s="15" t="n">
        <v>20.3709</v>
      </c>
      <c r="H15" s="15" t="n">
        <f aca="false">F15-C15</f>
        <v>0.1754</v>
      </c>
      <c r="I15" s="15" t="n">
        <f aca="false">F15-G15</f>
        <v>0.103899999999999</v>
      </c>
      <c r="J15" s="46"/>
      <c r="K15" s="15" t="n">
        <f aca="false">(H15/E15)*100</f>
        <v>3.13757758975367</v>
      </c>
      <c r="L15" s="15" t="n">
        <f aca="false">(I15/E15)*100</f>
        <v>1.85857646280163</v>
      </c>
      <c r="M15" s="15" t="n">
        <f aca="false">I15/H15*100</f>
        <v>59.2360319270237</v>
      </c>
      <c r="N15" s="46"/>
      <c r="O15" s="46"/>
      <c r="P15" s="46"/>
      <c r="Q15" s="45"/>
      <c r="R15" s="15" t="s">
        <v>27</v>
      </c>
      <c r="S15" s="15" t="n">
        <v>4.55</v>
      </c>
      <c r="T15" s="16" t="n">
        <f aca="false">$T$6</f>
        <v>5.275</v>
      </c>
      <c r="U15" s="15" t="n">
        <f aca="false">$X$6</f>
        <v>0.0246762728146013</v>
      </c>
      <c r="V15" s="16" t="n">
        <f aca="false">(T15-S15)*U15*4000</f>
        <v>71.561191162344</v>
      </c>
      <c r="W15" s="15" t="n">
        <v>50</v>
      </c>
      <c r="X15" s="17" t="n">
        <f aca="false">V15*W15</f>
        <v>3578.0595581172</v>
      </c>
      <c r="Y15" s="18"/>
      <c r="Z15" s="18"/>
      <c r="AB15" s="15" t="s">
        <v>100</v>
      </c>
      <c r="AC15" s="15" t="n">
        <v>18.3</v>
      </c>
      <c r="AD15" s="15" t="n">
        <f aca="false">AC15*50</f>
        <v>915</v>
      </c>
      <c r="AE15" s="46" t="n">
        <f aca="false">AVERAGE(AD15:AD17)</f>
        <v>976.666666666667</v>
      </c>
      <c r="AF15" s="46"/>
      <c r="AH15" s="50" t="s">
        <v>103</v>
      </c>
      <c r="AI15" s="15" t="n">
        <v>8.07</v>
      </c>
      <c r="AJ15" s="15" t="n">
        <f aca="false">AVERAGE(AI15,AI16,AI17)</f>
        <v>8.11333333333333</v>
      </c>
    </row>
    <row r="16" customFormat="false" ht="14" hidden="false" customHeight="false" outlineLevel="0" collapsed="false">
      <c r="A16" s="45"/>
      <c r="B16" s="15" t="s">
        <v>28</v>
      </c>
      <c r="C16" s="15" t="n">
        <v>20.3685</v>
      </c>
      <c r="D16" s="15" t="n">
        <v>26.375</v>
      </c>
      <c r="E16" s="15" t="n">
        <f aca="false">D16-C16</f>
        <v>6.0065</v>
      </c>
      <c r="F16" s="15" t="n">
        <v>20.548</v>
      </c>
      <c r="G16" s="15" t="n">
        <v>20.4348</v>
      </c>
      <c r="H16" s="15" t="n">
        <f aca="false">F16-C16</f>
        <v>0.179500000000001</v>
      </c>
      <c r="I16" s="15" t="n">
        <f aca="false">F16-G16</f>
        <v>0.113200000000003</v>
      </c>
      <c r="J16" s="46"/>
      <c r="K16" s="15" t="n">
        <f aca="false">(H16/E16)*100</f>
        <v>2.98842920169818</v>
      </c>
      <c r="L16" s="15" t="n">
        <f aca="false">(I16/E16)*100</f>
        <v>1.88462498959465</v>
      </c>
      <c r="M16" s="15" t="n">
        <f aca="false">I16/H16*100</f>
        <v>63.0640668523689</v>
      </c>
      <c r="N16" s="46"/>
      <c r="O16" s="46" t="n">
        <f aca="false">AVERAGE(L16:L17)</f>
        <v>1.87359867652399</v>
      </c>
      <c r="P16" s="46"/>
      <c r="Q16" s="45" t="s">
        <v>98</v>
      </c>
      <c r="R16" s="15" t="s">
        <v>28</v>
      </c>
      <c r="S16" s="15" t="n">
        <v>4.83</v>
      </c>
      <c r="T16" s="16" t="n">
        <f aca="false">$T$6</f>
        <v>5.275</v>
      </c>
      <c r="U16" s="15" t="n">
        <f aca="false">$X$6</f>
        <v>0.0246762728146013</v>
      </c>
      <c r="V16" s="16" t="n">
        <f aca="false">(T16-S16)*U16*4000</f>
        <v>43.9237656099904</v>
      </c>
      <c r="W16" s="15" t="n">
        <v>50</v>
      </c>
      <c r="X16" s="17" t="n">
        <f aca="false">V16*W16</f>
        <v>2196.18828049952</v>
      </c>
      <c r="Y16" s="18" t="n">
        <f aca="false">AVERAGE(X16:X17)</f>
        <v>2319.56964457253</v>
      </c>
      <c r="Z16" s="18"/>
      <c r="AB16" s="15" t="s">
        <v>101</v>
      </c>
      <c r="AC16" s="15" t="n">
        <v>21.2</v>
      </c>
      <c r="AD16" s="15" t="n">
        <f aca="false">AC16*50</f>
        <v>1060</v>
      </c>
      <c r="AE16" s="46"/>
      <c r="AF16" s="46"/>
      <c r="AH16" s="50" t="s">
        <v>104</v>
      </c>
      <c r="AI16" s="15" t="n">
        <v>8.11</v>
      </c>
    </row>
    <row r="17" customFormat="false" ht="14" hidden="false" customHeight="false" outlineLevel="0" collapsed="false">
      <c r="A17" s="45"/>
      <c r="B17" s="15" t="s">
        <v>29</v>
      </c>
      <c r="C17" s="15" t="n">
        <v>20.4305</v>
      </c>
      <c r="D17" s="15" t="n">
        <v>26.39</v>
      </c>
      <c r="E17" s="15" t="n">
        <f aca="false">D17-C17</f>
        <v>5.9595</v>
      </c>
      <c r="F17" s="15" t="n">
        <v>20.6108</v>
      </c>
      <c r="G17" s="15" t="n">
        <v>20.4998</v>
      </c>
      <c r="H17" s="15" t="n">
        <f aca="false">F17-C17</f>
        <v>0.180300000000003</v>
      </c>
      <c r="I17" s="15" t="n">
        <f aca="false">F17-G17</f>
        <v>0.111000000000001</v>
      </c>
      <c r="J17" s="46"/>
      <c r="K17" s="15" t="n">
        <f aca="false">(H17/E17)*100</f>
        <v>3.0254215957715</v>
      </c>
      <c r="L17" s="15" t="n">
        <f aca="false">(I17/E17)*100</f>
        <v>1.86257236345332</v>
      </c>
      <c r="M17" s="15" t="n">
        <f aca="false">I17/H17*100</f>
        <v>61.5640599001659</v>
      </c>
      <c r="N17" s="46"/>
      <c r="O17" s="46"/>
      <c r="P17" s="46"/>
      <c r="Q17" s="45"/>
      <c r="R17" s="15" t="s">
        <v>29</v>
      </c>
      <c r="S17" s="15" t="n">
        <v>4.78</v>
      </c>
      <c r="T17" s="16" t="n">
        <f aca="false">$T$6</f>
        <v>5.275</v>
      </c>
      <c r="U17" s="15" t="n">
        <f aca="false">$X$6</f>
        <v>0.0246762728146013</v>
      </c>
      <c r="V17" s="16" t="n">
        <f aca="false">(T17-S17)*U17*4000</f>
        <v>48.8590201729107</v>
      </c>
      <c r="W17" s="15" t="n">
        <v>50</v>
      </c>
      <c r="X17" s="17" t="n">
        <f aca="false">V17*W17</f>
        <v>2442.95100864553</v>
      </c>
      <c r="Y17" s="18"/>
      <c r="Z17" s="18"/>
      <c r="AB17" s="50" t="s">
        <v>102</v>
      </c>
      <c r="AC17" s="15" t="n">
        <v>19.1</v>
      </c>
      <c r="AD17" s="15" t="n">
        <f aca="false">AC17*50</f>
        <v>955</v>
      </c>
      <c r="AE17" s="46"/>
      <c r="AF17" s="46"/>
      <c r="AH17" s="50" t="s">
        <v>105</v>
      </c>
      <c r="AI17" s="15" t="n">
        <v>8.16</v>
      </c>
    </row>
    <row r="18" customFormat="false" ht="14" hidden="false" customHeight="false" outlineLevel="0" collapsed="false">
      <c r="A18" s="45"/>
      <c r="B18" s="15" t="s">
        <v>30</v>
      </c>
      <c r="C18" s="15" t="n">
        <v>20.314</v>
      </c>
      <c r="D18" s="15" t="n">
        <v>26.1629</v>
      </c>
      <c r="E18" s="15" t="n">
        <f aca="false">D18-C18</f>
        <v>5.8489</v>
      </c>
      <c r="F18" s="15" t="n">
        <v>20.4774</v>
      </c>
      <c r="G18" s="15" t="n">
        <v>20.3684</v>
      </c>
      <c r="H18" s="15" t="n">
        <f aca="false">F18-C18</f>
        <v>0.163399999999999</v>
      </c>
      <c r="I18" s="15" t="n">
        <f aca="false">F18-G18</f>
        <v>0.108999999999998</v>
      </c>
      <c r="J18" s="46"/>
      <c r="K18" s="15" t="n">
        <f aca="false">(H18/E18)*100</f>
        <v>2.79368770196104</v>
      </c>
      <c r="L18" s="15" t="n">
        <f aca="false">(I18/E18)*100</f>
        <v>1.86359828343788</v>
      </c>
      <c r="M18" s="15" t="n">
        <f aca="false">I18/H18*100</f>
        <v>66.7074663402685</v>
      </c>
      <c r="N18" s="46"/>
      <c r="O18" s="46" t="n">
        <f aca="false">AVERAGE(L18:L19)</f>
        <v>1.85071385834802</v>
      </c>
      <c r="P18" s="46"/>
      <c r="Q18" s="45" t="s">
        <v>99</v>
      </c>
      <c r="R18" s="15" t="s">
        <v>30</v>
      </c>
      <c r="S18" s="15" t="n">
        <v>4.44</v>
      </c>
      <c r="T18" s="16" t="n">
        <f aca="false">$T$6</f>
        <v>5.275</v>
      </c>
      <c r="U18" s="15" t="n">
        <f aca="false">$X$6</f>
        <v>0.0246762728146013</v>
      </c>
      <c r="V18" s="16" t="n">
        <f aca="false">(T18-S18)*U18*4000</f>
        <v>82.4187512007685</v>
      </c>
      <c r="W18" s="15" t="n">
        <v>50</v>
      </c>
      <c r="X18" s="17" t="n">
        <f aca="false">V18*W18</f>
        <v>4120.93756003842</v>
      </c>
      <c r="Y18" s="18" t="n">
        <f aca="false">AVERAGE(X18:X19)</f>
        <v>2887.12391930836</v>
      </c>
      <c r="Z18" s="18"/>
      <c r="AB18" s="50" t="s">
        <v>103</v>
      </c>
      <c r="AC18" s="15" t="n">
        <v>20.3</v>
      </c>
      <c r="AD18" s="15" t="n">
        <f aca="false">AC18*50</f>
        <v>1015</v>
      </c>
      <c r="AE18" s="46" t="n">
        <f aca="false">AVERAGE(AD18:AD20)</f>
        <v>961.666666666667</v>
      </c>
      <c r="AF18" s="46"/>
      <c r="AH18" s="50" t="s">
        <v>106</v>
      </c>
      <c r="AI18" s="15" t="n">
        <v>8.06</v>
      </c>
      <c r="AJ18" s="15" t="n">
        <f aca="false">AVERAGE(AI18,AI19,AI20)</f>
        <v>8.04</v>
      </c>
    </row>
    <row r="19" customFormat="false" ht="14" hidden="false" customHeight="false" outlineLevel="0" collapsed="false">
      <c r="A19" s="45"/>
      <c r="B19" s="15" t="s">
        <v>31</v>
      </c>
      <c r="C19" s="15" t="n">
        <v>20.3808</v>
      </c>
      <c r="D19" s="15" t="n">
        <v>26.8123</v>
      </c>
      <c r="E19" s="15" t="n">
        <f aca="false">D19-C19</f>
        <v>6.4315</v>
      </c>
      <c r="F19" s="15" t="n">
        <v>20.5599</v>
      </c>
      <c r="G19" s="15" t="n">
        <v>20.4417</v>
      </c>
      <c r="H19" s="15" t="n">
        <f aca="false">F19-C19</f>
        <v>0.179099999999998</v>
      </c>
      <c r="I19" s="15" t="n">
        <f aca="false">F19-G19</f>
        <v>0.118199999999998</v>
      </c>
      <c r="J19" s="46"/>
      <c r="K19" s="15" t="n">
        <f aca="false">(H19/E19)*100</f>
        <v>2.78473140013991</v>
      </c>
      <c r="L19" s="15" t="n">
        <f aca="false">(I19/E19)*100</f>
        <v>1.83782943325815</v>
      </c>
      <c r="M19" s="15" t="n">
        <f aca="false">I19/H19*100</f>
        <v>65.9966499162475</v>
      </c>
      <c r="N19" s="46"/>
      <c r="O19" s="46"/>
      <c r="P19" s="46"/>
      <c r="Q19" s="45"/>
      <c r="R19" s="15" t="s">
        <v>31</v>
      </c>
      <c r="S19" s="15" t="n">
        <v>4.94</v>
      </c>
      <c r="T19" s="16" t="n">
        <f aca="false">$T$6</f>
        <v>5.275</v>
      </c>
      <c r="U19" s="15" t="n">
        <f aca="false">$X$6</f>
        <v>0.0246762728146013</v>
      </c>
      <c r="V19" s="16" t="n">
        <f aca="false">(T19-S19)*U19*4000</f>
        <v>33.0662055715658</v>
      </c>
      <c r="W19" s="15" t="n">
        <v>50</v>
      </c>
      <c r="X19" s="17" t="n">
        <f aca="false">V19*W19</f>
        <v>1653.31027857829</v>
      </c>
      <c r="Y19" s="18"/>
      <c r="Z19" s="18"/>
      <c r="AB19" s="50" t="s">
        <v>104</v>
      </c>
      <c r="AC19" s="15" t="n">
        <v>20.9</v>
      </c>
      <c r="AD19" s="15" t="n">
        <f aca="false">AC19*50</f>
        <v>1045</v>
      </c>
      <c r="AE19" s="46"/>
      <c r="AF19" s="46"/>
      <c r="AH19" s="50" t="s">
        <v>107</v>
      </c>
      <c r="AI19" s="15" t="n">
        <v>7.95</v>
      </c>
    </row>
    <row r="20" customFormat="false" ht="14" hidden="false" customHeight="false" outlineLevel="0" collapsed="false">
      <c r="A20" s="45"/>
      <c r="B20" s="15" t="s">
        <v>32</v>
      </c>
      <c r="C20" s="15" t="n">
        <v>20.2894</v>
      </c>
      <c r="D20" s="15" t="n">
        <v>26.2604</v>
      </c>
      <c r="E20" s="15" t="n">
        <f aca="false">D20-C20</f>
        <v>5.971</v>
      </c>
      <c r="F20" s="15" t="n">
        <v>20.4904</v>
      </c>
      <c r="G20" s="15" t="n">
        <v>20.3619</v>
      </c>
      <c r="H20" s="15" t="n">
        <f aca="false">F20-C20</f>
        <v>0.201000000000001</v>
      </c>
      <c r="I20" s="15" t="n">
        <f aca="false">F20-G20</f>
        <v>0.128500000000003</v>
      </c>
      <c r="J20" s="46" t="n">
        <f aca="false">AVERAGE(I20,I21,I22,I23,I24,I25)</f>
        <v>0.107266666666667</v>
      </c>
      <c r="K20" s="15" t="n">
        <f aca="false">(H20/E20)*100</f>
        <v>3.36627030648133</v>
      </c>
      <c r="L20" s="15" t="n">
        <f aca="false">(I20/E20)*100</f>
        <v>2.15206833026298</v>
      </c>
      <c r="M20" s="15" t="n">
        <f aca="false">I20/H20*100</f>
        <v>63.9303482587076</v>
      </c>
      <c r="N20" s="46" t="n">
        <f aca="false">AVERAGE(K20,K21,K22,K23,K24,K25)</f>
        <v>2.81656286033376</v>
      </c>
      <c r="O20" s="46" t="n">
        <f aca="false">AVERAGE(L20:L21)</f>
        <v>2.00202449657517</v>
      </c>
      <c r="P20" s="46"/>
      <c r="Q20" s="45" t="s">
        <v>100</v>
      </c>
      <c r="R20" s="15" t="s">
        <v>32</v>
      </c>
      <c r="S20" s="15" t="n">
        <v>4.42</v>
      </c>
      <c r="T20" s="16" t="n">
        <f aca="false">$T$6</f>
        <v>5.275</v>
      </c>
      <c r="U20" s="15" t="n">
        <f aca="false">$X$6</f>
        <v>0.0246762728146013</v>
      </c>
      <c r="V20" s="16" t="n">
        <f aca="false">(T20-S20)*U20*4000</f>
        <v>84.3928530259366</v>
      </c>
      <c r="W20" s="15" t="n">
        <v>50</v>
      </c>
      <c r="X20" s="17" t="n">
        <f aca="false">V20*W20</f>
        <v>4219.64265129683</v>
      </c>
      <c r="Y20" s="18" t="n">
        <f aca="false">AVERAGE(X20:X21)</f>
        <v>4540.43419788665</v>
      </c>
      <c r="Z20" s="18"/>
      <c r="AB20" s="50" t="s">
        <v>105</v>
      </c>
      <c r="AC20" s="15" t="n">
        <v>16.5</v>
      </c>
      <c r="AD20" s="15" t="n">
        <f aca="false">AC20*50</f>
        <v>825</v>
      </c>
      <c r="AE20" s="46"/>
      <c r="AF20" s="46"/>
      <c r="AH20" s="50" t="s">
        <v>108</v>
      </c>
      <c r="AI20" s="15" t="n">
        <v>8.11</v>
      </c>
    </row>
    <row r="21" customFormat="false" ht="14" hidden="false" customHeight="false" outlineLevel="0" collapsed="false">
      <c r="A21" s="45"/>
      <c r="B21" s="15" t="s">
        <v>33</v>
      </c>
      <c r="C21" s="15" t="n">
        <v>20.3278</v>
      </c>
      <c r="D21" s="15" t="n">
        <v>26.0784</v>
      </c>
      <c r="E21" s="15" t="n">
        <f aca="false">D21-C21</f>
        <v>5.7506</v>
      </c>
      <c r="F21" s="15" t="n">
        <v>20.4917</v>
      </c>
      <c r="G21" s="15" t="n">
        <v>20.3852</v>
      </c>
      <c r="H21" s="15" t="n">
        <f aca="false">F21-C21</f>
        <v>0.163900000000002</v>
      </c>
      <c r="I21" s="15" t="n">
        <f aca="false">F21-G21</f>
        <v>0.1065</v>
      </c>
      <c r="J21" s="46"/>
      <c r="K21" s="15" t="n">
        <f aca="false">(H21/E21)*100</f>
        <v>2.85013737696939</v>
      </c>
      <c r="L21" s="15" t="n">
        <f aca="false">(I21/E21)*100</f>
        <v>1.85198066288736</v>
      </c>
      <c r="M21" s="15" t="n">
        <f aca="false">I21/H21*100</f>
        <v>64.9786455155579</v>
      </c>
      <c r="N21" s="46"/>
      <c r="O21" s="50"/>
      <c r="P21" s="50"/>
      <c r="Q21" s="45"/>
      <c r="R21" s="15" t="s">
        <v>33</v>
      </c>
      <c r="S21" s="15" t="n">
        <v>4.29</v>
      </c>
      <c r="T21" s="16" t="n">
        <f aca="false">$T$6</f>
        <v>5.275</v>
      </c>
      <c r="U21" s="15" t="n">
        <f aca="false">$X$6</f>
        <v>0.0246762728146013</v>
      </c>
      <c r="V21" s="16" t="n">
        <f aca="false">(T21-S21)*U21*4000</f>
        <v>97.2245148895293</v>
      </c>
      <c r="W21" s="15" t="n">
        <v>50</v>
      </c>
      <c r="X21" s="17" t="n">
        <f aca="false">V21*W21</f>
        <v>4861.22574447647</v>
      </c>
      <c r="Y21" s="18"/>
      <c r="Z21" s="18"/>
      <c r="AB21" s="50" t="s">
        <v>106</v>
      </c>
      <c r="AC21" s="15" t="n">
        <v>19.8</v>
      </c>
      <c r="AD21" s="15" t="n">
        <f aca="false">AC21*50</f>
        <v>990</v>
      </c>
      <c r="AE21" s="46" t="n">
        <f aca="false">AVERAGE(AD21:AD23)</f>
        <v>941.666666666667</v>
      </c>
      <c r="AF21" s="18"/>
      <c r="AH21" s="50" t="s">
        <v>109</v>
      </c>
      <c r="AI21" s="15" t="n">
        <v>8.08</v>
      </c>
      <c r="AJ21" s="15" t="n">
        <f aca="false">AVERAGE(AI21,AI22,AI23)</f>
        <v>8.15</v>
      </c>
    </row>
    <row r="22" customFormat="false" ht="14" hidden="false" customHeight="false" outlineLevel="0" collapsed="false">
      <c r="A22" s="45"/>
      <c r="B22" s="15" t="s">
        <v>34</v>
      </c>
      <c r="C22" s="15" t="n">
        <v>20.2582</v>
      </c>
      <c r="D22" s="15" t="n">
        <v>26.3134</v>
      </c>
      <c r="E22" s="15" t="n">
        <f aca="false">D22-C22</f>
        <v>6.0552</v>
      </c>
      <c r="F22" s="15" t="n">
        <v>20.4499</v>
      </c>
      <c r="G22" s="15" t="n">
        <v>20.3277</v>
      </c>
      <c r="H22" s="15" t="n">
        <f aca="false">F22-C22</f>
        <v>0.191700000000001</v>
      </c>
      <c r="I22" s="15" t="n">
        <f aca="false">F22-G22</f>
        <v>0.122199999999999</v>
      </c>
      <c r="J22" s="46"/>
      <c r="K22" s="15" t="n">
        <f aca="false">(H22/E22)*100</f>
        <v>3.16587395957195</v>
      </c>
      <c r="L22" s="15" t="n">
        <f aca="false">(I22/E22)*100</f>
        <v>2.01810014532962</v>
      </c>
      <c r="M22" s="15" t="n">
        <f aca="false">I22/H22*100</f>
        <v>63.7454355764209</v>
      </c>
      <c r="N22" s="46"/>
      <c r="O22" s="46" t="n">
        <f aca="false">AVERAGE(L22:L23)</f>
        <v>1.86688949844996</v>
      </c>
      <c r="P22" s="46"/>
      <c r="Q22" s="45" t="s">
        <v>101</v>
      </c>
      <c r="R22" s="15" t="s">
        <v>34</v>
      </c>
      <c r="S22" s="15" t="n">
        <v>4.78</v>
      </c>
      <c r="T22" s="16" t="n">
        <f aca="false">$T$6</f>
        <v>5.275</v>
      </c>
      <c r="U22" s="15" t="n">
        <f aca="false">$X$6</f>
        <v>0.0246762728146013</v>
      </c>
      <c r="V22" s="16" t="n">
        <f aca="false">(T22-S22)*U22*4000</f>
        <v>48.8590201729107</v>
      </c>
      <c r="W22" s="15" t="n">
        <v>50</v>
      </c>
      <c r="X22" s="17" t="n">
        <f aca="false">V22*W22</f>
        <v>2442.95100864553</v>
      </c>
      <c r="Y22" s="18" t="n">
        <f aca="false">AVERAGE(X22:X23)</f>
        <v>2961.15273775216</v>
      </c>
      <c r="AB22" s="50" t="s">
        <v>107</v>
      </c>
      <c r="AC22" s="15" t="n">
        <v>18.1</v>
      </c>
      <c r="AD22" s="15" t="n">
        <f aca="false">AC22*50</f>
        <v>905</v>
      </c>
      <c r="AE22" s="46"/>
      <c r="AF22" s="18"/>
      <c r="AH22" s="50" t="s">
        <v>110</v>
      </c>
      <c r="AI22" s="15" t="n">
        <v>8.16</v>
      </c>
    </row>
    <row r="23" customFormat="false" ht="14" hidden="false" customHeight="false" outlineLevel="0" collapsed="false">
      <c r="A23" s="45"/>
      <c r="B23" s="15" t="s">
        <v>35</v>
      </c>
      <c r="C23" s="15" t="n">
        <v>20.2682</v>
      </c>
      <c r="D23" s="15" t="n">
        <v>26.872</v>
      </c>
      <c r="E23" s="15" t="n">
        <f aca="false">D23-C23</f>
        <v>6.6038</v>
      </c>
      <c r="F23" s="15" t="n">
        <v>20.4457</v>
      </c>
      <c r="G23" s="15" t="n">
        <v>20.3324</v>
      </c>
      <c r="H23" s="15" t="n">
        <f aca="false">F23-C23</f>
        <v>0.177499999999998</v>
      </c>
      <c r="I23" s="15" t="n">
        <f aca="false">F23-G23</f>
        <v>0.113299999999999</v>
      </c>
      <c r="J23" s="46"/>
      <c r="K23" s="15" t="n">
        <f aca="false">(H23/E23)*100</f>
        <v>2.68784639147155</v>
      </c>
      <c r="L23" s="15" t="n">
        <f aca="false">(I23/E23)*100</f>
        <v>1.71567885157029</v>
      </c>
      <c r="M23" s="15" t="n">
        <f aca="false">I23/H23*100</f>
        <v>63.8309859154929</v>
      </c>
      <c r="N23" s="46"/>
      <c r="O23" s="50"/>
      <c r="P23" s="50"/>
      <c r="Q23" s="45"/>
      <c r="R23" s="15" t="s">
        <v>35</v>
      </c>
      <c r="S23" s="15" t="n">
        <v>4.57</v>
      </c>
      <c r="T23" s="16" t="n">
        <f aca="false">$T$6</f>
        <v>5.275</v>
      </c>
      <c r="U23" s="15" t="n">
        <f aca="false">$X$6</f>
        <v>0.0246762728146013</v>
      </c>
      <c r="V23" s="16" t="n">
        <f aca="false">(T23-S23)*U23*4000</f>
        <v>69.5870893371758</v>
      </c>
      <c r="W23" s="15" t="n">
        <v>50</v>
      </c>
      <c r="X23" s="17" t="n">
        <f aca="false">V23*W23</f>
        <v>3479.35446685879</v>
      </c>
      <c r="Y23" s="18"/>
      <c r="Z23" s="18"/>
      <c r="AB23" s="50" t="s">
        <v>108</v>
      </c>
      <c r="AC23" s="15" t="n">
        <v>18.6</v>
      </c>
      <c r="AD23" s="15" t="n">
        <f aca="false">AC23*50</f>
        <v>930</v>
      </c>
      <c r="AE23" s="46"/>
      <c r="AF23" s="18"/>
      <c r="AH23" s="50" t="s">
        <v>111</v>
      </c>
      <c r="AI23" s="15" t="n">
        <v>8.21</v>
      </c>
    </row>
    <row r="24" customFormat="false" ht="14" hidden="false" customHeight="false" outlineLevel="0" collapsed="false">
      <c r="A24" s="45"/>
      <c r="B24" s="15" t="s">
        <v>36</v>
      </c>
      <c r="C24" s="15" t="n">
        <v>20.2326</v>
      </c>
      <c r="D24" s="15" t="n">
        <v>26.9799</v>
      </c>
      <c r="E24" s="15" t="n">
        <f aca="false">D24-C24</f>
        <v>6.7473</v>
      </c>
      <c r="F24" s="15" t="n">
        <v>20.3951</v>
      </c>
      <c r="G24" s="15" t="n">
        <v>20.2976</v>
      </c>
      <c r="H24" s="15" t="n">
        <f aca="false">F24-C24</f>
        <v>0.162499999999998</v>
      </c>
      <c r="I24" s="15" t="n">
        <f aca="false">F24-G24</f>
        <v>0.0975000000000001</v>
      </c>
      <c r="J24" s="46"/>
      <c r="K24" s="15" t="n">
        <f aca="false">(H24/E24)*100</f>
        <v>2.40837075570966</v>
      </c>
      <c r="L24" s="15" t="n">
        <f aca="false">(I24/E24)*100</f>
        <v>1.44502245342582</v>
      </c>
      <c r="M24" s="15" t="n">
        <f aca="false">I24/H24*100</f>
        <v>60.0000000000009</v>
      </c>
      <c r="N24" s="46"/>
      <c r="O24" s="46" t="n">
        <f aca="false">AVERAGE(L24:L25)</f>
        <v>1.45870754573133</v>
      </c>
      <c r="P24" s="46"/>
      <c r="Q24" s="45" t="s">
        <v>102</v>
      </c>
      <c r="R24" s="15" t="s">
        <v>36</v>
      </c>
      <c r="S24" s="15" t="n">
        <v>4.78</v>
      </c>
      <c r="T24" s="16" t="n">
        <f aca="false">$T$6</f>
        <v>5.275</v>
      </c>
      <c r="U24" s="15" t="n">
        <f aca="false">$X$6</f>
        <v>0.0246762728146013</v>
      </c>
      <c r="V24" s="16" t="n">
        <f aca="false">(T24-S24)*U24*4000</f>
        <v>48.8590201729107</v>
      </c>
      <c r="W24" s="15" t="n">
        <v>50</v>
      </c>
      <c r="X24" s="17" t="n">
        <f aca="false">V24*W24</f>
        <v>2442.95100864553</v>
      </c>
      <c r="Y24" s="18" t="n">
        <f aca="false">AVERAGE(X24:X25)</f>
        <v>2393.59846301633</v>
      </c>
      <c r="Z24" s="18"/>
      <c r="AB24" s="50" t="s">
        <v>109</v>
      </c>
      <c r="AC24" s="15" t="n">
        <v>21.8</v>
      </c>
      <c r="AD24" s="15" t="n">
        <f aca="false">AC24*50</f>
        <v>1090</v>
      </c>
      <c r="AE24" s="46" t="n">
        <f aca="false">AVERAGE(AD24,AD25,AD26)</f>
        <v>940</v>
      </c>
      <c r="AH24" s="50"/>
    </row>
    <row r="25" customFormat="false" ht="14" hidden="false" customHeight="false" outlineLevel="0" collapsed="false">
      <c r="A25" s="45"/>
      <c r="B25" s="15" t="s">
        <v>37</v>
      </c>
      <c r="C25" s="15" t="n">
        <v>20.503</v>
      </c>
      <c r="D25" s="15" t="n">
        <v>25.6375</v>
      </c>
      <c r="E25" s="15" t="n">
        <f aca="false">D25-C25</f>
        <v>5.1345</v>
      </c>
      <c r="F25" s="15" t="n">
        <v>20.6273</v>
      </c>
      <c r="G25" s="15" t="n">
        <v>20.5517</v>
      </c>
      <c r="H25" s="15" t="n">
        <f aca="false">F25-C25</f>
        <v>0.124300000000002</v>
      </c>
      <c r="I25" s="15" t="n">
        <f aca="false">F25-G25</f>
        <v>0.0756000000000014</v>
      </c>
      <c r="J25" s="46"/>
      <c r="K25" s="15" t="n">
        <f aca="false">(H25/E25)*100</f>
        <v>2.42087837179865</v>
      </c>
      <c r="L25" s="15" t="n">
        <f aca="false">(I25/E25)*100</f>
        <v>1.47239263803684</v>
      </c>
      <c r="M25" s="15" t="n">
        <f aca="false">I25/H25*100</f>
        <v>60.82059533387</v>
      </c>
      <c r="N25" s="46"/>
      <c r="O25" s="50"/>
      <c r="P25" s="50"/>
      <c r="Q25" s="45"/>
      <c r="R25" s="15" t="s">
        <v>37</v>
      </c>
      <c r="S25" s="15" t="n">
        <v>4.8</v>
      </c>
      <c r="T25" s="16" t="n">
        <f aca="false">$T$6</f>
        <v>5.275</v>
      </c>
      <c r="U25" s="15" t="n">
        <f aca="false">$X$6</f>
        <v>0.0246762728146013</v>
      </c>
      <c r="V25" s="16" t="n">
        <f aca="false">(T25-S25)*U25*4000</f>
        <v>46.8849183477426</v>
      </c>
      <c r="W25" s="15" t="n">
        <v>50</v>
      </c>
      <c r="X25" s="17" t="n">
        <f aca="false">V25*W25</f>
        <v>2344.24591738713</v>
      </c>
      <c r="Y25" s="18"/>
      <c r="Z25" s="18"/>
      <c r="AB25" s="50" t="s">
        <v>110</v>
      </c>
      <c r="AC25" s="15" t="n">
        <v>18.4</v>
      </c>
      <c r="AD25" s="15" t="n">
        <f aca="false">AC25*50</f>
        <v>920</v>
      </c>
      <c r="AE25" s="18"/>
      <c r="AF25" s="46"/>
    </row>
    <row r="26" customFormat="false" ht="14" hidden="false" customHeight="false" outlineLevel="0" collapsed="false">
      <c r="A26" s="45"/>
      <c r="B26" s="15" t="s">
        <v>38</v>
      </c>
      <c r="C26" s="15" t="n">
        <v>20.1656</v>
      </c>
      <c r="D26" s="15" t="n">
        <v>26.6392</v>
      </c>
      <c r="E26" s="15" t="n">
        <f aca="false">D26-C26</f>
        <v>6.4736</v>
      </c>
      <c r="F26" s="15" t="n">
        <v>20.3598</v>
      </c>
      <c r="G26" s="15" t="n">
        <v>20.2382</v>
      </c>
      <c r="H26" s="15" t="n">
        <f aca="false">F26-C26</f>
        <v>0.194199999999999</v>
      </c>
      <c r="I26" s="15" t="n">
        <f aca="false">F26-G26</f>
        <v>0.121600000000001</v>
      </c>
      <c r="J26" s="46" t="n">
        <f aca="false">AVERAGE(I26,I27,I28,I29,I30,I31)</f>
        <v>0.101366666666667</v>
      </c>
      <c r="K26" s="15" t="n">
        <f aca="false">(H26/E26)*100</f>
        <v>2.99987642115668</v>
      </c>
      <c r="L26" s="15" t="n">
        <f aca="false">(I26/E26)*100</f>
        <v>1.87839841819082</v>
      </c>
      <c r="M26" s="15" t="n">
        <f aca="false">I26/H26*100</f>
        <v>62.6158599382089</v>
      </c>
      <c r="N26" s="46" t="n">
        <f aca="false">AVERAGE(K26,K27,K28,K29,K30,K31)</f>
        <v>2.93153749004792</v>
      </c>
      <c r="O26" s="46" t="n">
        <f aca="false">AVERAGE(L26:L27)</f>
        <v>2.05541184045953</v>
      </c>
      <c r="P26" s="46"/>
      <c r="Q26" s="45" t="s">
        <v>103</v>
      </c>
      <c r="R26" s="15" t="s">
        <v>38</v>
      </c>
      <c r="S26" s="15" t="n">
        <v>4.72</v>
      </c>
      <c r="T26" s="16" t="n">
        <f aca="false">$T$6</f>
        <v>5.275</v>
      </c>
      <c r="U26" s="15" t="n">
        <f aca="false">$X$6</f>
        <v>0.0246762728146013</v>
      </c>
      <c r="V26" s="16" t="n">
        <f aca="false">(T26-S26)*U26*4000</f>
        <v>54.781325648415</v>
      </c>
      <c r="W26" s="15" t="n">
        <v>50</v>
      </c>
      <c r="X26" s="17" t="n">
        <f aca="false">V26*W26</f>
        <v>2739.06628242075</v>
      </c>
      <c r="Y26" s="18" t="n">
        <f aca="false">AVERAGE(X26:X27)</f>
        <v>3775.46974063401</v>
      </c>
      <c r="Z26" s="18"/>
      <c r="AB26" s="50" t="s">
        <v>111</v>
      </c>
      <c r="AC26" s="15" t="n">
        <v>16.2</v>
      </c>
      <c r="AD26" s="15" t="n">
        <f aca="false">AC26*50</f>
        <v>810</v>
      </c>
      <c r="AE26" s="18"/>
      <c r="AF26" s="46"/>
    </row>
    <row r="27" customFormat="false" ht="14" hidden="false" customHeight="false" outlineLevel="0" collapsed="false">
      <c r="A27" s="45"/>
      <c r="B27" s="15" t="s">
        <v>39</v>
      </c>
      <c r="C27" s="15" t="n">
        <v>20.4423</v>
      </c>
      <c r="D27" s="15" t="n">
        <v>25.3428</v>
      </c>
      <c r="E27" s="15" t="n">
        <f aca="false">D27-C27</f>
        <v>4.9005</v>
      </c>
      <c r="F27" s="15" t="n">
        <v>20.6164</v>
      </c>
      <c r="G27" s="15" t="n">
        <v>20.507</v>
      </c>
      <c r="H27" s="15" t="n">
        <f aca="false">F27-C27</f>
        <v>0.174099999999999</v>
      </c>
      <c r="I27" s="15" t="n">
        <f aca="false">F27-G27</f>
        <v>0.109399999999997</v>
      </c>
      <c r="J27" s="46"/>
      <c r="K27" s="15" t="n">
        <f aca="false">(H27/E27)*100</f>
        <v>3.55269870421384</v>
      </c>
      <c r="L27" s="15" t="n">
        <f aca="false">(I27/E27)*100</f>
        <v>2.23242526272824</v>
      </c>
      <c r="M27" s="15" t="n">
        <f aca="false">I27/H27*100</f>
        <v>62.8374497415266</v>
      </c>
      <c r="N27" s="46"/>
      <c r="O27" s="50"/>
      <c r="P27" s="50"/>
      <c r="Q27" s="45"/>
      <c r="R27" s="15" t="s">
        <v>39</v>
      </c>
      <c r="S27" s="15" t="n">
        <v>4.3</v>
      </c>
      <c r="T27" s="16" t="n">
        <f aca="false">$T$6</f>
        <v>5.275</v>
      </c>
      <c r="U27" s="15" t="n">
        <f aca="false">$X$6</f>
        <v>0.0246762728146013</v>
      </c>
      <c r="V27" s="16" t="n">
        <f aca="false">(T27-S27)*U27*4000</f>
        <v>96.2374639769453</v>
      </c>
      <c r="W27" s="15" t="n">
        <v>50</v>
      </c>
      <c r="X27" s="17" t="n">
        <f aca="false">V27*W27</f>
        <v>4811.87319884726</v>
      </c>
      <c r="Y27" s="18"/>
      <c r="Z27" s="18"/>
      <c r="AE27" s="46"/>
    </row>
    <row r="28" customFormat="false" ht="14" hidden="false" customHeight="false" outlineLevel="0" collapsed="false">
      <c r="A28" s="45"/>
      <c r="B28" s="15" t="s">
        <v>40</v>
      </c>
      <c r="C28" s="15" t="n">
        <v>20.2685</v>
      </c>
      <c r="D28" s="15" t="n">
        <v>25.8703</v>
      </c>
      <c r="E28" s="15" t="n">
        <f aca="false">D28-C28</f>
        <v>5.6018</v>
      </c>
      <c r="F28" s="15" t="n">
        <v>20.4301</v>
      </c>
      <c r="G28" s="15" t="n">
        <v>20.3265</v>
      </c>
      <c r="H28" s="15" t="n">
        <f aca="false">F28-C28</f>
        <v>0.1616</v>
      </c>
      <c r="I28" s="15" t="n">
        <f aca="false">F28-G28</f>
        <v>0.1036</v>
      </c>
      <c r="J28" s="46"/>
      <c r="K28" s="15" t="n">
        <f aca="false">(H28/E28)*100</f>
        <v>2.88478703273948</v>
      </c>
      <c r="L28" s="15" t="n">
        <f aca="false">(I28/E28)*100</f>
        <v>1.84940554821665</v>
      </c>
      <c r="M28" s="15" t="n">
        <f aca="false">I28/H28*100</f>
        <v>64.1089108910892</v>
      </c>
      <c r="N28" s="46"/>
      <c r="O28" s="46" t="n">
        <f aca="false">AVERAGE(L28:L29)</f>
        <v>1.88635331612955</v>
      </c>
      <c r="P28" s="46"/>
      <c r="Q28" s="45" t="s">
        <v>104</v>
      </c>
      <c r="R28" s="15" t="s">
        <v>40</v>
      </c>
      <c r="S28" s="15" t="n">
        <v>4.74</v>
      </c>
      <c r="T28" s="16" t="n">
        <f aca="false">$T$6</f>
        <v>5.275</v>
      </c>
      <c r="U28" s="15" t="n">
        <f aca="false">$X$6</f>
        <v>0.0246762728146013</v>
      </c>
      <c r="V28" s="16" t="n">
        <f aca="false">(T28-S28)*U28*4000</f>
        <v>52.8072238232469</v>
      </c>
      <c r="W28" s="15" t="n">
        <v>50</v>
      </c>
      <c r="X28" s="17" t="n">
        <f aca="false">V28*W28</f>
        <v>2640.36119116234</v>
      </c>
      <c r="Y28" s="18" t="n">
        <f aca="false">AVERAGE(X28:X29)</f>
        <v>2516.97982708934</v>
      </c>
      <c r="Z28" s="18"/>
      <c r="AE28" s="46"/>
    </row>
    <row r="29" customFormat="false" ht="14" hidden="false" customHeight="false" outlineLevel="0" collapsed="false">
      <c r="A29" s="45"/>
      <c r="B29" s="15" t="s">
        <v>41</v>
      </c>
      <c r="C29" s="15" t="n">
        <v>20.1619</v>
      </c>
      <c r="D29" s="15" t="n">
        <v>27.0251</v>
      </c>
      <c r="E29" s="15" t="n">
        <f aca="false">D29-C29</f>
        <v>6.8632</v>
      </c>
      <c r="F29" s="15" t="n">
        <v>20.3699</v>
      </c>
      <c r="G29" s="15" t="n">
        <v>20.2379</v>
      </c>
      <c r="H29" s="15" t="n">
        <f aca="false">F29-C29</f>
        <v>0.208000000000002</v>
      </c>
      <c r="I29" s="15" t="n">
        <f aca="false">F29-G29</f>
        <v>0.132000000000001</v>
      </c>
      <c r="J29" s="46"/>
      <c r="K29" s="15" t="n">
        <f aca="false">(H29/E29)*100</f>
        <v>3.03065625364264</v>
      </c>
      <c r="L29" s="15" t="n">
        <f aca="false">(I29/E29)*100</f>
        <v>1.92330108404245</v>
      </c>
      <c r="M29" s="15" t="n">
        <f aca="false">I29/H29*100</f>
        <v>63.4615384615386</v>
      </c>
      <c r="N29" s="46"/>
      <c r="O29" s="50"/>
      <c r="P29" s="50"/>
      <c r="Q29" s="45"/>
      <c r="R29" s="15" t="s">
        <v>41</v>
      </c>
      <c r="S29" s="15" t="n">
        <v>4.79</v>
      </c>
      <c r="T29" s="16" t="n">
        <f aca="false">$T$6</f>
        <v>5.275</v>
      </c>
      <c r="U29" s="15" t="n">
        <f aca="false">$X$6</f>
        <v>0.0246762728146013</v>
      </c>
      <c r="V29" s="16" t="n">
        <f aca="false">(T29-S29)*U29*4000</f>
        <v>47.8719692603266</v>
      </c>
      <c r="W29" s="15" t="n">
        <v>50</v>
      </c>
      <c r="X29" s="17" t="n">
        <f aca="false">V29*W29</f>
        <v>2393.59846301633</v>
      </c>
      <c r="Y29" s="18"/>
      <c r="Z29" s="18"/>
      <c r="AE29" s="46"/>
    </row>
    <row r="30" customFormat="false" ht="14" hidden="false" customHeight="false" outlineLevel="0" collapsed="false">
      <c r="A30" s="45"/>
      <c r="B30" s="15" t="s">
        <v>42</v>
      </c>
      <c r="C30" s="15" t="n">
        <v>20.3916</v>
      </c>
      <c r="D30" s="15" t="n">
        <v>25.5818</v>
      </c>
      <c r="E30" s="15" t="n">
        <f aca="false">D30-C30</f>
        <v>5.1902</v>
      </c>
      <c r="F30" s="15" t="n">
        <v>20.5233</v>
      </c>
      <c r="G30" s="15" t="n">
        <v>20.458</v>
      </c>
      <c r="H30" s="15" t="n">
        <f aca="false">F30-C30</f>
        <v>0.131699999999999</v>
      </c>
      <c r="I30" s="15" t="n">
        <f aca="false">F30-G30</f>
        <v>0.0653000000000006</v>
      </c>
      <c r="J30" s="46"/>
      <c r="K30" s="15" t="n">
        <f aca="false">(H30/E30)*100</f>
        <v>2.53747447111862</v>
      </c>
      <c r="L30" s="15" t="n">
        <f aca="false">(I30/E30)*100</f>
        <v>1.25814034141267</v>
      </c>
      <c r="M30" s="15" t="n">
        <f aca="false">I30/H30*100</f>
        <v>49.582384206531</v>
      </c>
      <c r="N30" s="46"/>
      <c r="O30" s="46" t="n">
        <f aca="false">AVERAGE(L30:L31)</f>
        <v>1.28098404630442</v>
      </c>
      <c r="P30" s="46"/>
      <c r="Q30" s="45" t="s">
        <v>105</v>
      </c>
      <c r="R30" s="15" t="s">
        <v>42</v>
      </c>
      <c r="S30" s="15" t="n">
        <v>4.62</v>
      </c>
      <c r="T30" s="16" t="n">
        <f aca="false">$T$6</f>
        <v>5.275</v>
      </c>
      <c r="U30" s="15" t="n">
        <f aca="false">$X$6</f>
        <v>0.0246762728146013</v>
      </c>
      <c r="V30" s="16" t="n">
        <f aca="false">(T30-S30)*U30*4000</f>
        <v>64.6518347742555</v>
      </c>
      <c r="W30" s="15" t="n">
        <v>50</v>
      </c>
      <c r="X30" s="17" t="n">
        <f aca="false">V30*W30</f>
        <v>3232.59173871278</v>
      </c>
      <c r="Y30" s="18" t="n">
        <f aca="false">AVERAGE(X30:X31)</f>
        <v>3380.64937560038</v>
      </c>
      <c r="Z30" s="18"/>
    </row>
    <row r="31" customFormat="false" ht="14" hidden="false" customHeight="false" outlineLevel="0" collapsed="false">
      <c r="A31" s="45"/>
      <c r="B31" s="15" t="s">
        <v>43</v>
      </c>
      <c r="C31" s="15" t="n">
        <v>20.0945</v>
      </c>
      <c r="D31" s="15" t="n">
        <v>25.9465</v>
      </c>
      <c r="E31" s="15" t="n">
        <f aca="false">D31-C31</f>
        <v>5.852</v>
      </c>
      <c r="F31" s="15" t="n">
        <v>20.2457</v>
      </c>
      <c r="G31" s="15" t="n">
        <v>20.1694</v>
      </c>
      <c r="H31" s="15" t="n">
        <f aca="false">F31-C31</f>
        <v>0.151199999999999</v>
      </c>
      <c r="I31" s="15" t="n">
        <f aca="false">F31-G31</f>
        <v>0.0762999999999998</v>
      </c>
      <c r="J31" s="46"/>
      <c r="K31" s="15" t="n">
        <f aca="false">(H31/E31)*100</f>
        <v>2.58373205741626</v>
      </c>
      <c r="L31" s="15" t="n">
        <f aca="false">(I31/E31)*100</f>
        <v>1.30382775119617</v>
      </c>
      <c r="M31" s="15" t="n">
        <f aca="false">I31/H31*100</f>
        <v>50.4629629629631</v>
      </c>
      <c r="N31" s="46"/>
      <c r="O31" s="50"/>
      <c r="P31" s="50"/>
      <c r="Q31" s="45"/>
      <c r="R31" s="15" t="s">
        <v>43</v>
      </c>
      <c r="S31" s="15" t="n">
        <v>4.56</v>
      </c>
      <c r="T31" s="16" t="n">
        <f aca="false">$T$6</f>
        <v>5.275</v>
      </c>
      <c r="U31" s="15" t="n">
        <f aca="false">$X$6</f>
        <v>0.0246762728146013</v>
      </c>
      <c r="V31" s="16" t="n">
        <f aca="false">(T31-S31)*U31*4000</f>
        <v>70.5741402497598</v>
      </c>
      <c r="W31" s="15" t="n">
        <v>50</v>
      </c>
      <c r="X31" s="17" t="n">
        <f aca="false">V31*W31</f>
        <v>3528.70701248799</v>
      </c>
      <c r="Y31" s="18"/>
      <c r="Z31" s="18"/>
    </row>
    <row r="32" customFormat="false" ht="14" hidden="false" customHeight="false" outlineLevel="0" collapsed="false">
      <c r="A32" s="45"/>
      <c r="B32" s="15" t="s">
        <v>44</v>
      </c>
      <c r="C32" s="15" t="n">
        <v>20.2713</v>
      </c>
      <c r="D32" s="15" t="n">
        <v>25.4563</v>
      </c>
      <c r="E32" s="15" t="n">
        <f aca="false">D32-C32</f>
        <v>5.185</v>
      </c>
      <c r="F32" s="15" t="n">
        <v>20.4072</v>
      </c>
      <c r="G32" s="15" t="n">
        <v>20.3296</v>
      </c>
      <c r="H32" s="15" t="n">
        <f aca="false">F32-C32</f>
        <v>0.135899999999999</v>
      </c>
      <c r="I32" s="15" t="n">
        <f aca="false">F32-G32</f>
        <v>0.0776000000000003</v>
      </c>
      <c r="J32" s="46" t="n">
        <f aca="false">AVERAGE(I32,I33,I34,I35,I36,I37)</f>
        <v>0.0961666666666658</v>
      </c>
      <c r="K32" s="15" t="n">
        <f aca="false">(H32/E32)*100</f>
        <v>2.62102217936354</v>
      </c>
      <c r="L32" s="15" t="n">
        <f aca="false">(I32/E32)*100</f>
        <v>1.49662487945999</v>
      </c>
      <c r="M32" s="15" t="n">
        <f aca="false">I32/H32*100</f>
        <v>57.1008094186907</v>
      </c>
      <c r="N32" s="46" t="n">
        <f aca="false">AVERAGE(K32,K33,K34,K35,K36,K37)</f>
        <v>2.86460301209809</v>
      </c>
      <c r="O32" s="46" t="n">
        <f aca="false">AVERAGE(L32:L33)</f>
        <v>1.51576874351849</v>
      </c>
      <c r="P32" s="46"/>
      <c r="Q32" s="45" t="s">
        <v>106</v>
      </c>
      <c r="R32" s="15" t="s">
        <v>44</v>
      </c>
      <c r="S32" s="15" t="n">
        <v>4.84</v>
      </c>
      <c r="T32" s="16" t="n">
        <f aca="false">$T$6</f>
        <v>5.275</v>
      </c>
      <c r="U32" s="15" t="n">
        <f aca="false">$X$6</f>
        <v>0.0246762728146013</v>
      </c>
      <c r="V32" s="16" t="n">
        <f aca="false">(T32-S32)*U32*4000</f>
        <v>42.9367146974064</v>
      </c>
      <c r="W32" s="15" t="n">
        <v>50</v>
      </c>
      <c r="X32" s="17" t="n">
        <f aca="false">V32*W32</f>
        <v>2146.83573487032</v>
      </c>
      <c r="Y32" s="18" t="n">
        <f aca="false">AVERAGE(X32:X33)</f>
        <v>2319.56964457253</v>
      </c>
      <c r="Z32" s="18"/>
    </row>
    <row r="33" customFormat="false" ht="14" hidden="false" customHeight="false" outlineLevel="0" collapsed="false">
      <c r="A33" s="45"/>
      <c r="B33" s="15" t="s">
        <v>45</v>
      </c>
      <c r="C33" s="15" t="n">
        <v>20.2725</v>
      </c>
      <c r="D33" s="15" t="n">
        <v>25.908</v>
      </c>
      <c r="E33" s="15" t="n">
        <f aca="false">D33-C33</f>
        <v>5.6355</v>
      </c>
      <c r="F33" s="15" t="n">
        <v>20.4207</v>
      </c>
      <c r="G33" s="15" t="n">
        <v>20.3342</v>
      </c>
      <c r="H33" s="15" t="n">
        <f aca="false">F33-C33</f>
        <v>0.148199999999999</v>
      </c>
      <c r="I33" s="15" t="n">
        <f aca="false">F33-G33</f>
        <v>0.0865000000000009</v>
      </c>
      <c r="J33" s="46"/>
      <c r="K33" s="15" t="n">
        <f aca="false">(H33/E33)*100</f>
        <v>2.62975778546711</v>
      </c>
      <c r="L33" s="15" t="n">
        <f aca="false">(I33/E33)*100</f>
        <v>1.53491260757698</v>
      </c>
      <c r="M33" s="15" t="n">
        <f aca="false">I33/H33*100</f>
        <v>58.3670715249672</v>
      </c>
      <c r="N33" s="46"/>
      <c r="O33" s="50"/>
      <c r="P33" s="50"/>
      <c r="Q33" s="45"/>
      <c r="R33" s="15" t="s">
        <v>45</v>
      </c>
      <c r="S33" s="15" t="n">
        <v>4.77</v>
      </c>
      <c r="T33" s="16" t="n">
        <f aca="false">$T$6</f>
        <v>5.275</v>
      </c>
      <c r="U33" s="15" t="n">
        <f aca="false">$X$6</f>
        <v>0.0246762728146013</v>
      </c>
      <c r="V33" s="16" t="n">
        <f aca="false">(T33-S33)*U33*4000</f>
        <v>49.8460710854948</v>
      </c>
      <c r="W33" s="15" t="n">
        <v>50</v>
      </c>
      <c r="X33" s="17" t="n">
        <f aca="false">V33*W33</f>
        <v>2492.30355427474</v>
      </c>
      <c r="Y33" s="18"/>
      <c r="Z33" s="18"/>
    </row>
    <row r="34" customFormat="false" ht="14" hidden="false" customHeight="false" outlineLevel="0" collapsed="false">
      <c r="A34" s="45"/>
      <c r="B34" s="15" t="s">
        <v>46</v>
      </c>
      <c r="C34" s="15" t="n">
        <v>20.3926</v>
      </c>
      <c r="D34" s="15" t="n">
        <v>25.889</v>
      </c>
      <c r="E34" s="15" t="n">
        <f aca="false">D34-C34</f>
        <v>5.4964</v>
      </c>
      <c r="F34" s="15" t="n">
        <v>20.5342</v>
      </c>
      <c r="G34" s="15" t="n">
        <v>20.4522</v>
      </c>
      <c r="H34" s="15" t="n">
        <f aca="false">F34-C34</f>
        <v>0.141599999999997</v>
      </c>
      <c r="I34" s="15" t="n">
        <f aca="false">F34-G34</f>
        <v>0.0819999999999972</v>
      </c>
      <c r="J34" s="46"/>
      <c r="K34" s="15" t="n">
        <f aca="false">(H34/E34)*100</f>
        <v>2.57623171530451</v>
      </c>
      <c r="L34" s="15" t="n">
        <f aca="false">(I34/E34)*100</f>
        <v>1.49188559784581</v>
      </c>
      <c r="M34" s="15" t="n">
        <f aca="false">I34/H34*100</f>
        <v>57.9096045197733</v>
      </c>
      <c r="N34" s="46"/>
      <c r="O34" s="46" t="n">
        <f aca="false">AVERAGE(L34:L35)</f>
        <v>1.48928567341331</v>
      </c>
      <c r="P34" s="46"/>
      <c r="Q34" s="45" t="s">
        <v>107</v>
      </c>
      <c r="R34" s="15" t="s">
        <v>46</v>
      </c>
      <c r="S34" s="15" t="n">
        <v>4.93</v>
      </c>
      <c r="T34" s="16" t="n">
        <f aca="false">$T$6</f>
        <v>5.275</v>
      </c>
      <c r="U34" s="15" t="n">
        <f aca="false">$X$6</f>
        <v>0.0246762728146013</v>
      </c>
      <c r="V34" s="16" t="n">
        <f aca="false">(T34-S34)*U34*4000</f>
        <v>34.0532564841499</v>
      </c>
      <c r="W34" s="15" t="n">
        <v>50</v>
      </c>
      <c r="X34" s="17" t="n">
        <f aca="false">V34*W34</f>
        <v>1702.6628242075</v>
      </c>
      <c r="Y34" s="18" t="n">
        <f aca="false">AVERAGE(X34:X35)</f>
        <v>1900.07300672431</v>
      </c>
      <c r="Z34" s="18"/>
    </row>
    <row r="35" customFormat="false" ht="14" hidden="false" customHeight="false" outlineLevel="0" collapsed="false">
      <c r="A35" s="45"/>
      <c r="B35" s="15" t="s">
        <v>47</v>
      </c>
      <c r="C35" s="15" t="n">
        <v>20.3404</v>
      </c>
      <c r="D35" s="15" t="n">
        <v>26.1049</v>
      </c>
      <c r="E35" s="15" t="n">
        <f aca="false">D35-C35</f>
        <v>5.7645</v>
      </c>
      <c r="F35" s="15" t="n">
        <v>20.4878</v>
      </c>
      <c r="G35" s="15" t="n">
        <v>20.4021</v>
      </c>
      <c r="H35" s="15" t="n">
        <f aca="false">F35-C35</f>
        <v>0.147400000000001</v>
      </c>
      <c r="I35" s="15" t="n">
        <f aca="false">F35-G35</f>
        <v>0.0856999999999992</v>
      </c>
      <c r="J35" s="46"/>
      <c r="K35" s="15" t="n">
        <f aca="false">(H35/E35)*100</f>
        <v>2.55703009801372</v>
      </c>
      <c r="L35" s="15" t="n">
        <f aca="false">(I35/E35)*100</f>
        <v>1.48668574898082</v>
      </c>
      <c r="M35" s="15" t="n">
        <f aca="false">I35/H35*100</f>
        <v>58.1411126187236</v>
      </c>
      <c r="N35" s="46"/>
      <c r="O35" s="50"/>
      <c r="P35" s="50"/>
      <c r="Q35" s="45"/>
      <c r="R35" s="15" t="s">
        <v>47</v>
      </c>
      <c r="S35" s="15" t="n">
        <v>4.85</v>
      </c>
      <c r="T35" s="16" t="n">
        <f aca="false">$T$6</f>
        <v>5.275</v>
      </c>
      <c r="U35" s="15" t="n">
        <f aca="false">$X$6</f>
        <v>0.0246762728146013</v>
      </c>
      <c r="V35" s="16" t="n">
        <f aca="false">(T35-S35)*U35*4000</f>
        <v>41.9496637848224</v>
      </c>
      <c r="W35" s="15" t="n">
        <v>50</v>
      </c>
      <c r="X35" s="17" t="n">
        <f aca="false">V35*W35</f>
        <v>2097.48318924112</v>
      </c>
      <c r="Y35" s="18"/>
    </row>
    <row r="36" customFormat="false" ht="14" hidden="false" customHeight="false" outlineLevel="0" collapsed="false">
      <c r="A36" s="45"/>
      <c r="B36" s="15" t="s">
        <v>48</v>
      </c>
      <c r="C36" s="15" t="n">
        <v>20.1891</v>
      </c>
      <c r="D36" s="15" t="n">
        <v>25.6003</v>
      </c>
      <c r="E36" s="15" t="n">
        <f aca="false">D36-C36</f>
        <v>5.4112</v>
      </c>
      <c r="F36" s="15" t="n">
        <v>20.3878</v>
      </c>
      <c r="G36" s="15" t="n">
        <v>20.2674</v>
      </c>
      <c r="H36" s="15" t="n">
        <f aca="false">F36-C36</f>
        <v>0.198699999999999</v>
      </c>
      <c r="I36" s="15" t="n">
        <f aca="false">F36-G36</f>
        <v>0.1204</v>
      </c>
      <c r="J36" s="46"/>
      <c r="K36" s="15" t="n">
        <f aca="false">(H36/E36)*100</f>
        <v>3.67201360141925</v>
      </c>
      <c r="L36" s="15" t="n">
        <f aca="false">(I36/E36)*100</f>
        <v>2.22501478415139</v>
      </c>
      <c r="M36" s="15" t="n">
        <f aca="false">I36/H36*100</f>
        <v>60.5938600905892</v>
      </c>
      <c r="N36" s="46"/>
      <c r="O36" s="46" t="n">
        <f aca="false">AVERAGE(L36:L37)</f>
        <v>2.07606514377425</v>
      </c>
      <c r="P36" s="46"/>
      <c r="Q36" s="45" t="s">
        <v>108</v>
      </c>
      <c r="R36" s="15" t="s">
        <v>48</v>
      </c>
      <c r="S36" s="15" t="n">
        <v>4.65</v>
      </c>
      <c r="T36" s="16" t="n">
        <f aca="false">$T$6</f>
        <v>5.275</v>
      </c>
      <c r="U36" s="15" t="n">
        <f aca="false">$X$6</f>
        <v>0.0246762728146013</v>
      </c>
      <c r="V36" s="16" t="n">
        <f aca="false">(T36-S36)*U36*4000</f>
        <v>61.6906820365034</v>
      </c>
      <c r="W36" s="15" t="n">
        <v>50</v>
      </c>
      <c r="X36" s="17" t="n">
        <f aca="false">V36*W36</f>
        <v>3084.53410182517</v>
      </c>
      <c r="Y36" s="18" t="n">
        <f aca="false">AVERAGE(X36:X37)</f>
        <v>2985.82901056676</v>
      </c>
      <c r="Z36" s="18"/>
    </row>
    <row r="37" customFormat="false" ht="14" hidden="false" customHeight="false" outlineLevel="0" collapsed="false">
      <c r="A37" s="45"/>
      <c r="B37" s="15" t="s">
        <v>49</v>
      </c>
      <c r="C37" s="15" t="n">
        <v>20.3772</v>
      </c>
      <c r="D37" s="15" t="n">
        <v>26.8532</v>
      </c>
      <c r="E37" s="15" t="n">
        <f aca="false">D37-C37</f>
        <v>6.476</v>
      </c>
      <c r="F37" s="15" t="n">
        <v>20.58</v>
      </c>
      <c r="G37" s="15" t="n">
        <v>20.4552</v>
      </c>
      <c r="H37" s="15" t="n">
        <f aca="false">F37-C37</f>
        <v>0.2028</v>
      </c>
      <c r="I37" s="15" t="n">
        <f aca="false">F37-G37</f>
        <v>0.124799999999997</v>
      </c>
      <c r="J37" s="46"/>
      <c r="K37" s="15" t="n">
        <f aca="false">(H37/E37)*100</f>
        <v>3.13156269302038</v>
      </c>
      <c r="L37" s="15" t="n">
        <f aca="false">(I37/E37)*100</f>
        <v>1.92711550339711</v>
      </c>
      <c r="M37" s="15" t="n">
        <f aca="false">I37/H37*100</f>
        <v>61.5384615384601</v>
      </c>
      <c r="N37" s="46"/>
      <c r="O37" s="50"/>
      <c r="P37" s="50"/>
      <c r="Q37" s="45"/>
      <c r="R37" s="15" t="s">
        <v>49</v>
      </c>
      <c r="S37" s="15" t="n">
        <v>4.69</v>
      </c>
      <c r="T37" s="16" t="n">
        <f aca="false">$T$6</f>
        <v>5.275</v>
      </c>
      <c r="U37" s="15" t="n">
        <f aca="false">$X$6</f>
        <v>0.0246762728146013</v>
      </c>
      <c r="V37" s="16" t="n">
        <f aca="false">(T37-S37)*U37*4000</f>
        <v>57.7424783861671</v>
      </c>
      <c r="W37" s="15" t="n">
        <v>50</v>
      </c>
      <c r="X37" s="17" t="n">
        <f aca="false">V37*W37</f>
        <v>2887.12391930836</v>
      </c>
      <c r="Y37" s="18"/>
      <c r="Z37" s="18"/>
    </row>
    <row r="38" customFormat="false" ht="14" hidden="false" customHeight="false" outlineLevel="0" collapsed="false">
      <c r="A38" s="45"/>
      <c r="B38" s="15" t="s">
        <v>50</v>
      </c>
      <c r="C38" s="15" t="n">
        <v>20.3431</v>
      </c>
      <c r="D38" s="15" t="n">
        <v>25.3629</v>
      </c>
      <c r="E38" s="15" t="n">
        <f aca="false">D38-C38</f>
        <v>5.0198</v>
      </c>
      <c r="F38" s="15" t="n">
        <v>20.4954</v>
      </c>
      <c r="G38" s="15" t="n">
        <v>20.4065</v>
      </c>
      <c r="H38" s="15" t="n">
        <f aca="false">F38-C38</f>
        <v>0.1523</v>
      </c>
      <c r="I38" s="15" t="n">
        <f aca="false">F38-G38</f>
        <v>0.0888999999999989</v>
      </c>
      <c r="J38" s="46" t="n">
        <f aca="false">AVERAGE(I38,I39,I40,I41,I42,I43)</f>
        <v>0.100983333333334</v>
      </c>
      <c r="K38" s="15" t="n">
        <f aca="false">(H38/E38)*100</f>
        <v>3.03398541774573</v>
      </c>
      <c r="L38" s="15" t="n">
        <f aca="false">(I38/E38)*100</f>
        <v>1.77098689190802</v>
      </c>
      <c r="M38" s="15" t="n">
        <f aca="false">I38/H38*100</f>
        <v>58.3716349310563</v>
      </c>
      <c r="N38" s="46" t="n">
        <f aca="false">AVERAGE(K38,K39,K40,K41,K42,K43)</f>
        <v>2.98062528113715</v>
      </c>
      <c r="O38" s="46" t="n">
        <f aca="false">AVERAGE(L38:L39)</f>
        <v>1.63419076746418</v>
      </c>
      <c r="P38" s="46"/>
      <c r="Q38" s="45" t="s">
        <v>109</v>
      </c>
      <c r="R38" s="15" t="s">
        <v>50</v>
      </c>
      <c r="S38" s="15" t="n">
        <v>4.57</v>
      </c>
      <c r="T38" s="16" t="n">
        <f aca="false">$T$6</f>
        <v>5.275</v>
      </c>
      <c r="U38" s="15" t="n">
        <f aca="false">$X$6</f>
        <v>0.0246762728146013</v>
      </c>
      <c r="V38" s="16" t="n">
        <f aca="false">(T38-S38)*U38*4000</f>
        <v>69.5870893371758</v>
      </c>
      <c r="W38" s="15" t="n">
        <v>50</v>
      </c>
      <c r="X38" s="17" t="n">
        <f aca="false">V38*W38</f>
        <v>3479.35446685879</v>
      </c>
      <c r="Y38" s="18" t="n">
        <f aca="false">AVERAGE(X38:X39)</f>
        <v>3800.14601344861</v>
      </c>
      <c r="Z38" s="18"/>
    </row>
    <row r="39" customFormat="false" ht="14" hidden="false" customHeight="false" outlineLevel="0" collapsed="false">
      <c r="A39" s="45"/>
      <c r="B39" s="15" t="s">
        <v>51</v>
      </c>
      <c r="C39" s="15" t="n">
        <v>20.3663</v>
      </c>
      <c r="D39" s="15" t="n">
        <v>25.8358</v>
      </c>
      <c r="E39" s="15" t="n">
        <f aca="false">D39-C39</f>
        <v>5.4695</v>
      </c>
      <c r="F39" s="15" t="n">
        <v>20.5038</v>
      </c>
      <c r="G39" s="15" t="n">
        <v>20.4219</v>
      </c>
      <c r="H39" s="15" t="n">
        <f aca="false">F39-C39</f>
        <v>0.137499999999999</v>
      </c>
      <c r="I39" s="15" t="n">
        <f aca="false">F39-G39</f>
        <v>0.0818999999999974</v>
      </c>
      <c r="J39" s="46"/>
      <c r="K39" s="15" t="n">
        <f aca="false">(H39/E39)*100</f>
        <v>2.51394094524178</v>
      </c>
      <c r="L39" s="15" t="n">
        <f aca="false">(I39/E39)*100</f>
        <v>1.49739464302034</v>
      </c>
      <c r="M39" s="15" t="n">
        <f aca="false">I39/H39*100</f>
        <v>59.5636363636348</v>
      </c>
      <c r="N39" s="46"/>
      <c r="O39" s="50"/>
      <c r="P39" s="50"/>
      <c r="Q39" s="45"/>
      <c r="R39" s="15" t="s">
        <v>51</v>
      </c>
      <c r="S39" s="15" t="n">
        <v>4.44</v>
      </c>
      <c r="T39" s="16" t="n">
        <f aca="false">$T$6</f>
        <v>5.275</v>
      </c>
      <c r="U39" s="15" t="n">
        <f aca="false">$X$6</f>
        <v>0.0246762728146013</v>
      </c>
      <c r="V39" s="16" t="n">
        <f aca="false">(T39-S39)*U39*4000</f>
        <v>82.4187512007685</v>
      </c>
      <c r="W39" s="15" t="n">
        <v>50</v>
      </c>
      <c r="X39" s="17" t="n">
        <f aca="false">V39*W39</f>
        <v>4120.93756003842</v>
      </c>
      <c r="Y39" s="18"/>
      <c r="Z39" s="18"/>
    </row>
    <row r="40" customFormat="false" ht="14" hidden="false" customHeight="false" outlineLevel="0" collapsed="false">
      <c r="A40" s="45"/>
      <c r="B40" s="15" t="s">
        <v>52</v>
      </c>
      <c r="C40" s="15" t="n">
        <v>20.2812</v>
      </c>
      <c r="D40" s="15" t="n">
        <v>26.7503</v>
      </c>
      <c r="E40" s="15" t="n">
        <f aca="false">D40-C40</f>
        <v>6.4691</v>
      </c>
      <c r="F40" s="15" t="n">
        <v>20.4627</v>
      </c>
      <c r="G40" s="15" t="n">
        <v>20.3547</v>
      </c>
      <c r="H40" s="15" t="n">
        <f aca="false">F40-C40</f>
        <v>0.181500000000003</v>
      </c>
      <c r="I40" s="15" t="n">
        <f aca="false">F40-G40</f>
        <v>0.108000000000001</v>
      </c>
      <c r="J40" s="46"/>
      <c r="K40" s="15" t="n">
        <f aca="false">(H40/E40)*100</f>
        <v>2.80564529841869</v>
      </c>
      <c r="L40" s="15" t="n">
        <f aca="false">(I40/E40)*100</f>
        <v>1.66947488831523</v>
      </c>
      <c r="M40" s="15" t="n">
        <f aca="false">I40/H40*100</f>
        <v>59.5041322314042</v>
      </c>
      <c r="N40" s="46"/>
      <c r="O40" s="46" t="n">
        <f aca="false">AVERAGE(L40:L41)</f>
        <v>1.81902035181971</v>
      </c>
      <c r="P40" s="46"/>
      <c r="Q40" s="45" t="s">
        <v>110</v>
      </c>
      <c r="R40" s="15" t="s">
        <v>52</v>
      </c>
      <c r="S40" s="15" t="n">
        <v>4.76</v>
      </c>
      <c r="T40" s="16" t="n">
        <f aca="false">$T$6</f>
        <v>5.275</v>
      </c>
      <c r="U40" s="15" t="n">
        <f aca="false">$X$6</f>
        <v>0.0246762728146013</v>
      </c>
      <c r="V40" s="16" t="n">
        <f aca="false">(T40-S40)*U40*4000</f>
        <v>50.8331219980788</v>
      </c>
      <c r="W40" s="15" t="n">
        <v>50</v>
      </c>
      <c r="X40" s="17" t="n">
        <f aca="false">V40*W40</f>
        <v>2541.65609990394</v>
      </c>
      <c r="Y40" s="18" t="n">
        <f aca="false">AVERAGE(X40:X41)</f>
        <v>2270.21709894333</v>
      </c>
      <c r="Z40" s="18"/>
    </row>
    <row r="41" customFormat="false" ht="14" hidden="false" customHeight="false" outlineLevel="0" collapsed="false">
      <c r="A41" s="45"/>
      <c r="B41" s="15" t="s">
        <v>53</v>
      </c>
      <c r="C41" s="15" t="n">
        <v>20.5148</v>
      </c>
      <c r="D41" s="15" t="n">
        <v>25.6048</v>
      </c>
      <c r="E41" s="15" t="n">
        <f aca="false">D41-C41</f>
        <v>5.09</v>
      </c>
      <c r="F41" s="15" t="n">
        <v>20.683</v>
      </c>
      <c r="G41" s="15" t="n">
        <v>20.5828</v>
      </c>
      <c r="H41" s="15" t="n">
        <f aca="false">F41-C41</f>
        <v>0.168199999999999</v>
      </c>
      <c r="I41" s="15" t="n">
        <f aca="false">F41-G41</f>
        <v>0.100200000000001</v>
      </c>
      <c r="J41" s="46"/>
      <c r="K41" s="15" t="n">
        <f aca="false">(H41/E41)*100</f>
        <v>3.30451866404713</v>
      </c>
      <c r="L41" s="15" t="n">
        <f aca="false">(I41/E41)*100</f>
        <v>1.96856581532418</v>
      </c>
      <c r="M41" s="15" t="n">
        <f aca="false">I41/H41*100</f>
        <v>59.5719381688476</v>
      </c>
      <c r="N41" s="46"/>
      <c r="O41" s="50"/>
      <c r="P41" s="50"/>
      <c r="Q41" s="45"/>
      <c r="R41" s="15" t="s">
        <v>53</v>
      </c>
      <c r="S41" s="15" t="n">
        <v>4.87</v>
      </c>
      <c r="T41" s="16" t="n">
        <f aca="false">$T$6</f>
        <v>5.275</v>
      </c>
      <c r="U41" s="15" t="n">
        <f aca="false">$X$6</f>
        <v>0.0246762728146013</v>
      </c>
      <c r="V41" s="16" t="n">
        <f aca="false">(T41-S41)*U41*4000</f>
        <v>39.9755619596542</v>
      </c>
      <c r="W41" s="15" t="n">
        <v>50</v>
      </c>
      <c r="X41" s="17" t="n">
        <f aca="false">V41*W41</f>
        <v>1998.77809798271</v>
      </c>
      <c r="Y41" s="18"/>
      <c r="Z41" s="18"/>
    </row>
    <row r="42" customFormat="false" ht="14" hidden="false" customHeight="false" outlineLevel="0" collapsed="false">
      <c r="A42" s="45"/>
      <c r="B42" s="15" t="s">
        <v>54</v>
      </c>
      <c r="C42" s="15" t="n">
        <v>20.3247</v>
      </c>
      <c r="D42" s="15" t="n">
        <v>26.4439</v>
      </c>
      <c r="E42" s="15" t="n">
        <f aca="false">D42-C42</f>
        <v>6.1192</v>
      </c>
      <c r="F42" s="15" t="n">
        <v>20.4981</v>
      </c>
      <c r="G42" s="15" t="n">
        <v>20.391</v>
      </c>
      <c r="H42" s="15" t="n">
        <f aca="false">F42-C42</f>
        <v>0.173400000000001</v>
      </c>
      <c r="I42" s="15" t="n">
        <f aca="false">F42-G42</f>
        <v>0.107100000000003</v>
      </c>
      <c r="J42" s="46"/>
      <c r="K42" s="15" t="n">
        <f aca="false">(H42/E42)*100</f>
        <v>2.83370375212448</v>
      </c>
      <c r="L42" s="15" t="n">
        <f aca="false">(I42/E42)*100</f>
        <v>1.75022878807692</v>
      </c>
      <c r="M42" s="15" t="n">
        <f aca="false">I42/H42*100</f>
        <v>61.7647058823541</v>
      </c>
      <c r="N42" s="46"/>
      <c r="O42" s="46" t="n">
        <f aca="false">AVERAGE(L42:L43)</f>
        <v>1.91919589863138</v>
      </c>
      <c r="P42" s="46"/>
      <c r="Q42" s="45" t="s">
        <v>111</v>
      </c>
      <c r="R42" s="15" t="s">
        <v>54</v>
      </c>
      <c r="S42" s="15" t="n">
        <v>4.24</v>
      </c>
      <c r="T42" s="16" t="n">
        <f aca="false">$T$6</f>
        <v>5.275</v>
      </c>
      <c r="U42" s="15" t="n">
        <f aca="false">$X$6</f>
        <v>0.0246762728146013</v>
      </c>
      <c r="V42" s="16" t="n">
        <f aca="false">(T42-S42)*U42*4000</f>
        <v>102.15976945245</v>
      </c>
      <c r="W42" s="15" t="n">
        <v>50</v>
      </c>
      <c r="X42" s="17" t="n">
        <f aca="false">V42*W42</f>
        <v>5107.98847262248</v>
      </c>
      <c r="Y42" s="18" t="n">
        <f aca="false">AVERAGE(X42:X43)</f>
        <v>3997.55619596542</v>
      </c>
      <c r="Z42" s="18"/>
    </row>
    <row r="43" customFormat="false" ht="14" hidden="false" customHeight="false" outlineLevel="0" collapsed="false">
      <c r="A43" s="45"/>
      <c r="B43" s="15" t="s">
        <v>55</v>
      </c>
      <c r="C43" s="15" t="n">
        <v>20.3477</v>
      </c>
      <c r="D43" s="15" t="n">
        <v>26.0848</v>
      </c>
      <c r="E43" s="15" t="n">
        <f aca="false">D43-C43</f>
        <v>5.7371</v>
      </c>
      <c r="F43" s="15" t="n">
        <v>20.5423</v>
      </c>
      <c r="G43" s="15" t="n">
        <v>20.4225</v>
      </c>
      <c r="H43" s="15" t="n">
        <f aca="false">F43-C43</f>
        <v>0.194600000000001</v>
      </c>
      <c r="I43" s="15" t="n">
        <f aca="false">F43-G43</f>
        <v>0.119800000000001</v>
      </c>
      <c r="J43" s="46"/>
      <c r="K43" s="15" t="n">
        <f aca="false">(H43/E43)*100</f>
        <v>3.39195760924511</v>
      </c>
      <c r="L43" s="15" t="n">
        <f aca="false">(I43/E43)*100</f>
        <v>2.08816300918585</v>
      </c>
      <c r="M43" s="15" t="n">
        <f aca="false">I43/H43*100</f>
        <v>61.5621788283662</v>
      </c>
      <c r="N43" s="46"/>
      <c r="O43" s="50"/>
      <c r="P43" s="50"/>
      <c r="Q43" s="45"/>
      <c r="R43" s="15" t="s">
        <v>55</v>
      </c>
      <c r="S43" s="15" t="n">
        <v>4.69</v>
      </c>
      <c r="T43" s="16" t="n">
        <f aca="false">$T$6</f>
        <v>5.275</v>
      </c>
      <c r="U43" s="15" t="n">
        <f aca="false">$X$6</f>
        <v>0.0246762728146013</v>
      </c>
      <c r="V43" s="16" t="n">
        <f aca="false">(T43-S43)*U43*4000</f>
        <v>57.7424783861671</v>
      </c>
      <c r="W43" s="15" t="n">
        <v>50</v>
      </c>
      <c r="X43" s="17" t="n">
        <f aca="false">V43*W43</f>
        <v>2887.12391930836</v>
      </c>
      <c r="Y43" s="18"/>
      <c r="Z43" s="18"/>
    </row>
    <row r="44" customFormat="false" ht="14" hidden="false" customHeight="false" outlineLevel="0" collapsed="false">
      <c r="A44" s="46"/>
      <c r="J44" s="46"/>
      <c r="N44" s="46"/>
      <c r="Q44" s="46"/>
      <c r="T44" s="16"/>
      <c r="V44" s="16"/>
      <c r="X44" s="17"/>
      <c r="Y44" s="46"/>
      <c r="Z44" s="18"/>
    </row>
    <row r="45" customFormat="false" ht="14" hidden="false" customHeight="false" outlineLevel="0" collapsed="false">
      <c r="A45" s="18"/>
      <c r="C45" s="15" t="s">
        <v>161</v>
      </c>
      <c r="D45" s="15" t="s">
        <v>162</v>
      </c>
      <c r="E45" s="44" t="s">
        <v>163</v>
      </c>
      <c r="F45" s="15" t="s">
        <v>193</v>
      </c>
      <c r="H45" s="15" t="s">
        <v>172</v>
      </c>
      <c r="I45" s="51"/>
      <c r="R45" s="42" t="s">
        <v>64</v>
      </c>
      <c r="S45" s="47" t="n">
        <v>5.09</v>
      </c>
      <c r="T45" s="15" t="s">
        <v>65</v>
      </c>
      <c r="U45" s="42" t="s">
        <v>66</v>
      </c>
      <c r="V45" s="47" t="n">
        <v>5.18</v>
      </c>
      <c r="W45" s="42" t="s">
        <v>67</v>
      </c>
      <c r="X45" s="42" t="s">
        <v>68</v>
      </c>
      <c r="Z45" s="18"/>
    </row>
    <row r="46" customFormat="false" ht="14" hidden="false" customHeight="false" outlineLevel="0" collapsed="false">
      <c r="A46" s="45" t="s">
        <v>114</v>
      </c>
      <c r="B46" s="15" t="s">
        <v>17</v>
      </c>
      <c r="C46" s="15" t="n">
        <v>6400</v>
      </c>
      <c r="D46" s="15" t="n">
        <f aca="false">C46*L5/100</f>
        <v>101.002840924703</v>
      </c>
      <c r="E46" s="46" t="n">
        <f aca="false">(D46+D47+D48)/3</f>
        <v>100.288059216957</v>
      </c>
      <c r="F46" s="15" t="n">
        <f aca="false">(D46/C46)*100</f>
        <v>1.57816938944848</v>
      </c>
      <c r="G46" s="45" t="s">
        <v>173</v>
      </c>
      <c r="L46" s="18"/>
      <c r="R46" s="42" t="s">
        <v>69</v>
      </c>
      <c r="S46" s="47" t="n">
        <v>5.26</v>
      </c>
      <c r="T46" s="16" t="n">
        <f aca="false">AVERAGE(S45:S46)</f>
        <v>5.175</v>
      </c>
      <c r="U46" s="42" t="s">
        <v>70</v>
      </c>
      <c r="V46" s="47" t="n">
        <v>5.35</v>
      </c>
      <c r="W46" s="17" t="n">
        <f aca="false">(V45+V46)/2</f>
        <v>5.265</v>
      </c>
      <c r="X46" s="17" t="n">
        <f aca="false">(3.8*0.0338)/W46</f>
        <v>0.0243950617283951</v>
      </c>
      <c r="Y46" s="42"/>
      <c r="Z46" s="18"/>
    </row>
    <row r="47" customFormat="false" ht="14" hidden="false" customHeight="false" outlineLevel="0" collapsed="false">
      <c r="A47" s="45"/>
      <c r="B47" s="15" t="s">
        <v>18</v>
      </c>
      <c r="C47" s="15" t="n">
        <v>6400</v>
      </c>
      <c r="D47" s="15" t="n">
        <f aca="false">C47*L6/100</f>
        <v>100.040519003413</v>
      </c>
      <c r="E47" s="46"/>
      <c r="F47" s="15" t="n">
        <f aca="false">(D47/C47)*100</f>
        <v>1.56313310942833</v>
      </c>
      <c r="G47" s="45"/>
      <c r="H47" s="50" t="n">
        <f aca="false">E46</f>
        <v>100.288059216957</v>
      </c>
      <c r="I47" s="50"/>
      <c r="L47" s="18"/>
      <c r="Q47" s="44"/>
      <c r="S47" s="15" t="s">
        <v>160</v>
      </c>
      <c r="T47" s="42" t="s">
        <v>198</v>
      </c>
      <c r="U47" s="16" t="s">
        <v>68</v>
      </c>
      <c r="V47" s="49" t="s">
        <v>155</v>
      </c>
      <c r="W47" s="42" t="s">
        <v>75</v>
      </c>
      <c r="X47" s="17" t="s">
        <v>156</v>
      </c>
      <c r="Y47" s="42" t="s">
        <v>157</v>
      </c>
    </row>
    <row r="48" customFormat="false" ht="14" hidden="false" customHeight="false" outlineLevel="0" collapsed="false">
      <c r="A48" s="45"/>
      <c r="B48" s="15" t="s">
        <v>19</v>
      </c>
      <c r="C48" s="15" t="n">
        <v>6400</v>
      </c>
      <c r="D48" s="15" t="n">
        <f aca="false">C48*L7/100</f>
        <v>99.8208177227562</v>
      </c>
      <c r="E48" s="46"/>
      <c r="F48" s="15" t="n">
        <f aca="false">(D48/C48)*100</f>
        <v>1.55970027691806</v>
      </c>
      <c r="G48" s="45"/>
      <c r="H48" s="50"/>
      <c r="I48" s="50"/>
      <c r="L48" s="18"/>
      <c r="Q48" s="46" t="s">
        <v>114</v>
      </c>
      <c r="R48" s="15" t="s">
        <v>17</v>
      </c>
      <c r="S48" s="15" t="n">
        <v>3.93</v>
      </c>
      <c r="T48" s="16" t="n">
        <f aca="false">$T$46</f>
        <v>5.175</v>
      </c>
      <c r="U48" s="15" t="n">
        <f aca="false">$X$46</f>
        <v>0.0243950617283951</v>
      </c>
      <c r="V48" s="16" t="n">
        <f aca="false">(T48-S48)*U48*4000</f>
        <v>121.487407407407</v>
      </c>
      <c r="W48" s="15" t="n">
        <v>200</v>
      </c>
      <c r="X48" s="17" t="n">
        <f aca="false">V48*W48</f>
        <v>24297.4814814815</v>
      </c>
      <c r="Y48" s="18" t="n">
        <f aca="false">AVERAGE(X48:X50)</f>
        <v>29371.6543209876</v>
      </c>
    </row>
    <row r="49" customFormat="false" ht="14" hidden="false" customHeight="false" outlineLevel="0" collapsed="false">
      <c r="A49" s="45" t="s">
        <v>115</v>
      </c>
      <c r="B49" s="15" t="s">
        <v>20</v>
      </c>
      <c r="C49" s="15" t="n">
        <v>6400</v>
      </c>
      <c r="D49" s="15" t="n">
        <f aca="false">C49*L8/100</f>
        <v>99.5351666015027</v>
      </c>
      <c r="E49" s="46" t="n">
        <f aca="false">(D49+D50+D51)/3</f>
        <v>99.0026349923635</v>
      </c>
      <c r="F49" s="15" t="n">
        <f aca="false">(D49/C49)*100</f>
        <v>1.55523697814848</v>
      </c>
      <c r="G49" s="45" t="s">
        <v>174</v>
      </c>
      <c r="I49" s="50"/>
      <c r="L49" s="18"/>
      <c r="Q49" s="46"/>
      <c r="R49" s="15" t="s">
        <v>18</v>
      </c>
      <c r="S49" s="15" t="n">
        <v>3.78</v>
      </c>
      <c r="T49" s="16" t="n">
        <f aca="false">$T$46</f>
        <v>5.175</v>
      </c>
      <c r="U49" s="15" t="n">
        <f aca="false">$X$46</f>
        <v>0.0243950617283951</v>
      </c>
      <c r="V49" s="16" t="n">
        <f aca="false">(T49-S49)*U49*4000</f>
        <v>136.124444444444</v>
      </c>
      <c r="W49" s="15" t="n">
        <v>200</v>
      </c>
      <c r="X49" s="17" t="n">
        <f aca="false">V49*W49</f>
        <v>27224.8888888889</v>
      </c>
      <c r="Y49" s="18"/>
    </row>
    <row r="50" customFormat="false" ht="14" hidden="false" customHeight="false" outlineLevel="0" collapsed="false">
      <c r="A50" s="45"/>
      <c r="B50" s="15" t="s">
        <v>21</v>
      </c>
      <c r="C50" s="15" t="n">
        <v>6400</v>
      </c>
      <c r="D50" s="15" t="n">
        <f aca="false">C50*L9/100</f>
        <v>98.6035452215526</v>
      </c>
      <c r="E50" s="46"/>
      <c r="F50" s="15" t="n">
        <f aca="false">(D50/C50)*100</f>
        <v>1.54068039408676</v>
      </c>
      <c r="G50" s="45"/>
      <c r="H50" s="50" t="n">
        <f aca="false">E49</f>
        <v>99.0026349923635</v>
      </c>
      <c r="I50" s="50"/>
      <c r="L50" s="18"/>
      <c r="Q50" s="46"/>
      <c r="R50" s="15" t="s">
        <v>19</v>
      </c>
      <c r="S50" s="15" t="n">
        <v>3.3</v>
      </c>
      <c r="T50" s="16" t="n">
        <f aca="false">$T$46</f>
        <v>5.175</v>
      </c>
      <c r="U50" s="15" t="n">
        <f aca="false">$X$46</f>
        <v>0.0243950617283951</v>
      </c>
      <c r="V50" s="16" t="n">
        <f aca="false">(T50-S50)*U50*4000</f>
        <v>182.962962962963</v>
      </c>
      <c r="W50" s="15" t="n">
        <v>200</v>
      </c>
      <c r="X50" s="17" t="n">
        <f aca="false">V50*W50</f>
        <v>36592.5925925926</v>
      </c>
      <c r="Y50" s="18"/>
    </row>
    <row r="51" customFormat="false" ht="14" hidden="false" customHeight="false" outlineLevel="0" collapsed="false">
      <c r="A51" s="45"/>
      <c r="B51" s="15" t="s">
        <v>22</v>
      </c>
      <c r="C51" s="15" t="n">
        <v>6400</v>
      </c>
      <c r="D51" s="15" t="n">
        <f aca="false">C51*L10/100</f>
        <v>98.8691931540351</v>
      </c>
      <c r="E51" s="46"/>
      <c r="F51" s="15" t="n">
        <f aca="false">(D51/C51)*100</f>
        <v>1.5448311430318</v>
      </c>
      <c r="G51" s="45"/>
      <c r="H51" s="50"/>
      <c r="I51" s="46"/>
      <c r="L51" s="18"/>
      <c r="Q51" s="46" t="s">
        <v>115</v>
      </c>
      <c r="R51" s="15" t="s">
        <v>20</v>
      </c>
      <c r="S51" s="15" t="n">
        <v>3.88</v>
      </c>
      <c r="T51" s="16" t="n">
        <f aca="false">$T$46</f>
        <v>5.175</v>
      </c>
      <c r="U51" s="15" t="n">
        <f aca="false">$X$46</f>
        <v>0.0243950617283951</v>
      </c>
      <c r="V51" s="16" t="n">
        <f aca="false">(T51-S51)*U51*4000</f>
        <v>126.366419753086</v>
      </c>
      <c r="W51" s="15" t="n">
        <v>200</v>
      </c>
      <c r="X51" s="17" t="n">
        <f aca="false">V51*W51</f>
        <v>25273.2839506173</v>
      </c>
      <c r="Y51" s="18" t="n">
        <f aca="false">AVERAGE(X51:X53)</f>
        <v>26899.621399177</v>
      </c>
    </row>
    <row r="52" customFormat="false" ht="14" hidden="false" customHeight="false" outlineLevel="0" collapsed="false">
      <c r="A52" s="45" t="s">
        <v>116</v>
      </c>
      <c r="B52" s="15" t="s">
        <v>23</v>
      </c>
      <c r="C52" s="15" t="n">
        <v>6400</v>
      </c>
      <c r="D52" s="15" t="n">
        <f aca="false">C52*L11/100</f>
        <v>101.647178306032</v>
      </c>
      <c r="E52" s="46" t="n">
        <f aca="false">(D52+D53+D54)/3</f>
        <v>103.537496420149</v>
      </c>
      <c r="F52" s="15" t="n">
        <f aca="false">(D52/C52)*100</f>
        <v>1.58823716103175</v>
      </c>
      <c r="G52" s="45" t="s">
        <v>175</v>
      </c>
      <c r="I52" s="46"/>
      <c r="K52" s="52"/>
      <c r="L52" s="18"/>
      <c r="Q52" s="46"/>
      <c r="R52" s="15" t="s">
        <v>21</v>
      </c>
      <c r="S52" s="15" t="n">
        <v>3.81</v>
      </c>
      <c r="T52" s="16" t="n">
        <f aca="false">$T$46</f>
        <v>5.175</v>
      </c>
      <c r="U52" s="15" t="n">
        <f aca="false">$X$46</f>
        <v>0.0243950617283951</v>
      </c>
      <c r="V52" s="16" t="n">
        <f aca="false">(T52-S52)*U52*4000</f>
        <v>133.197037037037</v>
      </c>
      <c r="W52" s="15" t="n">
        <v>200</v>
      </c>
      <c r="X52" s="17" t="n">
        <f aca="false">V52*W52</f>
        <v>26639.4074074074</v>
      </c>
      <c r="Y52" s="18"/>
    </row>
    <row r="53" customFormat="false" ht="14" hidden="false" customHeight="false" outlineLevel="0" collapsed="false">
      <c r="A53" s="45"/>
      <c r="B53" s="15" t="s">
        <v>24</v>
      </c>
      <c r="C53" s="15" t="n">
        <v>6400</v>
      </c>
      <c r="D53" s="15" t="n">
        <f aca="false">C53*L12/100</f>
        <v>104.83292421701</v>
      </c>
      <c r="E53" s="46"/>
      <c r="F53" s="15" t="n">
        <f aca="false">(D53/C53)*100</f>
        <v>1.63801444089078</v>
      </c>
      <c r="G53" s="45"/>
      <c r="H53" s="50" t="n">
        <f aca="false">E52</f>
        <v>103.537496420149</v>
      </c>
      <c r="I53" s="50"/>
      <c r="L53" s="18"/>
      <c r="Q53" s="46"/>
      <c r="R53" s="15" t="s">
        <v>22</v>
      </c>
      <c r="S53" s="15" t="n">
        <v>3.7</v>
      </c>
      <c r="T53" s="16" t="n">
        <f aca="false">$T$46</f>
        <v>5.175</v>
      </c>
      <c r="U53" s="15" t="n">
        <f aca="false">$X$46</f>
        <v>0.0243950617283951</v>
      </c>
      <c r="V53" s="16" t="n">
        <f aca="false">(T53-S53)*U53*4000</f>
        <v>143.930864197531</v>
      </c>
      <c r="W53" s="15" t="n">
        <v>200</v>
      </c>
      <c r="X53" s="17" t="n">
        <f aca="false">V53*W53</f>
        <v>28786.1728395062</v>
      </c>
      <c r="Y53" s="18"/>
    </row>
    <row r="54" customFormat="false" ht="14" hidden="false" customHeight="false" outlineLevel="0" collapsed="false">
      <c r="A54" s="45"/>
      <c r="B54" s="15" t="s">
        <v>25</v>
      </c>
      <c r="C54" s="15" t="n">
        <v>6400</v>
      </c>
      <c r="D54" s="15" t="n">
        <f aca="false">C54*L13/100</f>
        <v>104.132386737405</v>
      </c>
      <c r="E54" s="46"/>
      <c r="F54" s="15" t="n">
        <f aca="false">(D54/C54)*100</f>
        <v>1.62706854277196</v>
      </c>
      <c r="G54" s="45"/>
      <c r="H54" s="50"/>
      <c r="I54" s="52"/>
      <c r="K54" s="52"/>
      <c r="L54" s="18"/>
      <c r="Q54" s="46" t="s">
        <v>116</v>
      </c>
      <c r="R54" s="15" t="s">
        <v>23</v>
      </c>
      <c r="S54" s="15" t="n">
        <v>3.85</v>
      </c>
      <c r="T54" s="16" t="n">
        <f aca="false">$T$46</f>
        <v>5.175</v>
      </c>
      <c r="U54" s="15" t="n">
        <f aca="false">$X$46</f>
        <v>0.0243950617283951</v>
      </c>
      <c r="V54" s="16" t="n">
        <f aca="false">(T54-S54)*U54*4000</f>
        <v>129.293827160494</v>
      </c>
      <c r="W54" s="15" t="n">
        <v>200</v>
      </c>
      <c r="X54" s="17" t="n">
        <f aca="false">V54*W54</f>
        <v>25858.7654320988</v>
      </c>
      <c r="Y54" s="18" t="n">
        <f aca="false">AVERAGE(X54:X56)</f>
        <v>29501.7613168724</v>
      </c>
    </row>
    <row r="55" customFormat="false" ht="14" hidden="false" customHeight="false" outlineLevel="0" collapsed="false">
      <c r="A55" s="45" t="s">
        <v>158</v>
      </c>
      <c r="B55" s="15" t="s">
        <v>26</v>
      </c>
      <c r="C55" s="15" t="n">
        <v>33</v>
      </c>
      <c r="D55" s="15" t="n">
        <f aca="false">C55*L14/100</f>
        <v>0.627376425855504</v>
      </c>
      <c r="E55" s="45" t="n">
        <f aca="false">(D55+D56)/2</f>
        <v>0.620353329290021</v>
      </c>
      <c r="F55" s="15" t="n">
        <f aca="false">(D55/C55)*100</f>
        <v>1.90114068441062</v>
      </c>
      <c r="G55" s="45" t="s">
        <v>176</v>
      </c>
      <c r="H55" s="50" t="n">
        <f aca="false">E55</f>
        <v>0.620353329290021</v>
      </c>
      <c r="L55" s="18"/>
      <c r="Q55" s="46"/>
      <c r="R55" s="15" t="s">
        <v>24</v>
      </c>
      <c r="S55" s="15" t="n">
        <v>3.35</v>
      </c>
      <c r="T55" s="16" t="n">
        <f aca="false">$T$46</f>
        <v>5.175</v>
      </c>
      <c r="U55" s="15" t="n">
        <f aca="false">$X$46</f>
        <v>0.0243950617283951</v>
      </c>
      <c r="V55" s="16" t="n">
        <f aca="false">(T55-S55)*U55*4000</f>
        <v>178.083950617284</v>
      </c>
      <c r="W55" s="15" t="n">
        <v>200</v>
      </c>
      <c r="X55" s="17" t="n">
        <f aca="false">V55*W55</f>
        <v>35616.7901234568</v>
      </c>
      <c r="Y55" s="18"/>
    </row>
    <row r="56" customFormat="false" ht="14" hidden="false" customHeight="false" outlineLevel="0" collapsed="false">
      <c r="A56" s="45"/>
      <c r="B56" s="15" t="s">
        <v>27</v>
      </c>
      <c r="C56" s="15" t="n">
        <v>33</v>
      </c>
      <c r="D56" s="15" t="n">
        <f aca="false">C56*L15/100</f>
        <v>0.613330232724537</v>
      </c>
      <c r="E56" s="45"/>
      <c r="F56" s="15" t="n">
        <f aca="false">(D56/C56)*100</f>
        <v>1.85857646280163</v>
      </c>
      <c r="G56" s="45"/>
      <c r="I56" s="50"/>
      <c r="L56" s="18"/>
      <c r="Q56" s="46"/>
      <c r="R56" s="15" t="s">
        <v>25</v>
      </c>
      <c r="S56" s="15" t="n">
        <v>3.79</v>
      </c>
      <c r="T56" s="16" t="n">
        <f aca="false">$T$46</f>
        <v>5.175</v>
      </c>
      <c r="U56" s="15" t="n">
        <f aca="false">$X$46</f>
        <v>0.0243950617283951</v>
      </c>
      <c r="V56" s="16" t="n">
        <f aca="false">(T56-S56)*U56*4000</f>
        <v>135.148641975309</v>
      </c>
      <c r="W56" s="15" t="n">
        <v>200</v>
      </c>
      <c r="X56" s="17" t="n">
        <f aca="false">V56*W56</f>
        <v>27029.7283950617</v>
      </c>
      <c r="Y56" s="18"/>
    </row>
    <row r="57" customFormat="false" ht="14" hidden="false" customHeight="false" outlineLevel="0" collapsed="false">
      <c r="A57" s="45"/>
      <c r="B57" s="15" t="s">
        <v>28</v>
      </c>
      <c r="C57" s="15" t="n">
        <v>33</v>
      </c>
      <c r="D57" s="15" t="n">
        <f aca="false">C57*L16/100</f>
        <v>0.621926246566235</v>
      </c>
      <c r="E57" s="45" t="n">
        <f aca="false">(D57+D58)/2</f>
        <v>0.618287563252915</v>
      </c>
      <c r="F57" s="15" t="n">
        <f aca="false">(D57/C57)*100</f>
        <v>1.88462498959465</v>
      </c>
      <c r="G57" s="45" t="s">
        <v>177</v>
      </c>
      <c r="H57" s="50" t="n">
        <f aca="false">E57</f>
        <v>0.618287563252915</v>
      </c>
      <c r="I57" s="18"/>
      <c r="L57" s="18"/>
      <c r="Q57" s="45" t="s">
        <v>97</v>
      </c>
      <c r="R57" s="15" t="s">
        <v>26</v>
      </c>
      <c r="S57" s="15" t="n">
        <v>3.42</v>
      </c>
      <c r="T57" s="16" t="n">
        <f aca="false">$T$46</f>
        <v>5.175</v>
      </c>
      <c r="U57" s="15" t="n">
        <f aca="false">$X$46</f>
        <v>0.0243950617283951</v>
      </c>
      <c r="V57" s="16" t="n">
        <f aca="false">(T57-S57)*U57*4000</f>
        <v>171.253333333333</v>
      </c>
      <c r="W57" s="15" t="n">
        <v>200</v>
      </c>
      <c r="X57" s="17" t="n">
        <f aca="false">V57*W57</f>
        <v>34250.6666666667</v>
      </c>
      <c r="Y57" s="18" t="n">
        <f aca="false">AVERAGE(X57:X58)</f>
        <v>35811.9506172839</v>
      </c>
    </row>
    <row r="58" customFormat="false" ht="14" hidden="false" customHeight="false" outlineLevel="0" collapsed="false">
      <c r="A58" s="45"/>
      <c r="B58" s="15" t="s">
        <v>29</v>
      </c>
      <c r="C58" s="15" t="n">
        <v>33</v>
      </c>
      <c r="D58" s="15" t="n">
        <f aca="false">C58*L17/100</f>
        <v>0.614648879939596</v>
      </c>
      <c r="E58" s="45"/>
      <c r="F58" s="15" t="n">
        <f aca="false">(D58/C58)*100</f>
        <v>1.86257236345332</v>
      </c>
      <c r="G58" s="45"/>
      <c r="I58" s="50"/>
      <c r="L58" s="18"/>
      <c r="Q58" s="45"/>
      <c r="R58" s="15" t="s">
        <v>27</v>
      </c>
      <c r="S58" s="15" t="n">
        <v>3.26</v>
      </c>
      <c r="T58" s="16" t="n">
        <f aca="false">$T$46</f>
        <v>5.175</v>
      </c>
      <c r="U58" s="15" t="n">
        <f aca="false">$X$46</f>
        <v>0.0243950617283951</v>
      </c>
      <c r="V58" s="16" t="n">
        <f aca="false">(T58-S58)*U58*4000</f>
        <v>186.866172839506</v>
      </c>
      <c r="W58" s="15" t="n">
        <v>200</v>
      </c>
      <c r="X58" s="17" t="n">
        <f aca="false">V58*W58</f>
        <v>37373.2345679012</v>
      </c>
      <c r="Y58" s="18"/>
    </row>
    <row r="59" customFormat="false" ht="14" hidden="false" customHeight="false" outlineLevel="0" collapsed="false">
      <c r="A59" s="45"/>
      <c r="B59" s="15" t="s">
        <v>30</v>
      </c>
      <c r="C59" s="15" t="n">
        <v>33</v>
      </c>
      <c r="D59" s="15" t="n">
        <f aca="false">C59*L18/100</f>
        <v>0.614987433534501</v>
      </c>
      <c r="E59" s="45" t="n">
        <f aca="false">(D59+D60)/2</f>
        <v>0.610735573254846</v>
      </c>
      <c r="F59" s="15" t="n">
        <f aca="false">(D59/C59)*100</f>
        <v>1.86359828343788</v>
      </c>
      <c r="G59" s="45" t="s">
        <v>178</v>
      </c>
      <c r="H59" s="50" t="n">
        <f aca="false">E59</f>
        <v>0.610735573254846</v>
      </c>
      <c r="I59" s="18"/>
      <c r="L59" s="18"/>
      <c r="Q59" s="45"/>
      <c r="R59" s="15" t="s">
        <v>27</v>
      </c>
      <c r="S59" s="15" t="n">
        <v>3.84</v>
      </c>
      <c r="T59" s="16" t="n">
        <f aca="false">$T$46</f>
        <v>5.175</v>
      </c>
      <c r="U59" s="15" t="n">
        <f aca="false">$X$46</f>
        <v>0.0243950617283951</v>
      </c>
      <c r="V59" s="16" t="n">
        <f aca="false">(T59-S59)*U59*4000</f>
        <v>130.26962962963</v>
      </c>
      <c r="W59" s="15" t="n">
        <v>200</v>
      </c>
      <c r="X59" s="17" t="n">
        <f aca="false">V59*W59</f>
        <v>26053.9259259259</v>
      </c>
      <c r="Y59" s="18"/>
    </row>
    <row r="60" customFormat="false" ht="14" hidden="false" customHeight="false" outlineLevel="0" collapsed="false">
      <c r="A60" s="45"/>
      <c r="B60" s="15" t="s">
        <v>31</v>
      </c>
      <c r="C60" s="15" t="n">
        <v>33</v>
      </c>
      <c r="D60" s="15" t="n">
        <f aca="false">C60*L19/100</f>
        <v>0.60648371297519</v>
      </c>
      <c r="E60" s="45"/>
      <c r="F60" s="15" t="n">
        <f aca="false">(D60/C60)*100</f>
        <v>1.83782943325815</v>
      </c>
      <c r="G60" s="45"/>
      <c r="I60" s="50"/>
      <c r="L60" s="18"/>
      <c r="Q60" s="45" t="s">
        <v>98</v>
      </c>
      <c r="R60" s="15" t="s">
        <v>28</v>
      </c>
      <c r="S60" s="15" t="n">
        <v>3.83</v>
      </c>
      <c r="T60" s="16" t="n">
        <f aca="false">$T$46</f>
        <v>5.175</v>
      </c>
      <c r="U60" s="15" t="n">
        <f aca="false">$X$46</f>
        <v>0.0243950617283951</v>
      </c>
      <c r="V60" s="16" t="n">
        <f aca="false">(T60-S60)*U60*4000</f>
        <v>131.245432098765</v>
      </c>
      <c r="W60" s="15" t="n">
        <v>200</v>
      </c>
      <c r="X60" s="17" t="n">
        <f aca="false">V60*W60</f>
        <v>26249.0864197531</v>
      </c>
      <c r="Y60" s="18" t="n">
        <f aca="false">AVERAGE(X60:X62)</f>
        <v>36137.2181069959</v>
      </c>
    </row>
    <row r="61" customFormat="false" ht="14" hidden="false" customHeight="false" outlineLevel="0" collapsed="false">
      <c r="A61" s="45"/>
      <c r="B61" s="15" t="s">
        <v>32</v>
      </c>
      <c r="C61" s="15" t="n">
        <v>33</v>
      </c>
      <c r="D61" s="15" t="n">
        <f aca="false">C61*L20/100</f>
        <v>0.710182548986783</v>
      </c>
      <c r="E61" s="45" t="n">
        <f aca="false">(D61+D62)/2</f>
        <v>0.660668083869806</v>
      </c>
      <c r="F61" s="15" t="n">
        <f aca="false">(D61/C61)*100</f>
        <v>2.15206833026298</v>
      </c>
      <c r="G61" s="45" t="s">
        <v>179</v>
      </c>
      <c r="H61" s="50" t="n">
        <f aca="false">E61</f>
        <v>0.660668083869806</v>
      </c>
      <c r="L61" s="18"/>
      <c r="Q61" s="45"/>
      <c r="R61" s="15" t="s">
        <v>29</v>
      </c>
      <c r="S61" s="15" t="n">
        <v>3.28</v>
      </c>
      <c r="T61" s="16" t="n">
        <f aca="false">$T$46</f>
        <v>5.175</v>
      </c>
      <c r="U61" s="15" t="n">
        <f aca="false">$X$46</f>
        <v>0.0243950617283951</v>
      </c>
      <c r="V61" s="16" t="n">
        <f aca="false">(T61-S61)*U61*4000</f>
        <v>184.914567901235</v>
      </c>
      <c r="W61" s="15" t="n">
        <v>200</v>
      </c>
      <c r="X61" s="17" t="n">
        <f aca="false">V61*W61</f>
        <v>36982.9135802469</v>
      </c>
      <c r="Y61" s="18"/>
    </row>
    <row r="62" customFormat="false" ht="14" hidden="false" customHeight="false" outlineLevel="0" collapsed="false">
      <c r="A62" s="45"/>
      <c r="B62" s="15" t="s">
        <v>33</v>
      </c>
      <c r="C62" s="15" t="n">
        <v>33</v>
      </c>
      <c r="D62" s="15" t="n">
        <f aca="false">C62*L21/100</f>
        <v>0.611153618752829</v>
      </c>
      <c r="E62" s="45"/>
      <c r="F62" s="15" t="n">
        <f aca="false">(D62/C62)*100</f>
        <v>1.85198066288736</v>
      </c>
      <c r="G62" s="45"/>
      <c r="I62" s="50"/>
      <c r="L62" s="18"/>
      <c r="Q62" s="45"/>
      <c r="R62" s="15" t="s">
        <v>29</v>
      </c>
      <c r="S62" s="15" t="n">
        <v>2.86</v>
      </c>
      <c r="T62" s="16" t="n">
        <f aca="false">$T$46</f>
        <v>5.175</v>
      </c>
      <c r="U62" s="15" t="n">
        <f aca="false">$X$46</f>
        <v>0.0243950617283951</v>
      </c>
      <c r="V62" s="16" t="n">
        <f aca="false">(T62-S62)*U62*4000</f>
        <v>225.898271604938</v>
      </c>
      <c r="W62" s="15" t="n">
        <v>200</v>
      </c>
      <c r="X62" s="17" t="n">
        <f aca="false">V62*W62</f>
        <v>45179.6543209877</v>
      </c>
      <c r="Y62" s="18"/>
    </row>
    <row r="63" customFormat="false" ht="14" hidden="false" customHeight="false" outlineLevel="0" collapsed="false">
      <c r="A63" s="45"/>
      <c r="B63" s="15" t="s">
        <v>34</v>
      </c>
      <c r="C63" s="15" t="n">
        <v>33</v>
      </c>
      <c r="D63" s="15" t="n">
        <f aca="false">C63*L22/100</f>
        <v>0.665973047958776</v>
      </c>
      <c r="E63" s="45" t="n">
        <f aca="false">(D63+D64)/2</f>
        <v>0.616073534488486</v>
      </c>
      <c r="F63" s="15" t="n">
        <f aca="false">(D63/C63)*100</f>
        <v>2.01810014532962</v>
      </c>
      <c r="G63" s="45" t="s">
        <v>180</v>
      </c>
      <c r="H63" s="50" t="n">
        <f aca="false">E63</f>
        <v>0.616073534488486</v>
      </c>
      <c r="L63" s="18"/>
      <c r="Q63" s="45" t="s">
        <v>99</v>
      </c>
      <c r="R63" s="15" t="s">
        <v>30</v>
      </c>
      <c r="S63" s="15" t="n">
        <v>4.42</v>
      </c>
      <c r="T63" s="16" t="n">
        <f aca="false">$T$46</f>
        <v>5.175</v>
      </c>
      <c r="U63" s="15" t="n">
        <f aca="false">$X$46</f>
        <v>0.0243950617283951</v>
      </c>
      <c r="V63" s="16" t="n">
        <f aca="false">(T63-S63)*U63*4000</f>
        <v>73.6730864197531</v>
      </c>
      <c r="W63" s="15" t="n">
        <v>200</v>
      </c>
      <c r="X63" s="17" t="n">
        <f aca="false">V63*W63</f>
        <v>14734.6172839506</v>
      </c>
      <c r="Y63" s="18" t="n">
        <f aca="false">AVERAGE(X63:X65)</f>
        <v>26574.353909465</v>
      </c>
    </row>
    <row r="64" customFormat="false" ht="14" hidden="false" customHeight="false" outlineLevel="0" collapsed="false">
      <c r="A64" s="45"/>
      <c r="B64" s="15" t="s">
        <v>35</v>
      </c>
      <c r="C64" s="15" t="n">
        <v>33</v>
      </c>
      <c r="D64" s="15" t="n">
        <f aca="false">C64*L23/100</f>
        <v>0.566174021018196</v>
      </c>
      <c r="E64" s="45"/>
      <c r="F64" s="15" t="n">
        <f aca="false">(D64/C64)*100</f>
        <v>1.71567885157029</v>
      </c>
      <c r="G64" s="45"/>
      <c r="I64" s="50"/>
      <c r="L64" s="18"/>
      <c r="Q64" s="45"/>
      <c r="R64" s="15" t="s">
        <v>31</v>
      </c>
      <c r="S64" s="15" t="n">
        <v>3.58</v>
      </c>
      <c r="T64" s="16" t="n">
        <f aca="false">$T$46</f>
        <v>5.175</v>
      </c>
      <c r="U64" s="15" t="n">
        <f aca="false">$X$46</f>
        <v>0.0243950617283951</v>
      </c>
      <c r="V64" s="16" t="n">
        <f aca="false">(T64-S64)*U64*4000</f>
        <v>155.64049382716</v>
      </c>
      <c r="W64" s="15" t="n">
        <v>200</v>
      </c>
      <c r="X64" s="17" t="n">
        <f aca="false">V64*W64</f>
        <v>31128.0987654321</v>
      </c>
      <c r="Y64" s="18"/>
    </row>
    <row r="65" customFormat="false" ht="14" hidden="false" customHeight="false" outlineLevel="0" collapsed="false">
      <c r="A65" s="45"/>
      <c r="B65" s="15" t="s">
        <v>36</v>
      </c>
      <c r="C65" s="15" t="n">
        <v>33</v>
      </c>
      <c r="D65" s="15" t="n">
        <f aca="false">C65*L24/100</f>
        <v>0.47685740963052</v>
      </c>
      <c r="E65" s="45" t="n">
        <f aca="false">(D65+D66)/2</f>
        <v>0.481373490091338</v>
      </c>
      <c r="F65" s="15" t="n">
        <f aca="false">(D65/C65)*100</f>
        <v>1.44502245342582</v>
      </c>
      <c r="G65" s="45" t="s">
        <v>181</v>
      </c>
      <c r="H65" s="50" t="n">
        <f aca="false">E65</f>
        <v>0.481373490091338</v>
      </c>
      <c r="L65" s="18"/>
      <c r="Q65" s="45"/>
      <c r="R65" s="15" t="s">
        <v>31</v>
      </c>
      <c r="S65" s="15" t="n">
        <v>3.44</v>
      </c>
      <c r="T65" s="16" t="n">
        <f aca="false">$T$46</f>
        <v>5.175</v>
      </c>
      <c r="U65" s="15" t="n">
        <f aca="false">$X$46</f>
        <v>0.0243950617283951</v>
      </c>
      <c r="V65" s="16" t="n">
        <f aca="false">(T65-S65)*U65*4000</f>
        <v>169.301728395062</v>
      </c>
      <c r="W65" s="15" t="n">
        <v>200</v>
      </c>
      <c r="X65" s="17" t="n">
        <f aca="false">V65*W65</f>
        <v>33860.3456790123</v>
      </c>
      <c r="Y65" s="18"/>
    </row>
    <row r="66" customFormat="false" ht="14" hidden="false" customHeight="false" outlineLevel="0" collapsed="false">
      <c r="A66" s="45"/>
      <c r="B66" s="15" t="s">
        <v>37</v>
      </c>
      <c r="C66" s="15" t="n">
        <v>33</v>
      </c>
      <c r="D66" s="15" t="n">
        <f aca="false">C66*L25/100</f>
        <v>0.485889570552157</v>
      </c>
      <c r="E66" s="45"/>
      <c r="F66" s="15" t="n">
        <f aca="false">(D66/C66)*100</f>
        <v>1.47239263803684</v>
      </c>
      <c r="G66" s="45"/>
      <c r="I66" s="50"/>
      <c r="L66" s="18"/>
      <c r="Q66" s="46" t="s">
        <v>100</v>
      </c>
      <c r="R66" s="15" t="s">
        <v>32</v>
      </c>
      <c r="S66" s="15" t="n">
        <v>3.34</v>
      </c>
      <c r="T66" s="16" t="n">
        <f aca="false">$T$46</f>
        <v>5.175</v>
      </c>
      <c r="U66" s="15" t="n">
        <f aca="false">$X$46</f>
        <v>0.0243950617283951</v>
      </c>
      <c r="V66" s="16" t="n">
        <f aca="false">(T66-S66)*U66*4000</f>
        <v>179.05975308642</v>
      </c>
      <c r="W66" s="15" t="n">
        <v>200</v>
      </c>
      <c r="X66" s="17" t="n">
        <f aca="false">V66*W66</f>
        <v>35811.950617284</v>
      </c>
      <c r="Y66" s="18" t="n">
        <f aca="false">AVERAGE(X66:X68)</f>
        <v>36852.8065843621</v>
      </c>
    </row>
    <row r="67" customFormat="false" ht="14" hidden="false" customHeight="false" outlineLevel="0" collapsed="false">
      <c r="A67" s="45"/>
      <c r="B67" s="15" t="s">
        <v>38</v>
      </c>
      <c r="C67" s="15" t="n">
        <v>33</v>
      </c>
      <c r="D67" s="15" t="n">
        <f aca="false">C67*L26/100</f>
        <v>0.61987147800297</v>
      </c>
      <c r="E67" s="45" t="n">
        <f aca="false">(D67+D68)/2</f>
        <v>0.678285907351644</v>
      </c>
      <c r="F67" s="15" t="n">
        <f aca="false">(D67/C67)*100</f>
        <v>1.87839841819082</v>
      </c>
      <c r="G67" s="45" t="s">
        <v>182</v>
      </c>
      <c r="H67" s="50" t="n">
        <f aca="false">E67</f>
        <v>0.678285907351644</v>
      </c>
      <c r="L67" s="18"/>
      <c r="Q67" s="46"/>
      <c r="R67" s="15" t="s">
        <v>33</v>
      </c>
      <c r="S67" s="15" t="n">
        <v>3.43</v>
      </c>
      <c r="T67" s="16" t="n">
        <f aca="false">$T$46</f>
        <v>5.175</v>
      </c>
      <c r="U67" s="15" t="n">
        <f aca="false">$X$46</f>
        <v>0.0243950617283951</v>
      </c>
      <c r="V67" s="16" t="n">
        <f aca="false">(T67-S67)*U67*4000</f>
        <v>170.277530864198</v>
      </c>
      <c r="W67" s="15" t="n">
        <v>200</v>
      </c>
      <c r="X67" s="17" t="n">
        <f aca="false">V67*W67</f>
        <v>34055.5061728395</v>
      </c>
      <c r="Y67" s="18"/>
    </row>
    <row r="68" customFormat="false" ht="14" hidden="false" customHeight="false" outlineLevel="0" collapsed="false">
      <c r="A68" s="45"/>
      <c r="B68" s="15" t="s">
        <v>39</v>
      </c>
      <c r="C68" s="15" t="n">
        <v>33</v>
      </c>
      <c r="D68" s="15" t="n">
        <f aca="false">C68*L27/100</f>
        <v>0.736700336700318</v>
      </c>
      <c r="E68" s="45"/>
      <c r="F68" s="15" t="n">
        <f aca="false">(D68/C68)*100</f>
        <v>2.23242526272824</v>
      </c>
      <c r="G68" s="45"/>
      <c r="I68" s="50"/>
      <c r="L68" s="18"/>
      <c r="Q68" s="46"/>
      <c r="R68" s="15" t="s">
        <v>81</v>
      </c>
      <c r="S68" s="15" t="n">
        <v>3.09</v>
      </c>
      <c r="T68" s="16" t="n">
        <f aca="false">$T$46</f>
        <v>5.175</v>
      </c>
      <c r="U68" s="15" t="n">
        <f aca="false">$X$46</f>
        <v>0.0243950617283951</v>
      </c>
      <c r="V68" s="16" t="n">
        <f aca="false">(T68-S68)*U68*4000</f>
        <v>203.454814814815</v>
      </c>
      <c r="W68" s="15" t="n">
        <v>200</v>
      </c>
      <c r="X68" s="17" t="n">
        <f aca="false">V68*W68</f>
        <v>40690.962962963</v>
      </c>
      <c r="Y68" s="18"/>
    </row>
    <row r="69" customFormat="false" ht="14" hidden="false" customHeight="false" outlineLevel="0" collapsed="false">
      <c r="A69" s="45"/>
      <c r="B69" s="15" t="s">
        <v>40</v>
      </c>
      <c r="C69" s="15" t="n">
        <v>33</v>
      </c>
      <c r="D69" s="15" t="n">
        <f aca="false">C69*L28/100</f>
        <v>0.610303830911493</v>
      </c>
      <c r="E69" s="45" t="n">
        <f aca="false">(D69+D70)/2</f>
        <v>0.622496594322751</v>
      </c>
      <c r="F69" s="15" t="n">
        <f aca="false">(D69/C69)*100</f>
        <v>1.84940554821665</v>
      </c>
      <c r="G69" s="45" t="s">
        <v>183</v>
      </c>
      <c r="H69" s="50" t="n">
        <f aca="false">E69</f>
        <v>0.622496594322751</v>
      </c>
      <c r="L69" s="18"/>
      <c r="Q69" s="46" t="s">
        <v>101</v>
      </c>
      <c r="R69" s="15" t="s">
        <v>34</v>
      </c>
      <c r="S69" s="15" t="n">
        <v>3.34</v>
      </c>
      <c r="T69" s="16" t="n">
        <f aca="false">$T$46</f>
        <v>5.175</v>
      </c>
      <c r="U69" s="15" t="n">
        <f aca="false">$X$46</f>
        <v>0.0243950617283951</v>
      </c>
      <c r="V69" s="16" t="n">
        <f aca="false">(T69-S69)*U69*4000</f>
        <v>179.05975308642</v>
      </c>
      <c r="W69" s="15" t="n">
        <v>200</v>
      </c>
      <c r="X69" s="17" t="n">
        <f aca="false">V69*W69</f>
        <v>35811.950617284</v>
      </c>
      <c r="Y69" s="18" t="n">
        <f aca="false">AVERAGE(X69:X71)</f>
        <v>35746.8971193416</v>
      </c>
    </row>
    <row r="70" customFormat="false" ht="14" hidden="false" customHeight="false" outlineLevel="0" collapsed="false">
      <c r="A70" s="45"/>
      <c r="B70" s="15" t="s">
        <v>41</v>
      </c>
      <c r="C70" s="15" t="n">
        <v>33</v>
      </c>
      <c r="D70" s="15" t="n">
        <f aca="false">C70*L29/100</f>
        <v>0.634689357734009</v>
      </c>
      <c r="E70" s="45"/>
      <c r="F70" s="15" t="n">
        <f aca="false">(D70/C70)*100</f>
        <v>1.92330108404245</v>
      </c>
      <c r="G70" s="45"/>
      <c r="I70" s="50"/>
      <c r="L70" s="18"/>
      <c r="Q70" s="46"/>
      <c r="R70" s="15" t="s">
        <v>35</v>
      </c>
      <c r="S70" s="15" t="n">
        <v>3.45</v>
      </c>
      <c r="T70" s="16" t="n">
        <f aca="false">$T$46</f>
        <v>5.175</v>
      </c>
      <c r="U70" s="15" t="n">
        <f aca="false">$X$46</f>
        <v>0.0243950617283951</v>
      </c>
      <c r="V70" s="16" t="n">
        <f aca="false">(T70-S70)*U70*4000</f>
        <v>168.325925925926</v>
      </c>
      <c r="W70" s="15" t="n">
        <v>200</v>
      </c>
      <c r="X70" s="17" t="n">
        <f aca="false">V70*W70</f>
        <v>33665.1851851852</v>
      </c>
      <c r="Y70" s="18"/>
    </row>
    <row r="71" customFormat="false" ht="14" hidden="false" customHeight="false" outlineLevel="0" collapsed="false">
      <c r="A71" s="45"/>
      <c r="B71" s="15" t="s">
        <v>42</v>
      </c>
      <c r="C71" s="15" t="n">
        <v>33</v>
      </c>
      <c r="D71" s="15" t="n">
        <f aca="false">C71*L30/100</f>
        <v>0.415186312666182</v>
      </c>
      <c r="E71" s="45" t="n">
        <f aca="false">(D71+D72)/2</f>
        <v>0.422724735280459</v>
      </c>
      <c r="F71" s="15" t="n">
        <f aca="false">(D71/C71)*100</f>
        <v>1.25814034141267</v>
      </c>
      <c r="G71" s="45" t="s">
        <v>184</v>
      </c>
      <c r="H71" s="50" t="n">
        <f aca="false">E71</f>
        <v>0.422724735280459</v>
      </c>
      <c r="L71" s="18"/>
      <c r="Q71" s="46"/>
      <c r="R71" s="15" t="s">
        <v>82</v>
      </c>
      <c r="S71" s="15" t="n">
        <v>3.24</v>
      </c>
      <c r="T71" s="16" t="n">
        <f aca="false">$T$46</f>
        <v>5.175</v>
      </c>
      <c r="U71" s="15" t="n">
        <f aca="false">$X$46</f>
        <v>0.0243950617283951</v>
      </c>
      <c r="V71" s="16" t="n">
        <f aca="false">(T71-S71)*U71*4000</f>
        <v>188.817777777778</v>
      </c>
      <c r="W71" s="15" t="n">
        <v>200</v>
      </c>
      <c r="X71" s="17" t="n">
        <f aca="false">V71*W71</f>
        <v>37763.5555555556</v>
      </c>
      <c r="Y71" s="18"/>
    </row>
    <row r="72" customFormat="false" ht="14" hidden="false" customHeight="false" outlineLevel="0" collapsed="false">
      <c r="A72" s="45"/>
      <c r="B72" s="15" t="s">
        <v>43</v>
      </c>
      <c r="C72" s="15" t="n">
        <v>33</v>
      </c>
      <c r="D72" s="15" t="n">
        <f aca="false">C72*L31/100</f>
        <v>0.430263157894736</v>
      </c>
      <c r="E72" s="45"/>
      <c r="F72" s="15" t="n">
        <f aca="false">(D72/C72)*100</f>
        <v>1.30382775119617</v>
      </c>
      <c r="G72" s="45"/>
      <c r="I72" s="50"/>
      <c r="L72" s="18"/>
      <c r="Q72" s="46" t="s">
        <v>102</v>
      </c>
      <c r="R72" s="15" t="s">
        <v>36</v>
      </c>
      <c r="S72" s="15" t="n">
        <v>3.88</v>
      </c>
      <c r="T72" s="16" t="n">
        <f aca="false">$T$46</f>
        <v>5.175</v>
      </c>
      <c r="U72" s="15" t="n">
        <f aca="false">$X$46</f>
        <v>0.0243950617283951</v>
      </c>
      <c r="V72" s="16" t="n">
        <f aca="false">(T72-S72)*U72*4000</f>
        <v>126.366419753086</v>
      </c>
      <c r="W72" s="15" t="n">
        <v>200</v>
      </c>
      <c r="X72" s="17" t="n">
        <f aca="false">V72*W72</f>
        <v>25273.2839506173</v>
      </c>
      <c r="Y72" s="18" t="n">
        <f aca="false">AVERAGE(X72:X74)</f>
        <v>27094.7818930041</v>
      </c>
    </row>
    <row r="73" customFormat="false" ht="14" hidden="false" customHeight="false" outlineLevel="0" collapsed="false">
      <c r="A73" s="45"/>
      <c r="B73" s="15" t="s">
        <v>44</v>
      </c>
      <c r="C73" s="15" t="n">
        <v>33</v>
      </c>
      <c r="D73" s="15" t="n">
        <f aca="false">C73*L32/100</f>
        <v>0.493886210221796</v>
      </c>
      <c r="E73" s="45" t="n">
        <f aca="false">(D73+D74)/2</f>
        <v>0.5002036853611</v>
      </c>
      <c r="F73" s="15" t="n">
        <f aca="false">(D73/C73)*100</f>
        <v>1.49662487945999</v>
      </c>
      <c r="G73" s="45" t="s">
        <v>185</v>
      </c>
      <c r="H73" s="50" t="n">
        <f aca="false">E73</f>
        <v>0.5002036853611</v>
      </c>
      <c r="L73" s="18"/>
      <c r="Q73" s="46"/>
      <c r="R73" s="15" t="s">
        <v>37</v>
      </c>
      <c r="S73" s="15" t="n">
        <v>3.49</v>
      </c>
      <c r="T73" s="16" t="n">
        <f aca="false">$T$46</f>
        <v>5.175</v>
      </c>
      <c r="U73" s="15" t="n">
        <f aca="false">$X$46</f>
        <v>0.0243950617283951</v>
      </c>
      <c r="V73" s="16" t="n">
        <f aca="false">(T73-S73)*U73*4000</f>
        <v>164.422716049383</v>
      </c>
      <c r="W73" s="15" t="n">
        <v>200</v>
      </c>
      <c r="X73" s="17" t="n">
        <f aca="false">V73*W73</f>
        <v>32884.5432098765</v>
      </c>
      <c r="Y73" s="18"/>
    </row>
    <row r="74" customFormat="false" ht="14" hidden="false" customHeight="false" outlineLevel="0" collapsed="false">
      <c r="A74" s="45"/>
      <c r="B74" s="15" t="s">
        <v>45</v>
      </c>
      <c r="C74" s="15" t="n">
        <v>33</v>
      </c>
      <c r="D74" s="15" t="n">
        <f aca="false">C74*L33/100</f>
        <v>0.506521160500405</v>
      </c>
      <c r="E74" s="45"/>
      <c r="F74" s="15" t="n">
        <f aca="false">(D74/C74)*100</f>
        <v>1.53491260757698</v>
      </c>
      <c r="G74" s="45"/>
      <c r="I74" s="50"/>
      <c r="L74" s="18"/>
      <c r="Q74" s="46"/>
      <c r="R74" s="15" t="s">
        <v>83</v>
      </c>
      <c r="S74" s="15" t="n">
        <v>3.99</v>
      </c>
      <c r="T74" s="16" t="n">
        <f aca="false">$T$46</f>
        <v>5.175</v>
      </c>
      <c r="U74" s="15" t="n">
        <f aca="false">$X$46</f>
        <v>0.0243950617283951</v>
      </c>
      <c r="V74" s="16" t="n">
        <f aca="false">(T74-S74)*U74*4000</f>
        <v>115.632592592593</v>
      </c>
      <c r="W74" s="15" t="n">
        <v>200</v>
      </c>
      <c r="X74" s="17" t="n">
        <f aca="false">V74*W74</f>
        <v>23126.5185185185</v>
      </c>
      <c r="Y74" s="18"/>
    </row>
    <row r="75" customFormat="false" ht="14" hidden="false" customHeight="false" outlineLevel="0" collapsed="false">
      <c r="A75" s="45"/>
      <c r="B75" s="15" t="s">
        <v>46</v>
      </c>
      <c r="C75" s="15" t="n">
        <v>33</v>
      </c>
      <c r="D75" s="15" t="n">
        <f aca="false">C75*L34/100</f>
        <v>0.492322247289118</v>
      </c>
      <c r="E75" s="45" t="n">
        <f aca="false">(D75+D76)/2</f>
        <v>0.491464272226394</v>
      </c>
      <c r="F75" s="15" t="n">
        <f aca="false">(D75/C75)*100</f>
        <v>1.49188559784581</v>
      </c>
      <c r="G75" s="45" t="s">
        <v>186</v>
      </c>
      <c r="H75" s="50" t="n">
        <f aca="false">E75</f>
        <v>0.491464272226394</v>
      </c>
      <c r="L75" s="18"/>
      <c r="Q75" s="46" t="s">
        <v>103</v>
      </c>
      <c r="R75" s="15" t="s">
        <v>38</v>
      </c>
      <c r="S75" s="15" t="n">
        <v>3.12</v>
      </c>
      <c r="T75" s="16" t="n">
        <f aca="false">$T$46</f>
        <v>5.175</v>
      </c>
      <c r="U75" s="15" t="n">
        <f aca="false">$X$46</f>
        <v>0.0243950617283951</v>
      </c>
      <c r="V75" s="16" t="n">
        <f aca="false">(T75-S75)*U75*4000</f>
        <v>200.527407407407</v>
      </c>
      <c r="W75" s="15" t="n">
        <v>200</v>
      </c>
      <c r="X75" s="17" t="n">
        <f aca="false">V75*W75</f>
        <v>40105.4814814815</v>
      </c>
      <c r="Y75" s="18" t="n">
        <f aca="false">AVERAGE(X75:X77)</f>
        <v>35681.8436213992</v>
      </c>
    </row>
    <row r="76" customFormat="false" ht="14" hidden="false" customHeight="false" outlineLevel="0" collapsed="false">
      <c r="A76" s="45"/>
      <c r="B76" s="15" t="s">
        <v>47</v>
      </c>
      <c r="C76" s="15" t="n">
        <v>33</v>
      </c>
      <c r="D76" s="15" t="n">
        <f aca="false">C76*L35/100</f>
        <v>0.49060629716367</v>
      </c>
      <c r="E76" s="45"/>
      <c r="F76" s="15" t="n">
        <f aca="false">(D76/C76)*100</f>
        <v>1.48668574898082</v>
      </c>
      <c r="G76" s="45"/>
      <c r="I76" s="50"/>
      <c r="L76" s="18"/>
      <c r="Q76" s="46"/>
      <c r="R76" s="15" t="s">
        <v>39</v>
      </c>
      <c r="S76" s="15" t="n">
        <v>3.86</v>
      </c>
      <c r="T76" s="16" t="n">
        <f aca="false">$T$46</f>
        <v>5.175</v>
      </c>
      <c r="U76" s="15" t="n">
        <f aca="false">$X$46</f>
        <v>0.0243950617283951</v>
      </c>
      <c r="V76" s="16" t="n">
        <f aca="false">(T76-S76)*U76*4000</f>
        <v>128.318024691358</v>
      </c>
      <c r="W76" s="15" t="n">
        <v>200</v>
      </c>
      <c r="X76" s="17" t="n">
        <f aca="false">V76*W76</f>
        <v>25663.6049382716</v>
      </c>
      <c r="Y76" s="18"/>
    </row>
    <row r="77" customFormat="false" ht="14" hidden="false" customHeight="false" outlineLevel="0" collapsed="false">
      <c r="A77" s="45"/>
      <c r="B77" s="15" t="s">
        <v>48</v>
      </c>
      <c r="C77" s="15" t="n">
        <v>33</v>
      </c>
      <c r="D77" s="15" t="n">
        <f aca="false">C77*L36/100</f>
        <v>0.734254878769959</v>
      </c>
      <c r="E77" s="45" t="n">
        <f aca="false">(D77+D78)/2</f>
        <v>0.685101497445503</v>
      </c>
      <c r="F77" s="15" t="n">
        <f aca="false">(D77/C77)*100</f>
        <v>2.22501478415139</v>
      </c>
      <c r="G77" s="45" t="s">
        <v>187</v>
      </c>
      <c r="H77" s="50" t="n">
        <f aca="false">E77</f>
        <v>0.685101497445503</v>
      </c>
      <c r="L77" s="18"/>
      <c r="Q77" s="46"/>
      <c r="R77" s="15" t="s">
        <v>84</v>
      </c>
      <c r="S77" s="15" t="n">
        <v>3.06</v>
      </c>
      <c r="T77" s="16" t="n">
        <f aca="false">$T$46</f>
        <v>5.175</v>
      </c>
      <c r="U77" s="15" t="n">
        <f aca="false">$X$46</f>
        <v>0.0243950617283951</v>
      </c>
      <c r="V77" s="16" t="n">
        <f aca="false">(T77-S77)*U77*4000</f>
        <v>206.382222222222</v>
      </c>
      <c r="W77" s="15" t="n">
        <v>200</v>
      </c>
      <c r="X77" s="17" t="n">
        <f aca="false">V77*W77</f>
        <v>41276.4444444445</v>
      </c>
      <c r="Y77" s="18"/>
    </row>
    <row r="78" customFormat="false" ht="14" hidden="false" customHeight="false" outlineLevel="0" collapsed="false">
      <c r="A78" s="45"/>
      <c r="B78" s="15" t="s">
        <v>49</v>
      </c>
      <c r="C78" s="15" t="n">
        <v>33</v>
      </c>
      <c r="D78" s="15" t="n">
        <f aca="false">C78*L37/100</f>
        <v>0.635948116121046</v>
      </c>
      <c r="E78" s="45"/>
      <c r="F78" s="15" t="n">
        <f aca="false">(D78/C78)*100</f>
        <v>1.92711550339711</v>
      </c>
      <c r="G78" s="45"/>
      <c r="I78" s="50"/>
      <c r="L78" s="18"/>
      <c r="Q78" s="46" t="s">
        <v>104</v>
      </c>
      <c r="R78" s="15" t="s">
        <v>40</v>
      </c>
      <c r="S78" s="15" t="n">
        <v>3.36</v>
      </c>
      <c r="T78" s="16" t="n">
        <f aca="false">$T$46</f>
        <v>5.175</v>
      </c>
      <c r="U78" s="15" t="n">
        <f aca="false">$X$46</f>
        <v>0.0243950617283951</v>
      </c>
      <c r="V78" s="16" t="n">
        <f aca="false">(T78-S78)*U78*4000</f>
        <v>177.108148148148</v>
      </c>
      <c r="W78" s="15" t="n">
        <v>200</v>
      </c>
      <c r="X78" s="17" t="n">
        <f aca="false">V78*W78</f>
        <v>35421.6296296296</v>
      </c>
      <c r="Y78" s="18" t="n">
        <f aca="false">AVERAGE(X78:X80)</f>
        <v>38349.037037037</v>
      </c>
    </row>
    <row r="79" customFormat="false" ht="14" hidden="false" customHeight="false" outlineLevel="0" collapsed="false">
      <c r="A79" s="45"/>
      <c r="B79" s="15" t="s">
        <v>50</v>
      </c>
      <c r="C79" s="15" t="n">
        <v>33</v>
      </c>
      <c r="D79" s="15" t="n">
        <f aca="false">C79*L38/100</f>
        <v>0.584425674329647</v>
      </c>
      <c r="E79" s="45" t="n">
        <f aca="false">(D79+D80)/2</f>
        <v>0.539282953263179</v>
      </c>
      <c r="F79" s="15" t="n">
        <f aca="false">(D79/C79)*100</f>
        <v>1.77098689190802</v>
      </c>
      <c r="G79" s="45" t="s">
        <v>188</v>
      </c>
      <c r="H79" s="50" t="n">
        <f aca="false">E79</f>
        <v>0.539282953263179</v>
      </c>
      <c r="L79" s="18"/>
      <c r="Q79" s="46"/>
      <c r="R79" s="15" t="s">
        <v>41</v>
      </c>
      <c r="S79" s="15" t="n">
        <v>3.03</v>
      </c>
      <c r="T79" s="16" t="n">
        <f aca="false">$T$46</f>
        <v>5.175</v>
      </c>
      <c r="U79" s="15" t="n">
        <f aca="false">$X$46</f>
        <v>0.0243950617283951</v>
      </c>
      <c r="V79" s="16" t="n">
        <f aca="false">(T79-S79)*U79*4000</f>
        <v>209.30962962963</v>
      </c>
      <c r="W79" s="15" t="n">
        <v>200</v>
      </c>
      <c r="X79" s="17" t="n">
        <f aca="false">V79*W79</f>
        <v>41861.9259259259</v>
      </c>
      <c r="Y79" s="18"/>
    </row>
    <row r="80" customFormat="false" ht="14" hidden="false" customHeight="false" outlineLevel="0" collapsed="false">
      <c r="A80" s="45"/>
      <c r="B80" s="15" t="s">
        <v>51</v>
      </c>
      <c r="C80" s="15" t="n">
        <v>33</v>
      </c>
      <c r="D80" s="15" t="n">
        <f aca="false">C80*L39/100</f>
        <v>0.494140232196712</v>
      </c>
      <c r="E80" s="45"/>
      <c r="F80" s="15" t="n">
        <f aca="false">(D80/C80)*100</f>
        <v>1.49739464302034</v>
      </c>
      <c r="G80" s="45"/>
      <c r="I80" s="50"/>
      <c r="L80" s="18"/>
      <c r="Q80" s="46"/>
      <c r="R80" s="15" t="s">
        <v>85</v>
      </c>
      <c r="S80" s="15" t="n">
        <v>3.24</v>
      </c>
      <c r="T80" s="16" t="n">
        <f aca="false">$T$46</f>
        <v>5.175</v>
      </c>
      <c r="U80" s="15" t="n">
        <f aca="false">$X$46</f>
        <v>0.0243950617283951</v>
      </c>
      <c r="V80" s="16" t="n">
        <f aca="false">(T80-S80)*U80*4000</f>
        <v>188.817777777778</v>
      </c>
      <c r="W80" s="15" t="n">
        <v>200</v>
      </c>
      <c r="X80" s="17" t="n">
        <f aca="false">V80*W80</f>
        <v>37763.5555555556</v>
      </c>
      <c r="Y80" s="18"/>
    </row>
    <row r="81" customFormat="false" ht="14" hidden="false" customHeight="false" outlineLevel="0" collapsed="false">
      <c r="A81" s="45"/>
      <c r="B81" s="15" t="s">
        <v>52</v>
      </c>
      <c r="C81" s="15" t="n">
        <v>33</v>
      </c>
      <c r="D81" s="15" t="n">
        <f aca="false">C81*L40/100</f>
        <v>0.550926713144026</v>
      </c>
      <c r="E81" s="45" t="n">
        <f aca="false">(D81+D82)/2</f>
        <v>0.600276716100503</v>
      </c>
      <c r="F81" s="15" t="n">
        <f aca="false">(D81/C81)*100</f>
        <v>1.66947488831523</v>
      </c>
      <c r="G81" s="45" t="s">
        <v>189</v>
      </c>
      <c r="H81" s="50" t="n">
        <f aca="false">E81</f>
        <v>0.600276716100503</v>
      </c>
      <c r="L81" s="18"/>
      <c r="Q81" s="46" t="s">
        <v>105</v>
      </c>
      <c r="R81" s="15" t="s">
        <v>42</v>
      </c>
      <c r="S81" s="15" t="n">
        <v>3.23</v>
      </c>
      <c r="T81" s="16" t="n">
        <f aca="false">$T$46</f>
        <v>5.175</v>
      </c>
      <c r="U81" s="15" t="n">
        <f aca="false">$X$46</f>
        <v>0.0243950617283951</v>
      </c>
      <c r="V81" s="16" t="n">
        <f aca="false">(T81-S81)*U81*4000</f>
        <v>189.793580246914</v>
      </c>
      <c r="W81" s="15" t="n">
        <v>200</v>
      </c>
      <c r="X81" s="17" t="n">
        <f aca="false">V81*W81</f>
        <v>37958.7160493827</v>
      </c>
      <c r="Y81" s="18" t="n">
        <f aca="false">AVERAGE(X81:X83)</f>
        <v>32494.2222222222</v>
      </c>
    </row>
    <row r="82" customFormat="false" ht="14" hidden="false" customHeight="false" outlineLevel="0" collapsed="false">
      <c r="A82" s="45"/>
      <c r="B82" s="15" t="s">
        <v>53</v>
      </c>
      <c r="C82" s="15" t="n">
        <v>33</v>
      </c>
      <c r="D82" s="15" t="n">
        <f aca="false">C82*L41/100</f>
        <v>0.649626719056981</v>
      </c>
      <c r="E82" s="45"/>
      <c r="F82" s="15" t="n">
        <f aca="false">(D82/C82)*100</f>
        <v>1.96856581532418</v>
      </c>
      <c r="G82" s="45"/>
      <c r="I82" s="50"/>
      <c r="L82" s="18"/>
      <c r="Q82" s="46"/>
      <c r="R82" s="15" t="s">
        <v>43</v>
      </c>
      <c r="S82" s="15" t="n">
        <v>3.64</v>
      </c>
      <c r="T82" s="16" t="n">
        <f aca="false">$T$46</f>
        <v>5.175</v>
      </c>
      <c r="U82" s="15" t="n">
        <f aca="false">$X$46</f>
        <v>0.0243950617283951</v>
      </c>
      <c r="V82" s="16" t="n">
        <f aca="false">(T82-S82)*U82*4000</f>
        <v>149.785679012346</v>
      </c>
      <c r="W82" s="15" t="n">
        <v>200</v>
      </c>
      <c r="X82" s="17" t="n">
        <f aca="false">V82*W82</f>
        <v>29957.1358024691</v>
      </c>
      <c r="Y82" s="18"/>
    </row>
    <row r="83" customFormat="false" ht="14" hidden="false" customHeight="false" outlineLevel="0" collapsed="false">
      <c r="A83" s="45"/>
      <c r="B83" s="15" t="s">
        <v>54</v>
      </c>
      <c r="C83" s="15" t="n">
        <v>33</v>
      </c>
      <c r="D83" s="15" t="n">
        <f aca="false">C83*L42/100</f>
        <v>0.577575500065382</v>
      </c>
      <c r="E83" s="45" t="n">
        <f aca="false">(D83+D84)/2</f>
        <v>0.633334646548356</v>
      </c>
      <c r="F83" s="15" t="n">
        <f aca="false">(D83/C83)*100</f>
        <v>1.75022878807692</v>
      </c>
      <c r="G83" s="45" t="s">
        <v>190</v>
      </c>
      <c r="H83" s="50" t="n">
        <f aca="false">E83</f>
        <v>0.633334646548356</v>
      </c>
      <c r="L83" s="18"/>
      <c r="Q83" s="46"/>
      <c r="R83" s="15" t="s">
        <v>86</v>
      </c>
      <c r="S83" s="15" t="n">
        <v>3.66</v>
      </c>
      <c r="T83" s="16" t="n">
        <f aca="false">$T$46</f>
        <v>5.175</v>
      </c>
      <c r="U83" s="15" t="n">
        <f aca="false">$X$46</f>
        <v>0.0243950617283951</v>
      </c>
      <c r="V83" s="16" t="n">
        <f aca="false">(T83-S83)*U83*4000</f>
        <v>147.834074074074</v>
      </c>
      <c r="W83" s="15" t="n">
        <v>200</v>
      </c>
      <c r="X83" s="17" t="n">
        <f aca="false">V83*W83</f>
        <v>29566.8148148148</v>
      </c>
      <c r="Y83" s="18"/>
    </row>
    <row r="84" customFormat="false" ht="14" hidden="false" customHeight="false" outlineLevel="0" collapsed="false">
      <c r="A84" s="45"/>
      <c r="B84" s="15" t="s">
        <v>55</v>
      </c>
      <c r="C84" s="15" t="n">
        <v>33</v>
      </c>
      <c r="D84" s="15" t="n">
        <f aca="false">C84*L43/100</f>
        <v>0.689093793031331</v>
      </c>
      <c r="E84" s="45"/>
      <c r="F84" s="15" t="n">
        <f aca="false">(D84/C84)*100</f>
        <v>2.08816300918585</v>
      </c>
      <c r="G84" s="45"/>
      <c r="I84" s="50"/>
      <c r="L84" s="18"/>
      <c r="Q84" s="46" t="s">
        <v>106</v>
      </c>
      <c r="R84" s="15" t="s">
        <v>44</v>
      </c>
      <c r="S84" s="15" t="n">
        <v>3.85</v>
      </c>
      <c r="T84" s="16" t="n">
        <f aca="false">$T$46</f>
        <v>5.175</v>
      </c>
      <c r="U84" s="15" t="n">
        <f aca="false">$X$46</f>
        <v>0.0243950617283951</v>
      </c>
      <c r="V84" s="16" t="n">
        <f aca="false">(T84-S84)*U84*4000</f>
        <v>129.293827160494</v>
      </c>
      <c r="W84" s="15" t="n">
        <v>200</v>
      </c>
      <c r="X84" s="17" t="n">
        <f aca="false">V84*W84</f>
        <v>25858.7654320988</v>
      </c>
      <c r="Y84" s="18" t="n">
        <f aca="false">AVERAGE(X84:X86)</f>
        <v>28070.5843621399</v>
      </c>
    </row>
    <row r="85" customFormat="false" ht="14" hidden="false" customHeight="false" outlineLevel="0" collapsed="false">
      <c r="Q85" s="46"/>
      <c r="R85" s="15" t="s">
        <v>45</v>
      </c>
      <c r="S85" s="15" t="n">
        <v>3.54</v>
      </c>
      <c r="T85" s="16" t="n">
        <f aca="false">$T$46</f>
        <v>5.175</v>
      </c>
      <c r="U85" s="15" t="n">
        <f aca="false">$X$46</f>
        <v>0.0243950617283951</v>
      </c>
      <c r="V85" s="16" t="n">
        <f aca="false">(T85-S85)*U85*4000</f>
        <v>159.543703703704</v>
      </c>
      <c r="W85" s="15" t="n">
        <v>200</v>
      </c>
      <c r="X85" s="17" t="n">
        <f aca="false">V85*W85</f>
        <v>31908.7407407407</v>
      </c>
      <c r="Y85" s="18"/>
    </row>
    <row r="86" customFormat="false" ht="14" hidden="false" customHeight="false" outlineLevel="0" collapsed="false">
      <c r="Q86" s="46"/>
      <c r="R86" s="15" t="s">
        <v>87</v>
      </c>
      <c r="S86" s="15" t="n">
        <v>3.82</v>
      </c>
      <c r="T86" s="16" t="n">
        <f aca="false">$T$46</f>
        <v>5.175</v>
      </c>
      <c r="U86" s="15" t="n">
        <f aca="false">$X$46</f>
        <v>0.0243950617283951</v>
      </c>
      <c r="V86" s="16" t="n">
        <f aca="false">(T86-S86)*U86*4000</f>
        <v>132.221234567901</v>
      </c>
      <c r="W86" s="15" t="n">
        <v>200</v>
      </c>
      <c r="X86" s="17" t="n">
        <f aca="false">V86*W86</f>
        <v>26444.2469135802</v>
      </c>
      <c r="Y86" s="18"/>
    </row>
    <row r="87" customFormat="false" ht="14" hidden="false" customHeight="false" outlineLevel="0" collapsed="false">
      <c r="Q87" s="46" t="s">
        <v>107</v>
      </c>
      <c r="R87" s="15" t="s">
        <v>46</v>
      </c>
      <c r="S87" s="15" t="n">
        <v>3.85</v>
      </c>
      <c r="T87" s="16" t="n">
        <f aca="false">$T$46</f>
        <v>5.175</v>
      </c>
      <c r="U87" s="15" t="n">
        <f aca="false">$X$46</f>
        <v>0.0243950617283951</v>
      </c>
      <c r="V87" s="16" t="n">
        <f aca="false">(T87-S87)*U87*4000</f>
        <v>129.293827160494</v>
      </c>
      <c r="W87" s="15" t="n">
        <v>200</v>
      </c>
      <c r="X87" s="17" t="n">
        <f aca="false">V87*W87</f>
        <v>25858.7654320988</v>
      </c>
      <c r="Y87" s="18" t="n">
        <f aca="false">AVERAGE(X87:X89)</f>
        <v>25793.7119341564</v>
      </c>
    </row>
    <row r="88" customFormat="false" ht="14" hidden="false" customHeight="false" outlineLevel="0" collapsed="false">
      <c r="Q88" s="46"/>
      <c r="R88" s="15" t="s">
        <v>47</v>
      </c>
      <c r="S88" s="15" t="n">
        <v>3.81</v>
      </c>
      <c r="T88" s="16" t="n">
        <f aca="false">$T$46</f>
        <v>5.175</v>
      </c>
      <c r="U88" s="15" t="n">
        <f aca="false">$X$46</f>
        <v>0.0243950617283951</v>
      </c>
      <c r="V88" s="16" t="n">
        <f aca="false">(T88-S88)*U88*4000</f>
        <v>133.197037037037</v>
      </c>
      <c r="W88" s="15" t="n">
        <v>200</v>
      </c>
      <c r="X88" s="17" t="n">
        <f aca="false">V88*W88</f>
        <v>26639.4074074074</v>
      </c>
      <c r="Y88" s="18"/>
    </row>
    <row r="89" customFormat="false" ht="14" hidden="false" customHeight="false" outlineLevel="0" collapsed="false">
      <c r="I89" s="46"/>
      <c r="M89" s="46"/>
      <c r="Q89" s="46"/>
      <c r="R89" s="15" t="s">
        <v>88</v>
      </c>
      <c r="S89" s="15" t="n">
        <v>3.9</v>
      </c>
      <c r="T89" s="16" t="n">
        <f aca="false">$T$46</f>
        <v>5.175</v>
      </c>
      <c r="U89" s="15" t="n">
        <f aca="false">$X$46</f>
        <v>0.0243950617283951</v>
      </c>
      <c r="V89" s="16" t="n">
        <f aca="false">(T89-S89)*U89*4000</f>
        <v>124.414814814815</v>
      </c>
      <c r="W89" s="15" t="n">
        <v>200</v>
      </c>
      <c r="X89" s="17" t="n">
        <f aca="false">V89*W89</f>
        <v>24882.962962963</v>
      </c>
      <c r="Y89" s="18"/>
    </row>
    <row r="90" customFormat="false" ht="14" hidden="false" customHeight="false" outlineLevel="0" collapsed="false">
      <c r="I90" s="46"/>
      <c r="M90" s="46"/>
      <c r="Q90" s="46" t="s">
        <v>108</v>
      </c>
      <c r="R90" s="15" t="s">
        <v>48</v>
      </c>
      <c r="S90" s="15" t="n">
        <v>3.51</v>
      </c>
      <c r="T90" s="16" t="n">
        <f aca="false">$T$46</f>
        <v>5.175</v>
      </c>
      <c r="U90" s="15" t="n">
        <f aca="false">$X$46</f>
        <v>0.0243950617283951</v>
      </c>
      <c r="V90" s="16" t="n">
        <f aca="false">(T90-S90)*U90*4000</f>
        <v>162.471111111111</v>
      </c>
      <c r="W90" s="15" t="n">
        <v>200</v>
      </c>
      <c r="X90" s="17" t="n">
        <f aca="false">V90*W90</f>
        <v>32494.2222222222</v>
      </c>
      <c r="Y90" s="18" t="n">
        <f aca="false">AVERAGE(X90:X92)</f>
        <v>35356.5761316872</v>
      </c>
    </row>
    <row r="91" customFormat="false" ht="14" hidden="false" customHeight="false" outlineLevel="0" collapsed="false">
      <c r="I91" s="46"/>
      <c r="M91" s="46"/>
      <c r="Q91" s="46"/>
      <c r="R91" s="15" t="s">
        <v>49</v>
      </c>
      <c r="S91" s="15" t="n">
        <v>3.14</v>
      </c>
      <c r="T91" s="16" t="n">
        <f aca="false">$T$46</f>
        <v>5.175</v>
      </c>
      <c r="U91" s="15" t="n">
        <f aca="false">$X$46</f>
        <v>0.0243950617283951</v>
      </c>
      <c r="V91" s="16" t="n">
        <f aca="false">(T91-S91)*U91*4000</f>
        <v>198.575802469136</v>
      </c>
      <c r="W91" s="15" t="n">
        <v>200</v>
      </c>
      <c r="X91" s="17" t="n">
        <f aca="false">V91*W91</f>
        <v>39715.1604938272</v>
      </c>
      <c r="Y91" s="18"/>
    </row>
    <row r="92" customFormat="false" ht="14" hidden="false" customHeight="false" outlineLevel="0" collapsed="false">
      <c r="I92" s="46"/>
      <c r="M92" s="46"/>
      <c r="Q92" s="46"/>
      <c r="R92" s="15" t="s">
        <v>89</v>
      </c>
      <c r="S92" s="15" t="n">
        <v>3.44</v>
      </c>
      <c r="T92" s="16" t="n">
        <f aca="false">$T$46</f>
        <v>5.175</v>
      </c>
      <c r="U92" s="15" t="n">
        <f aca="false">$X$46</f>
        <v>0.0243950617283951</v>
      </c>
      <c r="V92" s="16" t="n">
        <f aca="false">(T92-S92)*U92*4000</f>
        <v>169.301728395062</v>
      </c>
      <c r="W92" s="15" t="n">
        <v>200</v>
      </c>
      <c r="X92" s="17" t="n">
        <f aca="false">V92*W92</f>
        <v>33860.3456790123</v>
      </c>
      <c r="Y92" s="18"/>
    </row>
    <row r="93" customFormat="false" ht="14" hidden="false" customHeight="false" outlineLevel="0" collapsed="false">
      <c r="I93" s="46"/>
      <c r="M93" s="46"/>
      <c r="Q93" s="46" t="s">
        <v>109</v>
      </c>
      <c r="R93" s="15" t="s">
        <v>50</v>
      </c>
      <c r="S93" s="15" t="n">
        <v>3.68</v>
      </c>
      <c r="T93" s="16" t="n">
        <f aca="false">$T$46</f>
        <v>5.175</v>
      </c>
      <c r="U93" s="15" t="n">
        <f aca="false">$X$46</f>
        <v>0.0243950617283951</v>
      </c>
      <c r="V93" s="16" t="n">
        <f aca="false">(T93-S93)*U93*4000</f>
        <v>145.882469135802</v>
      </c>
      <c r="W93" s="15" t="n">
        <v>200</v>
      </c>
      <c r="X93" s="17" t="n">
        <f aca="false">V93*W93</f>
        <v>29176.4938271605</v>
      </c>
      <c r="Y93" s="18" t="n">
        <f aca="false">AVERAGE(X93:X95)</f>
        <v>29241.5473251029</v>
      </c>
    </row>
    <row r="94" customFormat="false" ht="14" hidden="false" customHeight="false" outlineLevel="0" collapsed="false">
      <c r="I94" s="46"/>
      <c r="M94" s="46"/>
      <c r="Q94" s="46"/>
      <c r="R94" s="15" t="s">
        <v>51</v>
      </c>
      <c r="S94" s="15" t="n">
        <v>3.76</v>
      </c>
      <c r="T94" s="16" t="n">
        <f aca="false">$T$46</f>
        <v>5.175</v>
      </c>
      <c r="U94" s="15" t="n">
        <f aca="false">$X$46</f>
        <v>0.0243950617283951</v>
      </c>
      <c r="V94" s="16" t="n">
        <f aca="false">(T94-S94)*U94*4000</f>
        <v>138.076049382716</v>
      </c>
      <c r="W94" s="15" t="n">
        <v>200</v>
      </c>
      <c r="X94" s="17" t="n">
        <f aca="false">V94*W94</f>
        <v>27615.2098765432</v>
      </c>
      <c r="Y94" s="18"/>
    </row>
    <row r="95" customFormat="false" ht="14" hidden="false" customHeight="false" outlineLevel="0" collapsed="false">
      <c r="Q95" s="46"/>
      <c r="R95" s="15" t="s">
        <v>90</v>
      </c>
      <c r="S95" s="15" t="n">
        <v>3.59</v>
      </c>
      <c r="T95" s="16" t="n">
        <f aca="false">$T$46</f>
        <v>5.175</v>
      </c>
      <c r="U95" s="15" t="n">
        <f aca="false">$X$46</f>
        <v>0.0243950617283951</v>
      </c>
      <c r="V95" s="16" t="n">
        <f aca="false">(T95-S95)*U95*4000</f>
        <v>154.664691358025</v>
      </c>
      <c r="W95" s="15" t="n">
        <v>200</v>
      </c>
      <c r="X95" s="17" t="n">
        <f aca="false">V95*W95</f>
        <v>30932.9382716049</v>
      </c>
      <c r="Y95" s="18"/>
    </row>
    <row r="96" customFormat="false" ht="14" hidden="false" customHeight="false" outlineLevel="0" collapsed="false">
      <c r="Q96" s="46" t="s">
        <v>110</v>
      </c>
      <c r="R96" s="15" t="s">
        <v>52</v>
      </c>
      <c r="S96" s="15" t="n">
        <v>3.47</v>
      </c>
      <c r="T96" s="16" t="n">
        <f aca="false">$T$46</f>
        <v>5.175</v>
      </c>
      <c r="U96" s="15" t="n">
        <f aca="false">$X$46</f>
        <v>0.0243950617283951</v>
      </c>
      <c r="V96" s="16" t="n">
        <f aca="false">(T96-S96)*U96*4000</f>
        <v>166.374320987654</v>
      </c>
      <c r="W96" s="15" t="n">
        <v>200</v>
      </c>
      <c r="X96" s="17" t="n">
        <f aca="false">V96*W96</f>
        <v>33274.8641975309</v>
      </c>
      <c r="Y96" s="18" t="n">
        <f aca="false">AVERAGE(X96:X98)</f>
        <v>30997.9917695473</v>
      </c>
    </row>
    <row r="97" customFormat="false" ht="14" hidden="false" customHeight="false" outlineLevel="0" collapsed="false">
      <c r="Q97" s="46"/>
      <c r="R97" s="15" t="s">
        <v>53</v>
      </c>
      <c r="S97" s="15" t="n">
        <v>3.59</v>
      </c>
      <c r="T97" s="16" t="n">
        <f aca="false">$T$46</f>
        <v>5.175</v>
      </c>
      <c r="U97" s="15" t="n">
        <f aca="false">$X$46</f>
        <v>0.0243950617283951</v>
      </c>
      <c r="V97" s="16" t="n">
        <f aca="false">(T97-S97)*U97*4000</f>
        <v>154.664691358025</v>
      </c>
      <c r="W97" s="15" t="n">
        <v>200</v>
      </c>
      <c r="X97" s="17" t="n">
        <f aca="false">V97*W97</f>
        <v>30932.9382716049</v>
      </c>
      <c r="Y97" s="18"/>
    </row>
    <row r="98" customFormat="false" ht="14" hidden="false" customHeight="false" outlineLevel="0" collapsed="false">
      <c r="Q98" s="46"/>
      <c r="R98" s="15" t="s">
        <v>91</v>
      </c>
      <c r="S98" s="15" t="n">
        <v>3.7</v>
      </c>
      <c r="T98" s="16" t="n">
        <f aca="false">$T$46</f>
        <v>5.175</v>
      </c>
      <c r="U98" s="15" t="n">
        <f aca="false">$X$46</f>
        <v>0.0243950617283951</v>
      </c>
      <c r="V98" s="16" t="n">
        <f aca="false">(T98-S98)*U98*4000</f>
        <v>143.930864197531</v>
      </c>
      <c r="W98" s="15" t="n">
        <v>200</v>
      </c>
      <c r="X98" s="17" t="n">
        <f aca="false">V98*W98</f>
        <v>28786.1728395062</v>
      </c>
      <c r="Y98" s="18"/>
    </row>
    <row r="99" customFormat="false" ht="14" hidden="false" customHeight="false" outlineLevel="0" collapsed="false">
      <c r="Q99" s="46" t="s">
        <v>111</v>
      </c>
      <c r="R99" s="15" t="s">
        <v>54</v>
      </c>
      <c r="S99" s="15" t="n">
        <v>3.3</v>
      </c>
      <c r="T99" s="16" t="n">
        <f aca="false">$T$46</f>
        <v>5.175</v>
      </c>
      <c r="U99" s="15" t="n">
        <f aca="false">$X$46</f>
        <v>0.0243950617283951</v>
      </c>
      <c r="V99" s="16" t="n">
        <f aca="false">(T99-S99)*U99*4000</f>
        <v>182.962962962963</v>
      </c>
      <c r="W99" s="15" t="n">
        <v>200</v>
      </c>
      <c r="X99" s="17" t="n">
        <f aca="false">V99*W99</f>
        <v>36592.5925925926</v>
      </c>
      <c r="Y99" s="18" t="n">
        <f aca="false">AVERAGE(X99:X101)</f>
        <v>33925.3991769547</v>
      </c>
    </row>
    <row r="100" customFormat="false" ht="14" hidden="false" customHeight="false" outlineLevel="0" collapsed="false">
      <c r="Q100" s="46"/>
      <c r="R100" s="15" t="s">
        <v>55</v>
      </c>
      <c r="S100" s="15" t="n">
        <v>3.4</v>
      </c>
      <c r="T100" s="16" t="n">
        <f aca="false">$T$46</f>
        <v>5.175</v>
      </c>
      <c r="U100" s="15" t="n">
        <f aca="false">$X$46</f>
        <v>0.0243950617283951</v>
      </c>
      <c r="V100" s="16" t="n">
        <f aca="false">(T100-S100)*U100*4000</f>
        <v>173.204938271605</v>
      </c>
      <c r="W100" s="15" t="n">
        <v>200</v>
      </c>
      <c r="X100" s="17" t="n">
        <f aca="false">V100*W100</f>
        <v>34640.987654321</v>
      </c>
      <c r="Y100" s="18"/>
    </row>
    <row r="101" customFormat="false" ht="14" hidden="false" customHeight="false" outlineLevel="0" collapsed="false">
      <c r="Q101" s="46"/>
      <c r="R101" s="15" t="s">
        <v>92</v>
      </c>
      <c r="S101" s="15" t="n">
        <v>3.61</v>
      </c>
      <c r="T101" s="16" t="n">
        <f aca="false">$T$46</f>
        <v>5.175</v>
      </c>
      <c r="U101" s="15" t="n">
        <f aca="false">$X$46</f>
        <v>0.0243950617283951</v>
      </c>
      <c r="V101" s="16" t="n">
        <f aca="false">(T101-S101)*U101*4000</f>
        <v>152.713086419753</v>
      </c>
      <c r="W101" s="15" t="n">
        <v>200</v>
      </c>
      <c r="X101" s="17" t="n">
        <f aca="false">V101*W101</f>
        <v>30542.6172839506</v>
      </c>
      <c r="Y101" s="18"/>
    </row>
  </sheetData>
  <mergeCells count="99">
    <mergeCell ref="A5:A7"/>
    <mergeCell ref="J5:J7"/>
    <mergeCell ref="N5:N7"/>
    <mergeCell ref="O5:O7"/>
    <mergeCell ref="AE6:AE7"/>
    <mergeCell ref="A8:A10"/>
    <mergeCell ref="J8:J10"/>
    <mergeCell ref="N8:N10"/>
    <mergeCell ref="O8:O10"/>
    <mergeCell ref="Q8:Q9"/>
    <mergeCell ref="AE8:AE9"/>
    <mergeCell ref="Q10:Q11"/>
    <mergeCell ref="AE10:AE11"/>
    <mergeCell ref="A11:A13"/>
    <mergeCell ref="J11:J13"/>
    <mergeCell ref="N11:N13"/>
    <mergeCell ref="O11:O13"/>
    <mergeCell ref="Q12:Q13"/>
    <mergeCell ref="A14:A43"/>
    <mergeCell ref="Q14:Q15"/>
    <mergeCell ref="Q16:Q17"/>
    <mergeCell ref="Q18:Q19"/>
    <mergeCell ref="Q20:Q21"/>
    <mergeCell ref="Q22:Q23"/>
    <mergeCell ref="Q24:Q25"/>
    <mergeCell ref="Q26:Q27"/>
    <mergeCell ref="AE27:AE29"/>
    <mergeCell ref="Q28:Q29"/>
    <mergeCell ref="Q30:Q31"/>
    <mergeCell ref="J32:J37"/>
    <mergeCell ref="N32:N37"/>
    <mergeCell ref="Q32:Q33"/>
    <mergeCell ref="Q34:Q35"/>
    <mergeCell ref="Q36:Q37"/>
    <mergeCell ref="J38:J43"/>
    <mergeCell ref="N38:N43"/>
    <mergeCell ref="Q38:Q39"/>
    <mergeCell ref="Q40:Q41"/>
    <mergeCell ref="Q42:Q43"/>
    <mergeCell ref="A46:A48"/>
    <mergeCell ref="E46:E48"/>
    <mergeCell ref="G46:G48"/>
    <mergeCell ref="Q48:Q50"/>
    <mergeCell ref="A49:A51"/>
    <mergeCell ref="E49:E51"/>
    <mergeCell ref="G49:G51"/>
    <mergeCell ref="Q51:Q53"/>
    <mergeCell ref="A52:A54"/>
    <mergeCell ref="E52:E54"/>
    <mergeCell ref="G52:G54"/>
    <mergeCell ref="Q54:Q56"/>
    <mergeCell ref="A55:A84"/>
    <mergeCell ref="E55:E56"/>
    <mergeCell ref="G55:G56"/>
    <mergeCell ref="E57:E58"/>
    <mergeCell ref="G57:G58"/>
    <mergeCell ref="Q57:Q59"/>
    <mergeCell ref="E59:E60"/>
    <mergeCell ref="G59:G60"/>
    <mergeCell ref="Q60:Q62"/>
    <mergeCell ref="E61:E62"/>
    <mergeCell ref="G61:G62"/>
    <mergeCell ref="E63:E64"/>
    <mergeCell ref="G63:G64"/>
    <mergeCell ref="Q63:Q65"/>
    <mergeCell ref="E65:E66"/>
    <mergeCell ref="G65:G66"/>
    <mergeCell ref="Q66:Q68"/>
    <mergeCell ref="E67:E68"/>
    <mergeCell ref="G67:G68"/>
    <mergeCell ref="E69:E70"/>
    <mergeCell ref="G69:G70"/>
    <mergeCell ref="Q69:Q71"/>
    <mergeCell ref="E71:E72"/>
    <mergeCell ref="G71:G72"/>
    <mergeCell ref="Q72:Q74"/>
    <mergeCell ref="E73:E74"/>
    <mergeCell ref="G73:G74"/>
    <mergeCell ref="E75:E76"/>
    <mergeCell ref="G75:G76"/>
    <mergeCell ref="Q75:Q77"/>
    <mergeCell ref="E77:E78"/>
    <mergeCell ref="G77:G78"/>
    <mergeCell ref="Q78:Q80"/>
    <mergeCell ref="E79:E80"/>
    <mergeCell ref="G79:G80"/>
    <mergeCell ref="E81:E82"/>
    <mergeCell ref="G81:G82"/>
    <mergeCell ref="Q81:Q83"/>
    <mergeCell ref="E83:E84"/>
    <mergeCell ref="G83:G84"/>
    <mergeCell ref="Q84:Q86"/>
    <mergeCell ref="Q87:Q89"/>
    <mergeCell ref="I89:I94"/>
    <mergeCell ref="M89:M94"/>
    <mergeCell ref="Q90:Q92"/>
    <mergeCell ref="Q93:Q95"/>
    <mergeCell ref="Q96:Q98"/>
    <mergeCell ref="Q99:Q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0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E17" activeCellId="0" sqref="E17"/>
    </sheetView>
  </sheetViews>
  <sheetFormatPr defaultRowHeight="14" zeroHeight="false" outlineLevelRow="0" outlineLevelCol="0"/>
  <cols>
    <col collapsed="false" customWidth="true" hidden="false" outlineLevel="0" max="4" min="1" style="22" width="10.66"/>
    <col collapsed="false" customWidth="true" hidden="false" outlineLevel="0" max="5" min="5" style="22" width="14.5"/>
    <col collapsed="false" customWidth="true" hidden="false" outlineLevel="0" max="6" min="6" style="22" width="14.83"/>
    <col collapsed="false" customWidth="true" hidden="false" outlineLevel="0" max="9" min="7" style="22" width="10.66"/>
    <col collapsed="false" customWidth="true" hidden="false" outlineLevel="0" max="10" min="10" style="22" width="13.5"/>
    <col collapsed="false" customWidth="true" hidden="false" outlineLevel="0" max="1025" min="11" style="22" width="10.66"/>
  </cols>
  <sheetData>
    <row r="1" customFormat="false" ht="14" hidden="false" customHeight="false" outlineLevel="0" collapsed="false">
      <c r="B1" s="22" t="s">
        <v>199</v>
      </c>
    </row>
    <row r="2" customFormat="false" ht="14" hidden="false" customHeight="false" outlineLevel="0" collapsed="false">
      <c r="A2" s="22" t="s">
        <v>200</v>
      </c>
      <c r="B2" s="22" t="n">
        <v>2629865</v>
      </c>
    </row>
    <row r="3" customFormat="false" ht="14" hidden="false" customHeight="false" outlineLevel="0" collapsed="false">
      <c r="A3" s="22" t="s">
        <v>200</v>
      </c>
      <c r="B3" s="22" t="n">
        <v>2569452</v>
      </c>
      <c r="C3" s="22" t="n">
        <f aca="false">AVERAGE(B2:B4)</f>
        <v>2585469</v>
      </c>
      <c r="D3" s="22" t="n">
        <f aca="false">C3*2</f>
        <v>5170938</v>
      </c>
      <c r="E3" s="22" t="s">
        <v>201</v>
      </c>
    </row>
    <row r="4" customFormat="false" ht="14" hidden="false" customHeight="false" outlineLevel="0" collapsed="false">
      <c r="A4" s="22" t="s">
        <v>200</v>
      </c>
      <c r="B4" s="22" t="n">
        <v>2557090</v>
      </c>
    </row>
    <row r="5" customFormat="false" ht="14" hidden="false" customHeight="false" outlineLevel="0" collapsed="false">
      <c r="A5" s="22" t="s">
        <v>202</v>
      </c>
      <c r="B5" s="22" t="n">
        <v>4346586</v>
      </c>
      <c r="E5" s="22" t="n">
        <f aca="false">((D3+C6)/2)/100</f>
        <v>46396.923</v>
      </c>
      <c r="G5" s="54"/>
    </row>
    <row r="6" customFormat="false" ht="14" hidden="false" customHeight="false" outlineLevel="0" collapsed="false">
      <c r="A6" s="22" t="s">
        <v>202</v>
      </c>
      <c r="B6" s="22" t="n">
        <v>4172890</v>
      </c>
      <c r="C6" s="22" t="n">
        <f aca="false">AVERAGE(B5:B9)</f>
        <v>4108446.6</v>
      </c>
      <c r="G6" s="54"/>
    </row>
    <row r="7" customFormat="false" ht="14" hidden="false" customHeight="false" outlineLevel="0" collapsed="false">
      <c r="A7" s="22" t="s">
        <v>202</v>
      </c>
      <c r="B7" s="22" t="n">
        <v>4200440</v>
      </c>
      <c r="G7" s="54"/>
    </row>
    <row r="8" customFormat="false" ht="14" hidden="false" customHeight="false" outlineLevel="0" collapsed="false">
      <c r="A8" s="22" t="s">
        <v>202</v>
      </c>
      <c r="B8" s="22" t="n">
        <v>3828459</v>
      </c>
      <c r="G8" s="54"/>
    </row>
    <row r="9" customFormat="false" ht="14" hidden="false" customHeight="false" outlineLevel="0" collapsed="false">
      <c r="A9" s="22" t="s">
        <v>202</v>
      </c>
      <c r="B9" s="22" t="n">
        <v>3993858</v>
      </c>
    </row>
    <row r="10" customFormat="false" ht="14" hidden="false" customHeight="false" outlineLevel="0" collapsed="false">
      <c r="D10" s="22" t="s">
        <v>129</v>
      </c>
      <c r="E10" s="22" t="s">
        <v>203</v>
      </c>
      <c r="F10" s="22" t="s">
        <v>204</v>
      </c>
      <c r="G10" s="22" t="s">
        <v>205</v>
      </c>
      <c r="H10" s="22" t="s">
        <v>129</v>
      </c>
      <c r="I10" s="22" t="s">
        <v>206</v>
      </c>
      <c r="J10" s="22" t="s">
        <v>207</v>
      </c>
    </row>
    <row r="11" customFormat="false" ht="14" hidden="false" customHeight="false" outlineLevel="0" collapsed="false">
      <c r="A11" s="55" t="s">
        <v>114</v>
      </c>
      <c r="B11" s="22" t="n">
        <v>1426918</v>
      </c>
      <c r="C11" s="22" t="n">
        <f aca="false">AVERAGE(B11:B13)</f>
        <v>1294020.33333333</v>
      </c>
      <c r="D11" s="22" t="n">
        <f aca="false">C11/E5</f>
        <v>27.8902187831148</v>
      </c>
      <c r="E11" s="22" t="n">
        <v>8140</v>
      </c>
      <c r="F11" s="22" t="n">
        <f aca="false">(E11*D11)/100</f>
        <v>2270.26380894555</v>
      </c>
      <c r="G11" s="22" t="n">
        <v>0.8516</v>
      </c>
      <c r="H11" s="22" t="n">
        <f aca="false">F11*G11</f>
        <v>1933.35665969803</v>
      </c>
    </row>
    <row r="12" customFormat="false" ht="14" hidden="false" customHeight="false" outlineLevel="0" collapsed="false">
      <c r="A12" s="56"/>
      <c r="B12" s="22" t="n">
        <v>1438062</v>
      </c>
    </row>
    <row r="13" customFormat="false" ht="14" hidden="false" customHeight="false" outlineLevel="0" collapsed="false">
      <c r="A13" s="56"/>
      <c r="B13" s="22" t="n">
        <v>1017081</v>
      </c>
    </row>
    <row r="14" customFormat="false" ht="14" hidden="false" customHeight="false" outlineLevel="0" collapsed="false">
      <c r="A14" s="55" t="s">
        <v>115</v>
      </c>
      <c r="B14" s="22" t="n">
        <v>1522664</v>
      </c>
      <c r="C14" s="22" t="n">
        <f aca="false">AVERAGE(B14:B16)</f>
        <v>1516663.66666667</v>
      </c>
      <c r="D14" s="22" t="n">
        <f aca="false">C14/E5</f>
        <v>32.6888847061402</v>
      </c>
      <c r="E14" s="22" t="n">
        <v>4200</v>
      </c>
      <c r="F14" s="22" t="n">
        <f aca="false">(E14*D14)/100</f>
        <v>1372.93315765789</v>
      </c>
      <c r="G14" s="22" t="n">
        <v>0.8516</v>
      </c>
      <c r="H14" s="22" t="n">
        <f aca="false">F14*G14</f>
        <v>1169.18987706146</v>
      </c>
    </row>
    <row r="15" customFormat="false" ht="14" hidden="false" customHeight="false" outlineLevel="0" collapsed="false">
      <c r="A15" s="56"/>
      <c r="B15" s="22" t="n">
        <v>1536243</v>
      </c>
    </row>
    <row r="16" customFormat="false" ht="14" hidden="false" customHeight="false" outlineLevel="0" collapsed="false">
      <c r="A16" s="57"/>
      <c r="B16" s="22" t="n">
        <v>1491084</v>
      </c>
    </row>
    <row r="17" customFormat="false" ht="14" hidden="false" customHeight="false" outlineLevel="0" collapsed="false">
      <c r="A17" s="22" t="s">
        <v>116</v>
      </c>
      <c r="B17" s="22" t="n">
        <v>1550467</v>
      </c>
      <c r="C17" s="22" t="n">
        <f aca="false">AVERAGE(B17:B19)</f>
        <v>1596898.66666667</v>
      </c>
      <c r="D17" s="22" t="n">
        <f aca="false">C17/$E$5</f>
        <v>34.4182019714253</v>
      </c>
      <c r="E17" s="22" t="n">
        <v>4400</v>
      </c>
      <c r="F17" s="22" t="n">
        <f aca="false">(E17*D17)/100</f>
        <v>1514.40088674271</v>
      </c>
      <c r="G17" s="22" t="n">
        <v>0.8516</v>
      </c>
      <c r="H17" s="22" t="n">
        <f aca="false">F17*G17</f>
        <v>1289.66379515009</v>
      </c>
    </row>
    <row r="18" customFormat="false" ht="14" hidden="false" customHeight="false" outlineLevel="0" collapsed="false">
      <c r="B18" s="22" t="n">
        <v>1636399</v>
      </c>
    </row>
    <row r="19" customFormat="false" ht="14" hidden="false" customHeight="false" outlineLevel="0" collapsed="false">
      <c r="B19" s="22" t="n">
        <v>1603830</v>
      </c>
    </row>
    <row r="20" customFormat="false" ht="14" hidden="false" customHeight="false" outlineLevel="0" collapsed="false">
      <c r="A20" s="22" t="s">
        <v>26</v>
      </c>
      <c r="B20" s="22" t="n">
        <v>1145308</v>
      </c>
      <c r="C20" s="22" t="n">
        <f aca="false">AVERAGE(B20:B22)</f>
        <v>1115972</v>
      </c>
      <c r="D20" s="22" t="n">
        <f aca="false">C20/$E$5</f>
        <v>24.0527157372052</v>
      </c>
      <c r="E20" s="22" t="n">
        <v>20</v>
      </c>
      <c r="F20" s="22" t="n">
        <f aca="false">(E20*D20)/100</f>
        <v>4.81054314744105</v>
      </c>
      <c r="G20" s="22" t="n">
        <v>0.8516</v>
      </c>
      <c r="H20" s="22" t="n">
        <f aca="false">F20*G20</f>
        <v>4.0966585443608</v>
      </c>
      <c r="I20" s="22" t="n">
        <f aca="false">H20+H23+H26</f>
        <v>9.64924200779435</v>
      </c>
      <c r="J20" s="22" t="n">
        <f aca="false">(F17+F20+F23)/(E17+E20+E23)*100</f>
        <v>34.3914513502639</v>
      </c>
    </row>
    <row r="21" customFormat="false" ht="14" hidden="false" customHeight="false" outlineLevel="0" collapsed="false">
      <c r="B21" s="22" t="n">
        <v>1085276</v>
      </c>
    </row>
    <row r="22" customFormat="false" ht="14" hidden="false" customHeight="false" outlineLevel="0" collapsed="false">
      <c r="B22" s="22" t="n">
        <v>1117332</v>
      </c>
    </row>
    <row r="23" customFormat="false" ht="14" hidden="false" customHeight="false" outlineLevel="0" collapsed="false">
      <c r="A23" s="22" t="s">
        <v>27</v>
      </c>
      <c r="B23" s="22" t="n">
        <v>2014178</v>
      </c>
      <c r="C23" s="22" t="n">
        <f aca="false">AVERAGE(B23:B25)</f>
        <v>1940046.33333333</v>
      </c>
      <c r="D23" s="22" t="n">
        <f aca="false">C23/$E$5</f>
        <v>41.814116279507</v>
      </c>
      <c r="E23" s="22" t="n">
        <v>12</v>
      </c>
      <c r="F23" s="22" t="n">
        <f aca="false">(E23*D23)/100</f>
        <v>5.01769395354084</v>
      </c>
      <c r="G23" s="22" t="n">
        <v>0.8516</v>
      </c>
      <c r="H23" s="22" t="n">
        <f aca="false">F23*G23</f>
        <v>4.27306817083538</v>
      </c>
    </row>
    <row r="24" customFormat="false" ht="14" hidden="false" customHeight="false" outlineLevel="0" collapsed="false">
      <c r="B24" s="22" t="n">
        <v>1907177</v>
      </c>
    </row>
    <row r="25" customFormat="false" ht="14" hidden="false" customHeight="false" outlineLevel="0" collapsed="false">
      <c r="B25" s="22" t="n">
        <v>1898784</v>
      </c>
    </row>
    <row r="26" customFormat="false" ht="14" hidden="false" customHeight="false" outlineLevel="0" collapsed="false">
      <c r="A26" s="22" t="s">
        <v>130</v>
      </c>
      <c r="B26" s="22" t="n">
        <v>2314616</v>
      </c>
      <c r="C26" s="22" t="n">
        <f aca="false">AVERAGE(B26:B28)</f>
        <v>2323687.66666667</v>
      </c>
      <c r="D26" s="22" t="n">
        <f aca="false">C26/$E$5</f>
        <v>50.0827967981124</v>
      </c>
      <c r="E26" s="22" t="n">
        <v>3</v>
      </c>
      <c r="F26" s="22" t="n">
        <f aca="false">(E26*D26)/100</f>
        <v>1.50248390394337</v>
      </c>
      <c r="G26" s="22" t="n">
        <v>0.8516</v>
      </c>
      <c r="H26" s="22" t="n">
        <f aca="false">F26*G26</f>
        <v>1.27951529259818</v>
      </c>
    </row>
    <row r="27" customFormat="false" ht="14" hidden="false" customHeight="false" outlineLevel="0" collapsed="false">
      <c r="B27" s="22" t="n">
        <v>2256105</v>
      </c>
    </row>
    <row r="28" customFormat="false" ht="14" hidden="false" customHeight="false" outlineLevel="0" collapsed="false">
      <c r="B28" s="22" t="n">
        <v>2400342</v>
      </c>
    </row>
    <row r="29" customFormat="false" ht="14" hidden="false" customHeight="false" outlineLevel="0" collapsed="false">
      <c r="A29" s="22" t="s">
        <v>28</v>
      </c>
      <c r="B29" s="22" t="n">
        <v>1504093</v>
      </c>
      <c r="C29" s="22" t="n">
        <f aca="false">AVERAGE(B29:B31)</f>
        <v>1592883</v>
      </c>
      <c r="D29" s="22" t="n">
        <f aca="false">C29/$E$5</f>
        <v>34.3316516916434</v>
      </c>
      <c r="E29" s="22" t="n">
        <v>22</v>
      </c>
      <c r="F29" s="22" t="n">
        <f aca="false">(E29*D29)/100</f>
        <v>7.55296337216156</v>
      </c>
      <c r="G29" s="22" t="n">
        <v>0.8516</v>
      </c>
      <c r="H29" s="22" t="n">
        <f aca="false">F29*G29</f>
        <v>6.43210360773278</v>
      </c>
      <c r="I29" s="22" t="n">
        <f aca="false">H29+H32</f>
        <v>7.13187908284349</v>
      </c>
      <c r="J29" s="22" t="n">
        <f aca="false">(F29+F32)/(E29+E32)*100</f>
        <v>34.8945078031719</v>
      </c>
    </row>
    <row r="30" customFormat="false" ht="14" hidden="false" customHeight="false" outlineLevel="0" collapsed="false">
      <c r="B30" s="22" t="n">
        <v>1654296</v>
      </c>
    </row>
    <row r="31" customFormat="false" ht="14" hidden="false" customHeight="false" outlineLevel="0" collapsed="false">
      <c r="B31" s="22" t="n">
        <v>1620260</v>
      </c>
    </row>
    <row r="32" customFormat="false" ht="14" hidden="false" customHeight="false" outlineLevel="0" collapsed="false">
      <c r="A32" s="22" t="s">
        <v>29</v>
      </c>
      <c r="B32" s="22" t="n">
        <v>1873343</v>
      </c>
      <c r="C32" s="22" t="n">
        <f aca="false">AVERAGE(B32:B33)</f>
        <v>1906260.5</v>
      </c>
      <c r="D32" s="22" t="n">
        <f aca="false">C32/$E$5</f>
        <v>41.0859250299853</v>
      </c>
      <c r="E32" s="22" t="n">
        <v>2</v>
      </c>
      <c r="F32" s="22" t="n">
        <f aca="false">(E32*D32)/100</f>
        <v>0.821718500599706</v>
      </c>
      <c r="G32" s="22" t="n">
        <v>0.8516</v>
      </c>
      <c r="H32" s="22" t="n">
        <f aca="false">F32*G32</f>
        <v>0.699775475110709</v>
      </c>
    </row>
    <row r="33" customFormat="false" ht="14" hidden="false" customHeight="false" outlineLevel="0" collapsed="false">
      <c r="B33" s="22" t="n">
        <v>1939178</v>
      </c>
    </row>
    <row r="34" customFormat="false" ht="14" hidden="false" customHeight="false" outlineLevel="0" collapsed="false">
      <c r="A34" s="22" t="s">
        <v>99</v>
      </c>
      <c r="B34" s="22" t="n">
        <v>1512220</v>
      </c>
      <c r="C34" s="22" t="n">
        <f aca="false">AVERAGE(B34:B36)</f>
        <v>1542896.66666667</v>
      </c>
      <c r="D34" s="22" t="n">
        <f aca="false">C34/$E$5</f>
        <v>33.2542885800135</v>
      </c>
      <c r="E34" s="22" t="n">
        <v>21</v>
      </c>
      <c r="F34" s="22" t="n">
        <f aca="false">(E34*D34)/100</f>
        <v>6.98340060180284</v>
      </c>
      <c r="G34" s="22" t="n">
        <v>0.8516</v>
      </c>
      <c r="H34" s="22" t="n">
        <f aca="false">F34*G34</f>
        <v>5.9470639524953</v>
      </c>
      <c r="I34" s="22" t="n">
        <f aca="false">H34</f>
        <v>5.9470639524953</v>
      </c>
      <c r="J34" s="22" t="n">
        <f aca="false">D34</f>
        <v>33.2542885800135</v>
      </c>
    </row>
    <row r="35" customFormat="false" ht="14" hidden="false" customHeight="false" outlineLevel="0" collapsed="false">
      <c r="B35" s="22" t="n">
        <v>1568210</v>
      </c>
    </row>
    <row r="36" customFormat="false" ht="14" hidden="false" customHeight="false" outlineLevel="0" collapsed="false">
      <c r="B36" s="22" t="n">
        <v>1548260</v>
      </c>
    </row>
    <row r="37" customFormat="false" ht="14" hidden="false" customHeight="false" outlineLevel="0" collapsed="false">
      <c r="A37" s="22" t="s">
        <v>100</v>
      </c>
      <c r="B37" s="22" t="n">
        <v>1657363</v>
      </c>
      <c r="C37" s="22" t="n">
        <f aca="false">AVERAGE(B37:B39)</f>
        <v>1665101.33333333</v>
      </c>
      <c r="D37" s="22" t="n">
        <f aca="false">C37/$E$5</f>
        <v>35.8881845102817</v>
      </c>
      <c r="E37" s="22" t="n">
        <v>23</v>
      </c>
      <c r="F37" s="22" t="n">
        <f aca="false">(E37*D37)/100</f>
        <v>8.2542824373648</v>
      </c>
      <c r="G37" s="22" t="n">
        <v>0.8516</v>
      </c>
      <c r="H37" s="22" t="n">
        <f aca="false">F37*G37</f>
        <v>7.02934692365986</v>
      </c>
      <c r="I37" s="22" t="n">
        <f aca="false">H37</f>
        <v>7.02934692365986</v>
      </c>
      <c r="J37" s="22" t="n">
        <f aca="false">D37</f>
        <v>35.8881845102817</v>
      </c>
    </row>
    <row r="38" customFormat="false" ht="14" hidden="false" customHeight="false" outlineLevel="0" collapsed="false">
      <c r="B38" s="22" t="n">
        <v>1644418</v>
      </c>
    </row>
    <row r="39" customFormat="false" ht="14" hidden="false" customHeight="false" outlineLevel="0" collapsed="false">
      <c r="B39" s="22" t="n">
        <v>1693523</v>
      </c>
    </row>
    <row r="40" customFormat="false" ht="14" hidden="false" customHeight="false" outlineLevel="0" collapsed="false">
      <c r="A40" s="22" t="s">
        <v>34</v>
      </c>
      <c r="B40" s="22" t="n">
        <v>720320</v>
      </c>
      <c r="C40" s="22" t="n">
        <f aca="false">AVERAGE(B40:B42)</f>
        <v>751251.333333333</v>
      </c>
      <c r="D40" s="22" t="n">
        <f aca="false">C40/$E$5</f>
        <v>16.1918352502241</v>
      </c>
      <c r="E40" s="22" t="n">
        <v>12</v>
      </c>
      <c r="F40" s="22" t="n">
        <f aca="false">(E40*D40)/100</f>
        <v>1.94302023002689</v>
      </c>
      <c r="G40" s="22" t="n">
        <v>0.8516</v>
      </c>
      <c r="H40" s="22" t="n">
        <f aca="false">F40*G40</f>
        <v>1.6546760278909</v>
      </c>
      <c r="I40" s="22" t="n">
        <f aca="false">H40+H43+H46</f>
        <v>12.2789238607339</v>
      </c>
      <c r="J40" s="22" t="n">
        <f aca="false">(F37+F40+F43)/(E37+E40+E43)*100</f>
        <v>31.6804378025959</v>
      </c>
    </row>
    <row r="41" customFormat="false" ht="14" hidden="false" customHeight="false" outlineLevel="0" collapsed="false">
      <c r="B41" s="22" t="n">
        <v>756170</v>
      </c>
    </row>
    <row r="42" customFormat="false" ht="14" hidden="false" customHeight="false" outlineLevel="0" collapsed="false">
      <c r="B42" s="22" t="n">
        <v>777264</v>
      </c>
    </row>
    <row r="43" customFormat="false" ht="14" hidden="false" customHeight="false" outlineLevel="0" collapsed="false">
      <c r="A43" s="22" t="s">
        <v>35</v>
      </c>
      <c r="B43" s="22" t="n">
        <v>1624035</v>
      </c>
      <c r="C43" s="22" t="n">
        <f aca="false">AVERAGE(B43:B45)</f>
        <v>1649582.33333333</v>
      </c>
      <c r="D43" s="22" t="n">
        <f aca="false">C43/$E$5</f>
        <v>35.5537011222346</v>
      </c>
      <c r="E43" s="22" t="n">
        <v>23</v>
      </c>
      <c r="F43" s="22" t="n">
        <f aca="false">(E43*D43)/100</f>
        <v>8.17735125811396</v>
      </c>
      <c r="G43" s="22" t="n">
        <v>0.8516</v>
      </c>
      <c r="H43" s="22" t="n">
        <f aca="false">F43*G43</f>
        <v>6.96383233140985</v>
      </c>
    </row>
    <row r="44" customFormat="false" ht="14" hidden="false" customHeight="false" outlineLevel="0" collapsed="false">
      <c r="B44" s="22" t="n">
        <v>1660115</v>
      </c>
    </row>
    <row r="45" customFormat="false" ht="14" hidden="false" customHeight="false" outlineLevel="0" collapsed="false">
      <c r="B45" s="22" t="n">
        <v>1664597</v>
      </c>
    </row>
    <row r="46" customFormat="false" ht="14" hidden="false" customHeight="false" outlineLevel="0" collapsed="false">
      <c r="A46" s="22" t="s">
        <v>82</v>
      </c>
      <c r="B46" s="22" t="n">
        <v>2181669</v>
      </c>
      <c r="C46" s="22" t="n">
        <f aca="false">AVERAGE(B46:B48)</f>
        <v>2215855.33333333</v>
      </c>
      <c r="D46" s="22" t="n">
        <f aca="false">C46/$E$5</f>
        <v>47.758669973294</v>
      </c>
      <c r="E46" s="22" t="n">
        <v>9</v>
      </c>
      <c r="F46" s="22" t="n">
        <f aca="false">(E46*D46)/100</f>
        <v>4.29828029759646</v>
      </c>
      <c r="G46" s="22" t="n">
        <v>0.8516</v>
      </c>
      <c r="H46" s="22" t="n">
        <f aca="false">F46*G46</f>
        <v>3.66041550143315</v>
      </c>
    </row>
    <row r="47" customFormat="false" ht="14" hidden="false" customHeight="false" outlineLevel="0" collapsed="false">
      <c r="B47" s="22" t="n">
        <v>2197279</v>
      </c>
    </row>
    <row r="48" customFormat="false" ht="14" hidden="false" customHeight="false" outlineLevel="0" collapsed="false">
      <c r="B48" s="22" t="n">
        <v>2268618</v>
      </c>
    </row>
    <row r="49" customFormat="false" ht="14" hidden="false" customHeight="false" outlineLevel="0" collapsed="false">
      <c r="A49" s="22" t="s">
        <v>36</v>
      </c>
      <c r="B49" s="22" t="n">
        <v>1573494</v>
      </c>
      <c r="C49" s="22" t="n">
        <f aca="false">AVERAGE(B49:B51)</f>
        <v>1595211.33333333</v>
      </c>
      <c r="D49" s="22" t="n">
        <f aca="false">C49/$E$5</f>
        <v>34.381834617208</v>
      </c>
      <c r="E49" s="22" t="n">
        <v>23</v>
      </c>
      <c r="F49" s="22" t="n">
        <f aca="false">(E49*D49)/100</f>
        <v>7.90782196195784</v>
      </c>
      <c r="G49" s="22" t="n">
        <v>0.8516</v>
      </c>
      <c r="H49" s="22" t="n">
        <f aca="false">F49*G49</f>
        <v>6.73430118280329</v>
      </c>
      <c r="I49" s="22" t="n">
        <f aca="false">H49+H52</f>
        <v>9.91741033901465</v>
      </c>
      <c r="J49" s="22" t="n">
        <f aca="false">(F49+F52)/(E49+E52)*100</f>
        <v>37.5665174435016</v>
      </c>
    </row>
    <row r="50" customFormat="false" ht="14" hidden="false" customHeight="false" outlineLevel="0" collapsed="false">
      <c r="B50" s="22" t="n">
        <v>1630593</v>
      </c>
    </row>
    <row r="51" customFormat="false" ht="14" hidden="false" customHeight="false" outlineLevel="0" collapsed="false">
      <c r="B51" s="22" t="n">
        <v>1581547</v>
      </c>
    </row>
    <row r="52" customFormat="false" ht="14" hidden="false" customHeight="false" outlineLevel="0" collapsed="false">
      <c r="A52" s="22" t="s">
        <v>37</v>
      </c>
      <c r="B52" s="22" t="n">
        <v>2195470</v>
      </c>
      <c r="C52" s="22" t="n">
        <f aca="false">AVERAGE(B52:B54)</f>
        <v>2167779.33333333</v>
      </c>
      <c r="D52" s="22" t="n">
        <f aca="false">C52/$E$5</f>
        <v>46.7224805690958</v>
      </c>
      <c r="E52" s="22" t="n">
        <v>8</v>
      </c>
      <c r="F52" s="22" t="n">
        <f aca="false">(E52*D52)/100</f>
        <v>3.73779844552766</v>
      </c>
      <c r="G52" s="22" t="n">
        <v>0.8516</v>
      </c>
      <c r="H52" s="22" t="n">
        <f aca="false">F52*G52</f>
        <v>3.18310915621136</v>
      </c>
    </row>
    <row r="53" customFormat="false" ht="14" hidden="false" customHeight="false" outlineLevel="0" collapsed="false">
      <c r="B53" s="22" t="n">
        <v>2170673</v>
      </c>
    </row>
    <row r="54" customFormat="false" ht="14" hidden="false" customHeight="false" outlineLevel="0" collapsed="false">
      <c r="B54" s="22" t="n">
        <v>2137195</v>
      </c>
    </row>
    <row r="55" customFormat="false" ht="14" hidden="false" customHeight="false" outlineLevel="0" collapsed="false">
      <c r="A55" s="22" t="s">
        <v>103</v>
      </c>
      <c r="B55" s="22" t="n">
        <v>1901291</v>
      </c>
      <c r="C55" s="22" t="n">
        <f aca="false">AVERAGE(B55:B57)</f>
        <v>1956039.66666667</v>
      </c>
      <c r="D55" s="22" t="n">
        <f aca="false">C55/$E$5</f>
        <v>42.1588230466634</v>
      </c>
      <c r="E55" s="22" t="n">
        <v>19</v>
      </c>
      <c r="F55" s="22" t="n">
        <f aca="false">(E55*D55)/100</f>
        <v>8.01017637886604</v>
      </c>
      <c r="G55" s="22" t="n">
        <v>0.8516</v>
      </c>
      <c r="H55" s="22" t="n">
        <f aca="false">F55*G55</f>
        <v>6.82146620424232</v>
      </c>
      <c r="I55" s="22" t="n">
        <f aca="false">H55</f>
        <v>6.82146620424232</v>
      </c>
      <c r="J55" s="22" t="n">
        <f aca="false">D55</f>
        <v>42.1588230466634</v>
      </c>
    </row>
    <row r="56" customFormat="false" ht="14" hidden="false" customHeight="false" outlineLevel="0" collapsed="false">
      <c r="B56" s="22" t="n">
        <v>1979557</v>
      </c>
    </row>
    <row r="57" customFormat="false" ht="14" hidden="false" customHeight="false" outlineLevel="0" collapsed="false">
      <c r="B57" s="22" t="n">
        <v>1987271</v>
      </c>
    </row>
    <row r="58" customFormat="false" ht="14" hidden="false" customHeight="false" outlineLevel="0" collapsed="false">
      <c r="A58" s="22" t="s">
        <v>40</v>
      </c>
      <c r="B58" s="22" t="n">
        <v>1983763</v>
      </c>
      <c r="C58" s="22" t="n">
        <f aca="false">AVERAGE(B58:B60)</f>
        <v>2014294.66666667</v>
      </c>
      <c r="D58" s="22" t="n">
        <f aca="false">C58/$E$5</f>
        <v>43.4144019996039</v>
      </c>
      <c r="E58" s="22" t="n">
        <v>12</v>
      </c>
      <c r="F58" s="22" t="n">
        <f aca="false">(E58*D58)/100</f>
        <v>5.20972823995247</v>
      </c>
      <c r="G58" s="22" t="n">
        <v>0.8516</v>
      </c>
      <c r="H58" s="22" t="n">
        <f aca="false">F58*G58</f>
        <v>4.43660456914352</v>
      </c>
      <c r="I58" s="22" t="n">
        <f aca="false">H58+H61</f>
        <v>8.69446541018823</v>
      </c>
      <c r="J58" s="22" t="n">
        <f aca="false">(F58+F61)/(E58+E61)*100</f>
        <v>46.4071128687616</v>
      </c>
    </row>
    <row r="59" customFormat="false" ht="14" hidden="false" customHeight="false" outlineLevel="0" collapsed="false">
      <c r="B59" s="22" t="n">
        <v>2027911</v>
      </c>
    </row>
    <row r="60" customFormat="false" ht="14" hidden="false" customHeight="false" outlineLevel="0" collapsed="false">
      <c r="B60" s="22" t="n">
        <v>2031210</v>
      </c>
    </row>
    <row r="61" customFormat="false" ht="14" hidden="false" customHeight="false" outlineLevel="0" collapsed="false">
      <c r="A61" s="22" t="s">
        <v>41</v>
      </c>
      <c r="B61" s="22" t="n">
        <v>2300010</v>
      </c>
      <c r="C61" s="22" t="n">
        <f aca="false">AVERAGE(B61:B63)</f>
        <v>2319770.33333333</v>
      </c>
      <c r="D61" s="22" t="n">
        <f aca="false">C61/$E$5</f>
        <v>49.998365911751</v>
      </c>
      <c r="E61" s="22" t="n">
        <v>10</v>
      </c>
      <c r="F61" s="22" t="n">
        <f aca="false">(E61*D61)/100</f>
        <v>4.9998365911751</v>
      </c>
      <c r="G61" s="22" t="n">
        <v>0.8516</v>
      </c>
      <c r="H61" s="22" t="n">
        <f aca="false">F61*G61</f>
        <v>4.25786084104471</v>
      </c>
    </row>
    <row r="62" customFormat="false" ht="14" hidden="false" customHeight="false" outlineLevel="0" collapsed="false">
      <c r="B62" s="22" t="n">
        <v>2383886</v>
      </c>
    </row>
    <row r="63" customFormat="false" ht="14" hidden="false" customHeight="false" outlineLevel="0" collapsed="false">
      <c r="B63" s="22" t="n">
        <v>2275415</v>
      </c>
    </row>
    <row r="64" customFormat="false" ht="14" hidden="false" customHeight="false" outlineLevel="0" collapsed="false">
      <c r="A64" s="22" t="s">
        <v>42</v>
      </c>
      <c r="B64" s="22" t="n">
        <v>806956</v>
      </c>
      <c r="C64" s="22" t="n">
        <f aca="false">AVERAGE(B64:B66)</f>
        <v>806565.333333333</v>
      </c>
      <c r="D64" s="22" t="n">
        <f aca="false">C64/$E$5</f>
        <v>17.3840263789332</v>
      </c>
      <c r="E64" s="22" t="n">
        <v>13</v>
      </c>
      <c r="F64" s="22" t="n">
        <f aca="false">(E64*D64)/100</f>
        <v>2.25992342926132</v>
      </c>
      <c r="G64" s="22" t="n">
        <v>0.8516</v>
      </c>
      <c r="H64" s="22" t="n">
        <f aca="false">F64*G64</f>
        <v>1.92455079235894</v>
      </c>
      <c r="I64" s="22" t="n">
        <f aca="false">H64+H67+H70</f>
        <v>9.56388908129389</v>
      </c>
      <c r="J64" s="22" t="n">
        <f aca="false">(F61+F64+F67)/(E61+E64+E67)*100</f>
        <v>35.2692555351857</v>
      </c>
    </row>
    <row r="65" customFormat="false" ht="14" hidden="false" customHeight="false" outlineLevel="0" collapsed="false">
      <c r="B65" s="22" t="n">
        <v>804155</v>
      </c>
    </row>
    <row r="66" customFormat="false" ht="14" hidden="false" customHeight="false" outlineLevel="0" collapsed="false">
      <c r="B66" s="22" t="n">
        <v>808585</v>
      </c>
    </row>
    <row r="67" customFormat="false" ht="14" hidden="false" customHeight="false" outlineLevel="0" collapsed="false">
      <c r="A67" s="22" t="s">
        <v>43</v>
      </c>
      <c r="B67" s="22" t="n">
        <v>1946717</v>
      </c>
      <c r="C67" s="22" t="n">
        <f aca="false">AVERAGE(B67:B69)</f>
        <v>1965868.33333333</v>
      </c>
      <c r="D67" s="22" t="n">
        <f aca="false">C67/$E$5</f>
        <v>42.3706618073214</v>
      </c>
      <c r="E67" s="22" t="n">
        <v>12</v>
      </c>
      <c r="F67" s="22" t="n">
        <f aca="false">(E67*D67)/100</f>
        <v>5.08447941687857</v>
      </c>
      <c r="G67" s="22" t="n">
        <v>0.8516</v>
      </c>
      <c r="H67" s="22" t="n">
        <f aca="false">F67*G67</f>
        <v>4.32994267141379</v>
      </c>
    </row>
    <row r="68" customFormat="false" ht="14" hidden="false" customHeight="false" outlineLevel="0" collapsed="false">
      <c r="B68" s="22" t="n">
        <v>1946982</v>
      </c>
    </row>
    <row r="69" customFormat="false" ht="14" hidden="false" customHeight="false" outlineLevel="0" collapsed="false">
      <c r="B69" s="22" t="n">
        <v>2003906</v>
      </c>
    </row>
    <row r="70" customFormat="false" ht="14" hidden="false" customHeight="false" outlineLevel="0" collapsed="false">
      <c r="A70" s="22" t="s">
        <v>86</v>
      </c>
      <c r="B70" s="22" t="n">
        <v>2189290</v>
      </c>
      <c r="C70" s="22" t="n">
        <f aca="false">AVERAGE(B70:B72)</f>
        <v>2253783.66666667</v>
      </c>
      <c r="D70" s="22" t="n">
        <f aca="false">C70/$E$5</f>
        <v>48.5761451608907</v>
      </c>
      <c r="E70" s="22" t="n">
        <v>8</v>
      </c>
      <c r="F70" s="22" t="n">
        <f aca="false">(E70*D70)/100</f>
        <v>3.88609161287125</v>
      </c>
      <c r="G70" s="22" t="n">
        <v>0.8516</v>
      </c>
      <c r="H70" s="22" t="n">
        <f aca="false">F70*G70</f>
        <v>3.30939561752116</v>
      </c>
    </row>
    <row r="71" customFormat="false" ht="14" hidden="false" customHeight="false" outlineLevel="0" collapsed="false">
      <c r="B71" s="22" t="n">
        <v>2278654</v>
      </c>
    </row>
    <row r="72" customFormat="false" ht="14" hidden="false" customHeight="false" outlineLevel="0" collapsed="false">
      <c r="B72" s="22" t="n">
        <v>2293407</v>
      </c>
    </row>
    <row r="73" customFormat="false" ht="14" hidden="false" customHeight="false" outlineLevel="0" collapsed="false">
      <c r="A73" s="22" t="s">
        <v>106</v>
      </c>
      <c r="B73" s="22" t="n">
        <v>1523151</v>
      </c>
      <c r="C73" s="22" t="n">
        <f aca="false">AVERAGE(B73:B75)</f>
        <v>1566915.33333333</v>
      </c>
      <c r="D73" s="22" t="n">
        <f aca="false">C73/$E$5</f>
        <v>33.771966587813</v>
      </c>
      <c r="E73" s="22" t="n">
        <v>20</v>
      </c>
      <c r="F73" s="22" t="n">
        <f aca="false">(E73*D73)/100</f>
        <v>6.7543933175626</v>
      </c>
      <c r="G73" s="22" t="n">
        <v>0.8516</v>
      </c>
      <c r="H73" s="22" t="n">
        <f aca="false">F73*G73</f>
        <v>5.75204134923631</v>
      </c>
      <c r="J73" s="22" t="n">
        <f aca="false">D73</f>
        <v>33.771966587813</v>
      </c>
    </row>
    <row r="74" customFormat="false" ht="14" hidden="false" customHeight="false" outlineLevel="0" collapsed="false">
      <c r="B74" s="22" t="n">
        <v>1590372</v>
      </c>
    </row>
    <row r="75" customFormat="false" ht="14" hidden="false" customHeight="false" outlineLevel="0" collapsed="false">
      <c r="B75" s="22" t="n">
        <v>1587223</v>
      </c>
    </row>
    <row r="76" customFormat="false" ht="14" hidden="false" customHeight="false" outlineLevel="0" collapsed="false">
      <c r="A76" s="22" t="s">
        <v>107</v>
      </c>
      <c r="B76" s="22" t="n">
        <v>1787499</v>
      </c>
      <c r="C76" s="22" t="n">
        <f aca="false">AVERAGE(B76:B78)</f>
        <v>1792715</v>
      </c>
      <c r="D76" s="22" t="n">
        <f aca="false">C76/$E$5</f>
        <v>38.6386614474412</v>
      </c>
      <c r="E76" s="22" t="n">
        <v>18</v>
      </c>
      <c r="F76" s="22" t="n">
        <f aca="false">(E76*D76)/100</f>
        <v>6.95495906053943</v>
      </c>
      <c r="G76" s="22" t="n">
        <v>0.8516</v>
      </c>
      <c r="H76" s="22" t="n">
        <f aca="false">F76*G76</f>
        <v>5.92284313595537</v>
      </c>
      <c r="J76" s="22" t="n">
        <f aca="false">D76</f>
        <v>38.6386614474412</v>
      </c>
    </row>
    <row r="77" customFormat="false" ht="14" hidden="false" customHeight="false" outlineLevel="0" collapsed="false">
      <c r="B77" s="22" t="n">
        <v>1785342</v>
      </c>
    </row>
    <row r="78" customFormat="false" ht="14" hidden="false" customHeight="false" outlineLevel="0" collapsed="false">
      <c r="B78" s="22" t="n">
        <v>1805304</v>
      </c>
    </row>
    <row r="79" customFormat="false" ht="14" hidden="false" customHeight="false" outlineLevel="0" collapsed="false">
      <c r="A79" s="22" t="s">
        <v>108</v>
      </c>
      <c r="B79" s="22" t="n">
        <v>1403931</v>
      </c>
      <c r="C79" s="22" t="n">
        <f aca="false">AVERAGE(B79:B81)</f>
        <v>1397168.66666667</v>
      </c>
      <c r="D79" s="22" t="n">
        <f aca="false">C79/$E$5</f>
        <v>30.1133906372771</v>
      </c>
      <c r="E79" s="22" t="n">
        <v>19</v>
      </c>
      <c r="F79" s="22" t="n">
        <f aca="false">(E79*D79)/100</f>
        <v>5.72154422108265</v>
      </c>
      <c r="G79" s="22" t="n">
        <v>0.8516</v>
      </c>
      <c r="H79" s="22" t="n">
        <f aca="false">F79*G79</f>
        <v>4.87246705867399</v>
      </c>
      <c r="J79" s="22" t="n">
        <f aca="false">D79</f>
        <v>30.1133906372771</v>
      </c>
    </row>
    <row r="80" customFormat="false" ht="14" hidden="false" customHeight="false" outlineLevel="0" collapsed="false">
      <c r="B80" s="22" t="n">
        <v>1391382</v>
      </c>
    </row>
    <row r="81" customFormat="false" ht="14" hidden="false" customHeight="false" outlineLevel="0" collapsed="false">
      <c r="B81" s="22" t="n">
        <v>1396193</v>
      </c>
    </row>
    <row r="82" customFormat="false" ht="14" hidden="false" customHeight="false" outlineLevel="0" collapsed="false">
      <c r="A82" s="22" t="s">
        <v>109</v>
      </c>
      <c r="B82" s="22" t="n">
        <v>1730929</v>
      </c>
      <c r="C82" s="22" t="n">
        <f aca="false">AVERAGE(B82:B84)</f>
        <v>1718383.33333333</v>
      </c>
      <c r="D82" s="22" t="n">
        <f aca="false">C82/$E$5</f>
        <v>37.0365796312254</v>
      </c>
      <c r="E82" s="22" t="n">
        <v>23</v>
      </c>
      <c r="F82" s="22" t="n">
        <f aca="false">(E82*D82)/100</f>
        <v>8.51841331518184</v>
      </c>
      <c r="G82" s="22" t="n">
        <v>0.8516</v>
      </c>
      <c r="H82" s="22" t="n">
        <f aca="false">F82*G82</f>
        <v>7.25428077920886</v>
      </c>
      <c r="J82" s="22" t="n">
        <f aca="false">D82</f>
        <v>37.0365796312254</v>
      </c>
    </row>
    <row r="83" customFormat="false" ht="14" hidden="false" customHeight="false" outlineLevel="0" collapsed="false">
      <c r="B83" s="22" t="n">
        <v>1719891</v>
      </c>
    </row>
    <row r="84" customFormat="false" ht="14" hidden="false" customHeight="false" outlineLevel="0" collapsed="false">
      <c r="B84" s="22" t="n">
        <v>1704330</v>
      </c>
    </row>
    <row r="85" customFormat="false" ht="14" hidden="false" customHeight="false" outlineLevel="0" collapsed="false">
      <c r="A85" s="22" t="s">
        <v>110</v>
      </c>
      <c r="B85" s="22" t="n">
        <v>1787499</v>
      </c>
      <c r="C85" s="22" t="n">
        <f aca="false">AVERAGE(B85:B87)</f>
        <v>1792715</v>
      </c>
      <c r="D85" s="22" t="n">
        <f aca="false">C85/$E$5</f>
        <v>38.6386614474412</v>
      </c>
      <c r="E85" s="22" t="n">
        <v>30</v>
      </c>
      <c r="F85" s="22" t="n">
        <f aca="false">(E85*D85)/100</f>
        <v>11.5915984342324</v>
      </c>
      <c r="G85" s="22" t="n">
        <v>0.8516</v>
      </c>
      <c r="H85" s="22" t="n">
        <f aca="false">F85*G85</f>
        <v>9.87140522659229</v>
      </c>
      <c r="J85" s="22" t="n">
        <f aca="false">D85</f>
        <v>38.6386614474412</v>
      </c>
    </row>
    <row r="86" customFormat="false" ht="14" hidden="false" customHeight="false" outlineLevel="0" collapsed="false">
      <c r="B86" s="22" t="n">
        <v>1785342</v>
      </c>
    </row>
    <row r="87" customFormat="false" ht="14" hidden="false" customHeight="false" outlineLevel="0" collapsed="false">
      <c r="B87" s="22" t="n">
        <v>1805304</v>
      </c>
    </row>
    <row r="88" customFormat="false" ht="14" hidden="false" customHeight="false" outlineLevel="0" collapsed="false">
      <c r="A88" s="22" t="s">
        <v>111</v>
      </c>
      <c r="B88" s="22" t="n">
        <v>2269792</v>
      </c>
      <c r="C88" s="22" t="n">
        <f aca="false">AVERAGE(B88:B90)</f>
        <v>2247811.66666667</v>
      </c>
      <c r="D88" s="22" t="n">
        <f aca="false">C88/$E$5</f>
        <v>48.4474297286194</v>
      </c>
      <c r="E88" s="22" t="n">
        <v>25</v>
      </c>
      <c r="F88" s="22" t="n">
        <f aca="false">(E88*D88)/100</f>
        <v>12.1118574321549</v>
      </c>
      <c r="G88" s="22" t="n">
        <v>0.8516</v>
      </c>
      <c r="H88" s="22" t="n">
        <f aca="false">F88*G88</f>
        <v>10.3144577892231</v>
      </c>
      <c r="J88" s="22" t="n">
        <f aca="false">D88</f>
        <v>48.4474297286194</v>
      </c>
    </row>
    <row r="89" customFormat="false" ht="14" hidden="false" customHeight="false" outlineLevel="0" collapsed="false">
      <c r="B89" s="22" t="n">
        <v>2232404</v>
      </c>
    </row>
    <row r="90" customFormat="false" ht="14" hidden="false" customHeight="false" outlineLevel="0" collapsed="false">
      <c r="B90" s="22" t="n">
        <v>2241239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E5" activeCellId="0" sqref="E5"/>
    </sheetView>
  </sheetViews>
  <sheetFormatPr defaultRowHeight="14" zeroHeight="false" outlineLevelRow="0" outlineLevelCol="0"/>
  <cols>
    <col collapsed="false" customWidth="true" hidden="false" outlineLevel="0" max="4" min="1" style="15" width="10.84"/>
    <col collapsed="false" customWidth="true" hidden="false" outlineLevel="0" max="5" min="5" style="15" width="14.5"/>
    <col collapsed="false" customWidth="true" hidden="false" outlineLevel="0" max="6" min="6" style="15" width="14.83"/>
    <col collapsed="false" customWidth="true" hidden="false" outlineLevel="0" max="9" min="7" style="15" width="10.84"/>
    <col collapsed="false" customWidth="true" hidden="false" outlineLevel="0" max="10" min="10" style="15" width="13.5"/>
    <col collapsed="false" customWidth="true" hidden="false" outlineLevel="0" max="1025" min="11" style="15" width="10.84"/>
  </cols>
  <sheetData>
    <row r="1" customFormat="false" ht="14" hidden="false" customHeight="false" outlineLevel="0" collapsed="false">
      <c r="B1" s="15" t="s">
        <v>199</v>
      </c>
    </row>
    <row r="2" customFormat="false" ht="14" hidden="false" customHeight="false" outlineLevel="0" collapsed="false">
      <c r="A2" s="15" t="s">
        <v>200</v>
      </c>
      <c r="B2" s="15" t="n">
        <v>2165615</v>
      </c>
    </row>
    <row r="3" customFormat="false" ht="14" hidden="false" customHeight="false" outlineLevel="0" collapsed="false">
      <c r="A3" s="15" t="s">
        <v>200</v>
      </c>
      <c r="B3" s="15" t="n">
        <v>2276245</v>
      </c>
      <c r="C3" s="15" t="n">
        <f aca="false">AVERAGE(B2:B4)</f>
        <v>2208173</v>
      </c>
      <c r="D3" s="15" t="n">
        <f aca="false">C3*2</f>
        <v>4416346</v>
      </c>
      <c r="E3" s="15" t="s">
        <v>201</v>
      </c>
    </row>
    <row r="4" customFormat="false" ht="14" hidden="false" customHeight="false" outlineLevel="0" collapsed="false">
      <c r="A4" s="15" t="s">
        <v>200</v>
      </c>
      <c r="B4" s="15" t="n">
        <v>2182659</v>
      </c>
    </row>
    <row r="5" customFormat="false" ht="14" hidden="false" customHeight="false" outlineLevel="0" collapsed="false">
      <c r="A5" s="15" t="s">
        <v>202</v>
      </c>
      <c r="B5" s="15" t="n">
        <v>3992865</v>
      </c>
      <c r="E5" s="15" t="n">
        <f aca="false">((D3+C6)/2)/100</f>
        <v>43202.68</v>
      </c>
    </row>
    <row r="6" customFormat="false" ht="14" hidden="false" customHeight="false" outlineLevel="0" collapsed="false">
      <c r="A6" s="15" t="s">
        <v>202</v>
      </c>
      <c r="B6" s="15" t="n">
        <v>4191275</v>
      </c>
      <c r="C6" s="15" t="n">
        <f aca="false">AVERAGE(B5:B9)</f>
        <v>4224190</v>
      </c>
    </row>
    <row r="7" customFormat="false" ht="14" hidden="false" customHeight="false" outlineLevel="0" collapsed="false">
      <c r="A7" s="15" t="s">
        <v>202</v>
      </c>
      <c r="B7" s="15" t="n">
        <v>4305391</v>
      </c>
    </row>
    <row r="8" customFormat="false" ht="14" hidden="false" customHeight="false" outlineLevel="0" collapsed="false">
      <c r="A8" s="15" t="s">
        <v>202</v>
      </c>
      <c r="B8" s="15" t="n">
        <v>4383230</v>
      </c>
    </row>
    <row r="9" customFormat="false" ht="14" hidden="false" customHeight="false" outlineLevel="0" collapsed="false">
      <c r="A9" s="15" t="s">
        <v>202</v>
      </c>
      <c r="B9" s="15" t="n">
        <v>4248189</v>
      </c>
    </row>
    <row r="10" customFormat="false" ht="14" hidden="false" customHeight="false" outlineLevel="0" collapsed="false">
      <c r="D10" s="15" t="s">
        <v>129</v>
      </c>
      <c r="E10" s="15" t="s">
        <v>203</v>
      </c>
      <c r="F10" s="15" t="s">
        <v>204</v>
      </c>
      <c r="G10" s="15" t="s">
        <v>205</v>
      </c>
      <c r="H10" s="15" t="s">
        <v>129</v>
      </c>
      <c r="I10" s="15" t="s">
        <v>206</v>
      </c>
      <c r="J10" s="15" t="s">
        <v>207</v>
      </c>
    </row>
    <row r="11" customFormat="false" ht="14" hidden="false" customHeight="false" outlineLevel="0" collapsed="false">
      <c r="A11" s="15" t="s">
        <v>17</v>
      </c>
      <c r="B11" s="15" t="n">
        <v>2704050</v>
      </c>
      <c r="C11" s="15" t="n">
        <f aca="false">AVERAGE(B11:B13)</f>
        <v>2778761</v>
      </c>
      <c r="D11" s="15" t="n">
        <f aca="false">C11/$E$5</f>
        <v>64.3191811248747</v>
      </c>
      <c r="E11" s="15" t="n">
        <v>6000</v>
      </c>
      <c r="F11" s="15" t="n">
        <f aca="false">(E11*D11)/100</f>
        <v>3859.15086749248</v>
      </c>
      <c r="G11" s="15" t="n">
        <v>0.8516</v>
      </c>
      <c r="H11" s="15" t="n">
        <f aca="false">F11*G11</f>
        <v>3286.4528787566</v>
      </c>
      <c r="I11" s="15" t="n">
        <f aca="false">H11+H14</f>
        <v>5651.44327682141</v>
      </c>
      <c r="J11" s="22" t="n">
        <f aca="false">(F11+F14)/(E11+E14)*100</f>
        <v>66.3626500331307</v>
      </c>
    </row>
    <row r="12" customFormat="false" ht="14" hidden="false" customHeight="false" outlineLevel="0" collapsed="false">
      <c r="B12" s="15" t="n">
        <v>2809888</v>
      </c>
    </row>
    <row r="13" customFormat="false" ht="14" hidden="false" customHeight="false" outlineLevel="0" collapsed="false">
      <c r="B13" s="15" t="n">
        <v>2822345</v>
      </c>
    </row>
    <row r="14" customFormat="false" ht="14" hidden="false" customHeight="false" outlineLevel="0" collapsed="false">
      <c r="A14" s="15" t="s">
        <v>18</v>
      </c>
      <c r="B14" s="15" t="n">
        <v>2952585</v>
      </c>
      <c r="C14" s="15" t="n">
        <f aca="false">AVERAGE(B14:B16)</f>
        <v>2999469.33333333</v>
      </c>
      <c r="D14" s="15" t="n">
        <f aca="false">C14/$E$5</f>
        <v>69.4278533955147</v>
      </c>
      <c r="E14" s="15" t="n">
        <v>4000</v>
      </c>
      <c r="F14" s="15" t="n">
        <f aca="false">(E14*D14)/100</f>
        <v>2777.11413582059</v>
      </c>
      <c r="G14" s="15" t="n">
        <v>0.8516</v>
      </c>
      <c r="H14" s="15" t="n">
        <f aca="false">F14*G14</f>
        <v>2364.99039806481</v>
      </c>
    </row>
    <row r="15" customFormat="false" ht="14" hidden="false" customHeight="false" outlineLevel="0" collapsed="false">
      <c r="B15" s="15" t="n">
        <v>2988675</v>
      </c>
    </row>
    <row r="16" customFormat="false" ht="14" hidden="false" customHeight="false" outlineLevel="0" collapsed="false">
      <c r="B16" s="15" t="n">
        <v>3057148</v>
      </c>
    </row>
    <row r="17" customFormat="false" ht="14" hidden="false" customHeight="false" outlineLevel="0" collapsed="false">
      <c r="A17" s="15" t="s">
        <v>20</v>
      </c>
      <c r="B17" s="15" t="n">
        <v>2392970</v>
      </c>
      <c r="C17" s="15" t="n">
        <f aca="false">AVERAGE(B17:B19)</f>
        <v>2373378.66666667</v>
      </c>
      <c r="D17" s="15" t="n">
        <f aca="false">C17/$E$5</f>
        <v>54.9359129263894</v>
      </c>
      <c r="E17" s="15" t="n">
        <v>5000</v>
      </c>
      <c r="F17" s="15" t="n">
        <f aca="false">(E17*D17)/100</f>
        <v>2746.79564631947</v>
      </c>
      <c r="G17" s="15" t="n">
        <v>0.8516</v>
      </c>
      <c r="H17" s="15" t="n">
        <f aca="false">F17*G17</f>
        <v>2339.17117240566</v>
      </c>
      <c r="I17" s="15" t="n">
        <f aca="false">H17+H20</f>
        <v>4172.09235998014</v>
      </c>
      <c r="J17" s="22" t="n">
        <f aca="false">(F17+F20)/(E17+E20)*100</f>
        <v>61.2390259508592</v>
      </c>
    </row>
    <row r="18" customFormat="false" ht="14" hidden="false" customHeight="false" outlineLevel="0" collapsed="false">
      <c r="B18" s="15" t="n">
        <v>2317954</v>
      </c>
    </row>
    <row r="19" customFormat="false" ht="14" hidden="false" customHeight="false" outlineLevel="0" collapsed="false">
      <c r="B19" s="15" t="n">
        <v>2409212</v>
      </c>
    </row>
    <row r="20" customFormat="false" ht="14" hidden="false" customHeight="false" outlineLevel="0" collapsed="false">
      <c r="A20" s="15" t="s">
        <v>21</v>
      </c>
      <c r="B20" s="15" t="n">
        <v>3045765</v>
      </c>
      <c r="C20" s="15" t="n">
        <f aca="false">AVERAGE(B20:B22)</f>
        <v>3099542.33333333</v>
      </c>
      <c r="D20" s="15" t="n">
        <f aca="false">C20/$E$5</f>
        <v>71.7442143249755</v>
      </c>
      <c r="E20" s="15" t="n">
        <v>3000</v>
      </c>
      <c r="F20" s="15" t="n">
        <f aca="false">(E20*D20)/100</f>
        <v>2152.32642974927</v>
      </c>
      <c r="G20" s="15" t="n">
        <v>0.8516</v>
      </c>
      <c r="H20" s="15" t="n">
        <f aca="false">F20*G20</f>
        <v>1832.92118757447</v>
      </c>
    </row>
    <row r="21" customFormat="false" ht="14" hidden="false" customHeight="false" outlineLevel="0" collapsed="false">
      <c r="B21" s="15" t="n">
        <v>3169811</v>
      </c>
    </row>
    <row r="22" customFormat="false" ht="14" hidden="false" customHeight="false" outlineLevel="0" collapsed="false">
      <c r="B22" s="15" t="n">
        <v>3083051</v>
      </c>
    </row>
    <row r="23" customFormat="false" ht="14" hidden="false" customHeight="false" outlineLevel="0" collapsed="false">
      <c r="A23" s="15" t="s">
        <v>23</v>
      </c>
      <c r="B23" s="15" t="n">
        <v>2532321</v>
      </c>
      <c r="C23" s="15" t="n">
        <f aca="false">AVERAGE(B23:B25)</f>
        <v>2565034.66666667</v>
      </c>
      <c r="D23" s="15" t="n">
        <f aca="false">C23/$E$5</f>
        <v>59.3721191987781</v>
      </c>
      <c r="E23" s="15" t="n">
        <v>4660</v>
      </c>
      <c r="F23" s="15" t="n">
        <f aca="false">(E23*D23)/100</f>
        <v>2766.74075466306</v>
      </c>
      <c r="G23" s="15" t="n">
        <v>0.8516</v>
      </c>
      <c r="H23" s="15" t="n">
        <f aca="false">F23*G23</f>
        <v>2356.15642667106</v>
      </c>
      <c r="I23" s="15" t="n">
        <f aca="false">H23+H26</f>
        <v>4090.65847284042</v>
      </c>
      <c r="J23" s="22" t="n">
        <f aca="false">(F23+F26)/(E23+E26)*100</f>
        <v>62.7088446757328</v>
      </c>
    </row>
    <row r="24" customFormat="false" ht="14" hidden="false" customHeight="false" outlineLevel="0" collapsed="false">
      <c r="B24" s="15" t="n">
        <v>2641077</v>
      </c>
    </row>
    <row r="25" customFormat="false" ht="14" hidden="false" customHeight="false" outlineLevel="0" collapsed="false">
      <c r="B25" s="15" t="n">
        <v>2521706</v>
      </c>
    </row>
    <row r="26" customFormat="false" ht="14" hidden="false" customHeight="false" outlineLevel="0" collapsed="false">
      <c r="A26" s="15" t="s">
        <v>24</v>
      </c>
      <c r="B26" s="15" t="n">
        <v>2993200</v>
      </c>
      <c r="C26" s="15" t="n">
        <f aca="false">AVERAGE(B26:B28)</f>
        <v>2933111.66666667</v>
      </c>
      <c r="D26" s="15" t="n">
        <f aca="false">C26/$E$5</f>
        <v>67.8918915832691</v>
      </c>
      <c r="E26" s="15" t="n">
        <v>3000</v>
      </c>
      <c r="F26" s="15" t="n">
        <f aca="false">(E26*D26)/100</f>
        <v>2036.75674749807</v>
      </c>
      <c r="G26" s="15" t="n">
        <v>0.8516</v>
      </c>
      <c r="H26" s="15" t="n">
        <f aca="false">F26*G26</f>
        <v>1734.50204616936</v>
      </c>
    </row>
    <row r="27" customFormat="false" ht="14" hidden="false" customHeight="false" outlineLevel="0" collapsed="false">
      <c r="B27" s="15" t="n">
        <v>3018924</v>
      </c>
    </row>
    <row r="28" customFormat="false" ht="14" hidden="false" customHeight="false" outlineLevel="0" collapsed="false">
      <c r="B28" s="15" t="n">
        <v>2787211</v>
      </c>
    </row>
    <row r="29" customFormat="false" ht="14" hidden="false" customHeight="false" outlineLevel="0" collapsed="false">
      <c r="A29" s="15" t="s">
        <v>26</v>
      </c>
      <c r="B29" s="15" t="n">
        <v>1914178</v>
      </c>
      <c r="C29" s="15" t="n">
        <f aca="false">AVERAGE(B29:B31)</f>
        <v>1906713</v>
      </c>
      <c r="D29" s="15" t="n">
        <f aca="false">C29/$E$5</f>
        <v>44.1341370489053</v>
      </c>
      <c r="E29" s="15" t="n">
        <v>15</v>
      </c>
      <c r="F29" s="15" t="n">
        <f aca="false">(E29*D29)/100</f>
        <v>6.62012055733579</v>
      </c>
      <c r="G29" s="15" t="n">
        <v>0.8516</v>
      </c>
      <c r="H29" s="15" t="n">
        <f aca="false">F29*G29</f>
        <v>5.63769466662716</v>
      </c>
      <c r="I29" s="15" t="n">
        <f aca="false">H29+H32+H35</f>
        <v>25.2915197080366</v>
      </c>
      <c r="J29" s="22" t="n">
        <f aca="false">(F35+F29+F32)/(E35+E29+E32)*100</f>
        <v>60.6098477488632</v>
      </c>
    </row>
    <row r="30" customFormat="false" ht="14" hidden="false" customHeight="false" outlineLevel="0" collapsed="false">
      <c r="B30" s="15" t="n">
        <v>1907177</v>
      </c>
    </row>
    <row r="31" customFormat="false" ht="14" hidden="false" customHeight="false" outlineLevel="0" collapsed="false">
      <c r="B31" s="15" t="n">
        <v>1898784</v>
      </c>
    </row>
    <row r="32" customFormat="false" ht="14" hidden="false" customHeight="false" outlineLevel="0" collapsed="false">
      <c r="A32" s="15" t="s">
        <v>27</v>
      </c>
      <c r="B32" s="15" t="n">
        <v>2946717</v>
      </c>
      <c r="C32" s="15" t="n">
        <f aca="false">AVERAGE(B32:B34)</f>
        <v>2932535</v>
      </c>
      <c r="D32" s="15" t="n">
        <f aca="false">C32/$E$5</f>
        <v>67.8785436459035</v>
      </c>
      <c r="E32" s="15" t="n">
        <v>14</v>
      </c>
      <c r="F32" s="15" t="n">
        <f aca="false">(E32*D32)/100</f>
        <v>9.50299611042648</v>
      </c>
      <c r="G32" s="15" t="n">
        <v>0.8516</v>
      </c>
      <c r="H32" s="15" t="n">
        <f aca="false">F32*G32</f>
        <v>8.09275148763919</v>
      </c>
    </row>
    <row r="33" customFormat="false" ht="14" hidden="false" customHeight="false" outlineLevel="0" collapsed="false">
      <c r="B33" s="15" t="n">
        <v>2946982</v>
      </c>
    </row>
    <row r="34" customFormat="false" ht="14" hidden="false" customHeight="false" outlineLevel="0" collapsed="false">
      <c r="B34" s="15" t="n">
        <v>2903906</v>
      </c>
    </row>
    <row r="35" customFormat="false" ht="14" hidden="false" customHeight="false" outlineLevel="0" collapsed="false">
      <c r="A35" s="15" t="s">
        <v>130</v>
      </c>
      <c r="B35" s="15" t="n">
        <v>2946717</v>
      </c>
      <c r="C35" s="15" t="n">
        <f aca="false">AVERAGE(B35:B37)</f>
        <v>2932535</v>
      </c>
      <c r="D35" s="15" t="n">
        <f aca="false">C35/$E$5</f>
        <v>67.8785436459035</v>
      </c>
      <c r="E35" s="15" t="n">
        <v>20</v>
      </c>
      <c r="F35" s="15" t="n">
        <f aca="false">(E35*D35)/100</f>
        <v>13.5757087291807</v>
      </c>
      <c r="G35" s="15" t="n">
        <v>0.8516</v>
      </c>
      <c r="H35" s="15" t="n">
        <f aca="false">F35*G35</f>
        <v>11.5610735537703</v>
      </c>
    </row>
    <row r="36" customFormat="false" ht="14" hidden="false" customHeight="false" outlineLevel="0" collapsed="false">
      <c r="B36" s="15" t="n">
        <v>2946982</v>
      </c>
    </row>
    <row r="37" customFormat="false" ht="14" hidden="false" customHeight="false" outlineLevel="0" collapsed="false">
      <c r="B37" s="15" t="n">
        <v>2903906</v>
      </c>
    </row>
    <row r="38" customFormat="false" ht="14" hidden="false" customHeight="false" outlineLevel="0" collapsed="false">
      <c r="A38" s="15" t="s">
        <v>28</v>
      </c>
      <c r="B38" s="15" t="n">
        <v>2654296</v>
      </c>
      <c r="C38" s="15" t="n">
        <f aca="false">AVERAGE(B38:B40)</f>
        <v>2715966.33333333</v>
      </c>
      <c r="D38" s="15" t="n">
        <f aca="false">C38/$E$5</f>
        <v>62.8656910481788</v>
      </c>
      <c r="E38" s="15" t="n">
        <v>19</v>
      </c>
      <c r="F38" s="15" t="n">
        <f aca="false">(E38*D38)/100</f>
        <v>11.944481299154</v>
      </c>
      <c r="G38" s="15" t="n">
        <v>0.8516</v>
      </c>
      <c r="H38" s="15" t="n">
        <f aca="false">F38*G38</f>
        <v>10.1719202743595</v>
      </c>
      <c r="I38" s="15" t="n">
        <f aca="false">H38+H41</f>
        <v>19.4894725604677</v>
      </c>
      <c r="J38" s="22" t="n">
        <f aca="false">(F38+F41)/(E38+E41)*100</f>
        <v>58.681313486733</v>
      </c>
    </row>
    <row r="39" customFormat="false" ht="14" hidden="false" customHeight="false" outlineLevel="0" collapsed="false">
      <c r="B39" s="15" t="n">
        <v>2620260</v>
      </c>
    </row>
    <row r="40" customFormat="false" ht="14" hidden="false" customHeight="false" outlineLevel="0" collapsed="false">
      <c r="B40" s="15" t="n">
        <v>2873343</v>
      </c>
    </row>
    <row r="41" customFormat="false" ht="14" hidden="false" customHeight="false" outlineLevel="0" collapsed="false">
      <c r="A41" s="15" t="s">
        <v>29</v>
      </c>
      <c r="B41" s="15" t="n">
        <v>2300172</v>
      </c>
      <c r="C41" s="15" t="n">
        <f aca="false">AVERAGE(B41:B42)</f>
        <v>2363452.5</v>
      </c>
      <c r="D41" s="15" t="n">
        <f aca="false">C41/$E$5</f>
        <v>54.7061548033594</v>
      </c>
      <c r="E41" s="15" t="n">
        <v>20</v>
      </c>
      <c r="F41" s="15" t="n">
        <f aca="false">(E41*D41)/100</f>
        <v>10.9412309606719</v>
      </c>
      <c r="G41" s="15" t="n">
        <v>0.8516</v>
      </c>
      <c r="H41" s="15" t="n">
        <f aca="false">F41*G41</f>
        <v>9.31755228610817</v>
      </c>
    </row>
    <row r="42" customFormat="false" ht="14" hidden="false" customHeight="false" outlineLevel="0" collapsed="false">
      <c r="B42" s="15" t="n">
        <v>2426733</v>
      </c>
    </row>
    <row r="43" customFormat="false" ht="14" hidden="false" customHeight="false" outlineLevel="0" collapsed="false">
      <c r="A43" s="15" t="s">
        <v>30</v>
      </c>
      <c r="B43" s="15" t="n">
        <v>2181669</v>
      </c>
      <c r="C43" s="15" t="n">
        <f aca="false">AVERAGE(B43:B45)</f>
        <v>2215855.33333333</v>
      </c>
      <c r="D43" s="15" t="n">
        <f aca="false">C43/$E$5</f>
        <v>51.289765665772</v>
      </c>
      <c r="E43" s="15" t="n">
        <v>26</v>
      </c>
      <c r="F43" s="15" t="n">
        <f aca="false">(E43*D43)/100</f>
        <v>13.3353390731007</v>
      </c>
      <c r="G43" s="15" t="n">
        <v>0.8516</v>
      </c>
      <c r="H43" s="15" t="n">
        <f aca="false">F43*G43</f>
        <v>11.3563747546526</v>
      </c>
      <c r="I43" s="15" t="n">
        <f aca="false">H43+H46</f>
        <v>22.9582976045005</v>
      </c>
      <c r="J43" s="22" t="n">
        <f aca="false">(F43+F46)/(E43+E46)*100</f>
        <v>58.6065554467817</v>
      </c>
    </row>
    <row r="44" customFormat="false" ht="14" hidden="false" customHeight="false" outlineLevel="0" collapsed="false">
      <c r="B44" s="15" t="n">
        <v>2197279</v>
      </c>
    </row>
    <row r="45" customFormat="false" ht="14" hidden="false" customHeight="false" outlineLevel="0" collapsed="false">
      <c r="B45" s="15" t="n">
        <v>2268618</v>
      </c>
    </row>
    <row r="46" customFormat="false" ht="14" hidden="false" customHeight="false" outlineLevel="0" collapsed="false">
      <c r="A46" s="15" t="s">
        <v>31</v>
      </c>
      <c r="B46" s="15" t="n">
        <v>2912220</v>
      </c>
      <c r="C46" s="15" t="n">
        <f aca="false">AVERAGE(B46:B48)</f>
        <v>2942896.66666667</v>
      </c>
      <c r="D46" s="15" t="n">
        <f aca="false">C46/$E$5</f>
        <v>68.1183821620943</v>
      </c>
      <c r="E46" s="15" t="n">
        <v>20</v>
      </c>
      <c r="F46" s="15" t="n">
        <f aca="false">(E46*D46)/100</f>
        <v>13.6236764324189</v>
      </c>
      <c r="G46" s="15" t="n">
        <v>0.8516</v>
      </c>
      <c r="H46" s="15" t="n">
        <f aca="false">F46*G46</f>
        <v>11.6019228498479</v>
      </c>
    </row>
    <row r="47" customFormat="false" ht="14" hidden="false" customHeight="false" outlineLevel="0" collapsed="false">
      <c r="B47" s="15" t="n">
        <v>2968210</v>
      </c>
    </row>
    <row r="48" customFormat="false" ht="14" hidden="false" customHeight="false" outlineLevel="0" collapsed="false">
      <c r="B48" s="15" t="n">
        <v>2948260</v>
      </c>
    </row>
    <row r="49" customFormat="false" ht="14" hidden="false" customHeight="false" outlineLevel="0" collapsed="false">
      <c r="A49" s="15" t="s">
        <v>32</v>
      </c>
      <c r="B49" s="15" t="n">
        <v>2878684</v>
      </c>
      <c r="C49" s="15" t="n">
        <f aca="false">AVERAGE(B49:B51)</f>
        <v>2830569.66666667</v>
      </c>
      <c r="D49" s="15" t="n">
        <f aca="false">C49/$E$5</f>
        <v>65.5183814213995</v>
      </c>
      <c r="E49" s="15" t="n">
        <v>16</v>
      </c>
      <c r="F49" s="15" t="n">
        <f aca="false">(E49*D49)/100</f>
        <v>10.4829410274239</v>
      </c>
      <c r="G49" s="15" t="n">
        <v>0.8516</v>
      </c>
      <c r="H49" s="15" t="n">
        <f aca="false">F49*G49</f>
        <v>8.92727257895421</v>
      </c>
      <c r="I49" s="15" t="n">
        <f aca="false">H49+H52</f>
        <v>15.778821129183</v>
      </c>
      <c r="J49" s="22" t="n">
        <f aca="false">(F49+F52)/(E49+E52)*100</f>
        <v>66.1730068156706</v>
      </c>
    </row>
    <row r="50" customFormat="false" ht="14" hidden="false" customHeight="false" outlineLevel="0" collapsed="false">
      <c r="B50" s="15" t="n">
        <v>2803922</v>
      </c>
    </row>
    <row r="51" customFormat="false" ht="14" hidden="false" customHeight="false" outlineLevel="0" collapsed="false">
      <c r="B51" s="15" t="n">
        <v>2809103</v>
      </c>
    </row>
    <row r="52" customFormat="false" ht="14" hidden="false" customHeight="false" outlineLevel="0" collapsed="false">
      <c r="A52" s="15" t="s">
        <v>33</v>
      </c>
      <c r="B52" s="15" t="n">
        <v>2995431</v>
      </c>
      <c r="C52" s="15" t="n">
        <f aca="false">AVERAGE(B52:B54)</f>
        <v>2896560</v>
      </c>
      <c r="D52" s="15" t="n">
        <f aca="false">C52/$E$5</f>
        <v>67.0458406746989</v>
      </c>
      <c r="E52" s="15" t="n">
        <v>12</v>
      </c>
      <c r="F52" s="15" t="n">
        <f aca="false">(E52*D52)/100</f>
        <v>8.04550088096387</v>
      </c>
      <c r="G52" s="15" t="n">
        <v>0.8516</v>
      </c>
      <c r="H52" s="15" t="n">
        <f aca="false">F52*G52</f>
        <v>6.85154855022883</v>
      </c>
    </row>
    <row r="53" customFormat="false" ht="14" hidden="false" customHeight="false" outlineLevel="0" collapsed="false">
      <c r="B53" s="15" t="n">
        <v>2868523</v>
      </c>
    </row>
    <row r="54" customFormat="false" ht="14" hidden="false" customHeight="false" outlineLevel="0" collapsed="false">
      <c r="B54" s="15" t="n">
        <v>2825726</v>
      </c>
    </row>
    <row r="55" customFormat="false" ht="14" hidden="false" customHeight="false" outlineLevel="0" collapsed="false">
      <c r="A55" s="15" t="s">
        <v>34</v>
      </c>
      <c r="B55" s="15" t="n">
        <v>834937</v>
      </c>
      <c r="C55" s="15" t="n">
        <f aca="false">AVERAGE(B55:B57)</f>
        <v>833896.333333333</v>
      </c>
      <c r="D55" s="15" t="n">
        <f aca="false">C55/$E$5</f>
        <v>19.3019584278877</v>
      </c>
      <c r="E55" s="15" t="n">
        <v>29</v>
      </c>
      <c r="F55" s="15" t="n">
        <f aca="false">(E55*D55)/100</f>
        <v>5.59756794408742</v>
      </c>
      <c r="G55" s="15" t="n">
        <v>0.8516</v>
      </c>
      <c r="H55" s="15" t="n">
        <f aca="false">F55*G55</f>
        <v>4.76688886118485</v>
      </c>
      <c r="I55" s="15" t="n">
        <f aca="false">H55+H58</f>
        <v>15.1018084712337</v>
      </c>
      <c r="J55" s="22" t="n">
        <f aca="false">(F55+F58)/(E55+E58)*100</f>
        <v>34.7714762321299</v>
      </c>
    </row>
    <row r="56" customFormat="false" ht="14" hidden="false" customHeight="false" outlineLevel="0" collapsed="false">
      <c r="B56" s="15" t="n">
        <v>821118</v>
      </c>
    </row>
    <row r="57" customFormat="false" ht="14" hidden="false" customHeight="false" outlineLevel="0" collapsed="false">
      <c r="B57" s="15" t="n">
        <v>845634</v>
      </c>
    </row>
    <row r="58" customFormat="false" ht="14" hidden="false" customHeight="false" outlineLevel="0" collapsed="false">
      <c r="A58" s="15" t="s">
        <v>35</v>
      </c>
      <c r="B58" s="15" t="n">
        <v>2430917</v>
      </c>
      <c r="C58" s="15" t="n">
        <f aca="false">AVERAGE(B58:B60)</f>
        <v>2383194.33333333</v>
      </c>
      <c r="D58" s="15" t="n">
        <f aca="false">C58/$E$5</f>
        <v>55.163113337722</v>
      </c>
      <c r="E58" s="15" t="n">
        <v>22</v>
      </c>
      <c r="F58" s="15" t="n">
        <f aca="false">(E58*D58)/100</f>
        <v>12.1358849342988</v>
      </c>
      <c r="G58" s="15" t="n">
        <v>0.8516</v>
      </c>
      <c r="H58" s="15" t="n">
        <f aca="false">F58*G58</f>
        <v>10.3349196100489</v>
      </c>
    </row>
    <row r="59" customFormat="false" ht="14" hidden="false" customHeight="false" outlineLevel="0" collapsed="false">
      <c r="B59" s="15" t="n">
        <v>2396156</v>
      </c>
    </row>
    <row r="60" customFormat="false" ht="14" hidden="false" customHeight="false" outlineLevel="0" collapsed="false">
      <c r="B60" s="15" t="n">
        <v>2322510</v>
      </c>
    </row>
    <row r="61" customFormat="false" ht="14" hidden="false" customHeight="false" outlineLevel="0" collapsed="false">
      <c r="A61" s="15" t="s">
        <v>36</v>
      </c>
      <c r="B61" s="15" t="n">
        <v>2409644</v>
      </c>
      <c r="C61" s="15" t="n">
        <f aca="false">AVERAGE(B61:B63)</f>
        <v>2316519</v>
      </c>
      <c r="D61" s="15" t="n">
        <f aca="false">C61/$E$5</f>
        <v>53.6197985865692</v>
      </c>
      <c r="E61" s="15" t="n">
        <v>22</v>
      </c>
      <c r="F61" s="15" t="n">
        <f aca="false">(E61*D61)/100</f>
        <v>11.7963556890452</v>
      </c>
      <c r="G61" s="15" t="n">
        <v>0.8516</v>
      </c>
      <c r="H61" s="15" t="n">
        <f aca="false">F61*G61</f>
        <v>10.0457765047909</v>
      </c>
      <c r="I61" s="15" t="n">
        <f aca="false">H61+H64</f>
        <v>11.484880582038</v>
      </c>
      <c r="J61" s="22" t="n">
        <f aca="false">(F61+F64)/(E61+E64)*100</f>
        <v>39.6654069227405</v>
      </c>
    </row>
    <row r="62" customFormat="false" ht="14" hidden="false" customHeight="false" outlineLevel="0" collapsed="false">
      <c r="B62" s="15" t="n">
        <v>2399513</v>
      </c>
    </row>
    <row r="63" customFormat="false" ht="14" hidden="false" customHeight="false" outlineLevel="0" collapsed="false">
      <c r="B63" s="15" t="n">
        <v>2140400</v>
      </c>
    </row>
    <row r="64" customFormat="false" ht="14" hidden="false" customHeight="false" outlineLevel="0" collapsed="false">
      <c r="A64" s="15" t="s">
        <v>37</v>
      </c>
      <c r="B64" s="15" t="n">
        <v>625558</v>
      </c>
      <c r="C64" s="15" t="n">
        <f aca="false">AVERAGE(B64:B65)</f>
        <v>608395.5</v>
      </c>
      <c r="D64" s="15" t="n">
        <f aca="false">C64/$E$5</f>
        <v>14.0823555390545</v>
      </c>
      <c r="E64" s="15" t="n">
        <v>12</v>
      </c>
      <c r="F64" s="15" t="n">
        <f aca="false">(E64*D64)/100</f>
        <v>1.68988266468654</v>
      </c>
      <c r="G64" s="15" t="n">
        <v>0.8516</v>
      </c>
      <c r="H64" s="15" t="n">
        <f aca="false">F64*G64</f>
        <v>1.43910407724706</v>
      </c>
    </row>
    <row r="65" customFormat="false" ht="14" hidden="false" customHeight="false" outlineLevel="0" collapsed="false">
      <c r="B65" s="15" t="n">
        <v>591233</v>
      </c>
    </row>
    <row r="66" customFormat="false" ht="14" hidden="false" customHeight="false" outlineLevel="0" collapsed="false">
      <c r="A66" s="15" t="s">
        <v>38</v>
      </c>
      <c r="B66" s="15" t="n">
        <v>2573494</v>
      </c>
      <c r="C66" s="15" t="n">
        <f aca="false">AVERAGE(B66:B67)</f>
        <v>2602043.5</v>
      </c>
      <c r="D66" s="15" t="n">
        <f aca="false">C66/$E$5</f>
        <v>60.2287520126066</v>
      </c>
      <c r="E66" s="15" t="n">
        <v>33</v>
      </c>
      <c r="F66" s="15" t="n">
        <f aca="false">(E66*D66)/100</f>
        <v>19.8754881641602</v>
      </c>
      <c r="G66" s="15" t="n">
        <v>0.8516</v>
      </c>
      <c r="H66" s="15" t="n">
        <f aca="false">F66*G66</f>
        <v>16.9259657205988</v>
      </c>
      <c r="I66" s="15" t="n">
        <f aca="false">H66+H68</f>
        <v>24.6073223507894</v>
      </c>
      <c r="J66" s="22" t="n">
        <f aca="false">(F66+F68)/(E66+E68)*100</f>
        <v>60.1987492924822</v>
      </c>
    </row>
    <row r="67" customFormat="false" ht="14" hidden="false" customHeight="false" outlineLevel="0" collapsed="false">
      <c r="B67" s="15" t="n">
        <v>2630593</v>
      </c>
    </row>
    <row r="68" customFormat="false" ht="14" hidden="false" customHeight="false" outlineLevel="0" collapsed="false">
      <c r="A68" s="15" t="s">
        <v>39</v>
      </c>
      <c r="B68" s="15" t="n">
        <v>2581547</v>
      </c>
      <c r="C68" s="15" t="n">
        <f aca="false">AVERAGE(B68:B70)</f>
        <v>2597895.66666667</v>
      </c>
      <c r="D68" s="15" t="n">
        <f aca="false">C68/$E$5</f>
        <v>60.1327433082084</v>
      </c>
      <c r="E68" s="15" t="n">
        <v>15</v>
      </c>
      <c r="F68" s="15" t="n">
        <f aca="false">(E68*D68)/100</f>
        <v>9.01991149623125</v>
      </c>
      <c r="G68" s="15" t="n">
        <v>0.8516</v>
      </c>
      <c r="H68" s="15" t="n">
        <f aca="false">F68*G68</f>
        <v>7.68135663019053</v>
      </c>
    </row>
    <row r="69" customFormat="false" ht="14" hidden="false" customHeight="false" outlineLevel="0" collapsed="false">
      <c r="B69" s="15" t="n">
        <v>2630593</v>
      </c>
    </row>
    <row r="70" customFormat="false" ht="14" hidden="false" customHeight="false" outlineLevel="0" collapsed="false">
      <c r="B70" s="15" t="n">
        <v>2581547</v>
      </c>
    </row>
    <row r="71" customFormat="false" ht="14" hidden="false" customHeight="false" outlineLevel="0" collapsed="false">
      <c r="A71" s="15" t="s">
        <v>40</v>
      </c>
      <c r="B71" s="15" t="n">
        <v>2528385</v>
      </c>
      <c r="C71" s="15" t="n">
        <f aca="false">AVERAGE(B71:B73)</f>
        <v>2614237.33333333</v>
      </c>
      <c r="D71" s="15" t="n">
        <f aca="false">C71/$E$5</f>
        <v>60.5109991633235</v>
      </c>
      <c r="E71" s="15" t="n">
        <v>34</v>
      </c>
      <c r="F71" s="15" t="n">
        <f aca="false">(E71*D71)/100</f>
        <v>20.57373971553</v>
      </c>
      <c r="G71" s="15" t="n">
        <v>0.8516</v>
      </c>
      <c r="H71" s="15" t="n">
        <f aca="false">F71*G71</f>
        <v>17.5205967417453</v>
      </c>
      <c r="I71" s="15" t="n">
        <f aca="false">H71+H74</f>
        <v>24.5863496178169</v>
      </c>
      <c r="J71" s="22" t="n">
        <f aca="false">(F71+F74)/(E71+E74)*100</f>
        <v>62.7625482922604</v>
      </c>
    </row>
    <row r="72" customFormat="false" ht="14" hidden="false" customHeight="false" outlineLevel="0" collapsed="false">
      <c r="B72" s="15" t="n">
        <v>2663358</v>
      </c>
    </row>
    <row r="73" customFormat="false" ht="14" hidden="false" customHeight="false" outlineLevel="0" collapsed="false">
      <c r="B73" s="15" t="n">
        <v>2650969</v>
      </c>
    </row>
    <row r="74" customFormat="false" ht="14" hidden="false" customHeight="false" outlineLevel="0" collapsed="false">
      <c r="A74" s="15" t="s">
        <v>41</v>
      </c>
      <c r="B74" s="15" t="n">
        <v>2989290</v>
      </c>
      <c r="C74" s="15" t="n">
        <f aca="false">AVERAGE(B74:B76)</f>
        <v>2987117</v>
      </c>
      <c r="D74" s="15" t="n">
        <f aca="false">C74/$E$5</f>
        <v>69.1419374909149</v>
      </c>
      <c r="E74" s="15" t="n">
        <v>12</v>
      </c>
      <c r="F74" s="15" t="n">
        <f aca="false">(E74*D74)/100</f>
        <v>8.29703249890979</v>
      </c>
      <c r="G74" s="15" t="n">
        <v>0.8516</v>
      </c>
      <c r="H74" s="15" t="n">
        <f aca="false">F74*G74</f>
        <v>7.06575287607158</v>
      </c>
    </row>
    <row r="75" customFormat="false" ht="14" hidden="false" customHeight="false" outlineLevel="0" collapsed="false">
      <c r="B75" s="15" t="n">
        <v>2978654</v>
      </c>
    </row>
    <row r="76" customFormat="false" ht="14" hidden="false" customHeight="false" outlineLevel="0" collapsed="false">
      <c r="B76" s="15" t="n">
        <v>2993407</v>
      </c>
    </row>
    <row r="77" customFormat="false" ht="14" hidden="false" customHeight="false" outlineLevel="0" collapsed="false">
      <c r="A77" s="15" t="s">
        <v>42</v>
      </c>
      <c r="B77" s="15" t="n">
        <v>2314616</v>
      </c>
      <c r="C77" s="15" t="n">
        <f aca="false">AVERAGE(B77:B79)</f>
        <v>2323687.66666667</v>
      </c>
      <c r="D77" s="15" t="n">
        <f aca="false">C77/$E$5</f>
        <v>53.7857296507223</v>
      </c>
      <c r="E77" s="15" t="n">
        <v>42</v>
      </c>
      <c r="F77" s="15" t="n">
        <f aca="false">(E77*D77)/100</f>
        <v>22.5900064533034</v>
      </c>
      <c r="G77" s="15" t="n">
        <v>0.8516</v>
      </c>
      <c r="H77" s="15" t="n">
        <f aca="false">F77*G77</f>
        <v>19.2376494956331</v>
      </c>
      <c r="I77" s="15" t="n">
        <f aca="false">H77+H80</f>
        <v>26.4007379587563</v>
      </c>
      <c r="J77" s="22" t="n">
        <f aca="false">(F77+F80)/(E77+E80)*100</f>
        <v>56.3660659267182</v>
      </c>
    </row>
    <row r="78" customFormat="false" ht="14" hidden="false" customHeight="false" outlineLevel="0" collapsed="false">
      <c r="B78" s="15" t="n">
        <v>2256105</v>
      </c>
    </row>
    <row r="79" customFormat="false" ht="14" hidden="false" customHeight="false" outlineLevel="0" collapsed="false">
      <c r="B79" s="15" t="n">
        <v>2400342</v>
      </c>
    </row>
    <row r="80" customFormat="false" ht="14" hidden="false" customHeight="false" outlineLevel="0" collapsed="false">
      <c r="A80" s="15" t="s">
        <v>43</v>
      </c>
      <c r="B80" s="15" t="n">
        <v>2785342</v>
      </c>
      <c r="C80" s="15" t="n">
        <f aca="false">AVERAGE(B80:B81)</f>
        <v>2795323</v>
      </c>
      <c r="D80" s="15" t="n">
        <f aca="false">C80/$E$5</f>
        <v>64.7025369722434</v>
      </c>
      <c r="E80" s="15" t="n">
        <v>13</v>
      </c>
      <c r="F80" s="15" t="n">
        <f aca="false">(E80*D80)/100</f>
        <v>8.41132980639164</v>
      </c>
      <c r="G80" s="15" t="n">
        <v>0.8516</v>
      </c>
      <c r="H80" s="15" t="n">
        <f aca="false">F80*G80</f>
        <v>7.16308846312312</v>
      </c>
    </row>
    <row r="81" customFormat="false" ht="14" hidden="false" customHeight="false" outlineLevel="0" collapsed="false">
      <c r="B81" s="15" t="n">
        <v>2805304</v>
      </c>
    </row>
    <row r="82" customFormat="false" ht="14" hidden="false" customHeight="false" outlineLevel="0" collapsed="false">
      <c r="A82" s="15" t="s">
        <v>106</v>
      </c>
      <c r="B82" s="15" t="n">
        <v>2992951</v>
      </c>
      <c r="C82" s="15" t="n">
        <f aca="false">AVERAGE(B82:B84)</f>
        <v>2975958.66666667</v>
      </c>
      <c r="D82" s="15" t="n">
        <f aca="false">C82/$E$5</f>
        <v>68.8836587606756</v>
      </c>
      <c r="E82" s="15" t="n">
        <v>35</v>
      </c>
      <c r="F82" s="15" t="n">
        <f aca="false">(E82*D82)/100</f>
        <v>24.1092805662365</v>
      </c>
      <c r="G82" s="15" t="n">
        <v>0.8516</v>
      </c>
      <c r="H82" s="15" t="n">
        <f aca="false">F82*G82</f>
        <v>20.531463330207</v>
      </c>
      <c r="J82" s="15" t="n">
        <f aca="false">D82</f>
        <v>68.8836587606756</v>
      </c>
    </row>
    <row r="83" customFormat="false" ht="14" hidden="false" customHeight="false" outlineLevel="0" collapsed="false">
      <c r="B83" s="15" t="n">
        <v>2956462</v>
      </c>
    </row>
    <row r="84" customFormat="false" ht="14" hidden="false" customHeight="false" outlineLevel="0" collapsed="false">
      <c r="B84" s="15" t="n">
        <v>2978463</v>
      </c>
    </row>
    <row r="85" customFormat="false" ht="14" hidden="false" customHeight="false" outlineLevel="0" collapsed="false">
      <c r="A85" s="15" t="s">
        <v>107</v>
      </c>
      <c r="B85" s="15" t="n">
        <v>2642449</v>
      </c>
      <c r="C85" s="15" t="n">
        <f aca="false">AVERAGE(B85:B87)</f>
        <v>2686162.33333333</v>
      </c>
      <c r="D85" s="15" t="n">
        <f aca="false">C85/$E$5</f>
        <v>62.1758264379278</v>
      </c>
      <c r="E85" s="15" t="n">
        <v>39</v>
      </c>
      <c r="F85" s="15" t="n">
        <f aca="false">(E85*D85)/100</f>
        <v>24.2485723107918</v>
      </c>
      <c r="G85" s="15" t="n">
        <v>0.8516</v>
      </c>
      <c r="H85" s="15" t="n">
        <f aca="false">F85*G85</f>
        <v>20.6500841798703</v>
      </c>
      <c r="J85" s="15" t="n">
        <f aca="false">D85</f>
        <v>62.1758264379278</v>
      </c>
    </row>
    <row r="86" customFormat="false" ht="14" hidden="false" customHeight="false" outlineLevel="0" collapsed="false">
      <c r="B86" s="15" t="n">
        <v>2629239</v>
      </c>
    </row>
    <row r="87" customFormat="false" ht="14" hidden="false" customHeight="false" outlineLevel="0" collapsed="false">
      <c r="B87" s="15" t="n">
        <v>2786799</v>
      </c>
    </row>
    <row r="88" customFormat="false" ht="14" hidden="false" customHeight="false" outlineLevel="0" collapsed="false">
      <c r="A88" s="15" t="s">
        <v>108</v>
      </c>
      <c r="B88" s="15" t="n">
        <v>2686867</v>
      </c>
      <c r="C88" s="15" t="n">
        <f aca="false">AVERAGE(B88:B90)</f>
        <v>2625871.33333333</v>
      </c>
      <c r="D88" s="15" t="n">
        <f aca="false">C88/$E$5</f>
        <v>60.7802880129967</v>
      </c>
      <c r="E88" s="15" t="n">
        <v>41</v>
      </c>
      <c r="F88" s="15" t="n">
        <f aca="false">(E88*D88)/100</f>
        <v>24.9199180853287</v>
      </c>
      <c r="G88" s="15" t="n">
        <v>0.8516</v>
      </c>
      <c r="H88" s="15" t="n">
        <f aca="false">F88*G88</f>
        <v>21.2218022414659</v>
      </c>
      <c r="J88" s="15" t="n">
        <f aca="false">D88</f>
        <v>60.7802880129967</v>
      </c>
    </row>
    <row r="89" customFormat="false" ht="14" hidden="false" customHeight="false" outlineLevel="0" collapsed="false">
      <c r="B89" s="15" t="n">
        <v>2608378</v>
      </c>
    </row>
    <row r="90" customFormat="false" ht="14" hidden="false" customHeight="false" outlineLevel="0" collapsed="false">
      <c r="B90" s="15" t="n">
        <v>2582369</v>
      </c>
    </row>
    <row r="91" customFormat="false" ht="14" hidden="false" customHeight="false" outlineLevel="0" collapsed="false">
      <c r="A91" s="15" t="s">
        <v>109</v>
      </c>
      <c r="B91" s="15" t="n">
        <v>2745249</v>
      </c>
      <c r="C91" s="15" t="n">
        <f aca="false">AVERAGE(B91:B93)</f>
        <v>2754629</v>
      </c>
      <c r="D91" s="15" t="n">
        <f aca="false">C91/$E$5</f>
        <v>63.760604666192</v>
      </c>
      <c r="E91" s="15" t="n">
        <v>40</v>
      </c>
      <c r="F91" s="15" t="n">
        <f aca="false">(E91*D91)/100</f>
        <v>25.5042418664768</v>
      </c>
      <c r="G91" s="15" t="n">
        <v>0.8516</v>
      </c>
      <c r="H91" s="15" t="n">
        <f aca="false">F91*G91</f>
        <v>21.7194123734916</v>
      </c>
      <c r="J91" s="15" t="n">
        <f aca="false">D91</f>
        <v>63.760604666192</v>
      </c>
    </row>
    <row r="92" customFormat="false" ht="14" hidden="false" customHeight="false" outlineLevel="0" collapsed="false">
      <c r="B92" s="15" t="n">
        <v>2716799</v>
      </c>
    </row>
    <row r="93" customFormat="false" ht="14" hidden="false" customHeight="false" outlineLevel="0" collapsed="false">
      <c r="B93" s="15" t="n">
        <v>2801839</v>
      </c>
    </row>
    <row r="94" customFormat="false" ht="14" hidden="false" customHeight="false" outlineLevel="0" collapsed="false">
      <c r="A94" s="15" t="s">
        <v>110</v>
      </c>
      <c r="B94" s="15" t="n">
        <v>2269792</v>
      </c>
      <c r="C94" s="15" t="n">
        <f aca="false">AVERAGE(B94:B96)</f>
        <v>2247811.66666667</v>
      </c>
      <c r="D94" s="15" t="n">
        <f aca="false">C94/$E$5</f>
        <v>52.0294497162367</v>
      </c>
      <c r="E94" s="15" t="n">
        <v>44</v>
      </c>
      <c r="F94" s="15" t="n">
        <f aca="false">(E94*D94)/100</f>
        <v>22.8929578751442</v>
      </c>
      <c r="G94" s="15" t="n">
        <v>0.8516</v>
      </c>
      <c r="H94" s="15" t="n">
        <f aca="false">F94*G94</f>
        <v>19.4956429264728</v>
      </c>
      <c r="J94" s="15" t="n">
        <f aca="false">D94</f>
        <v>52.0294497162367</v>
      </c>
    </row>
    <row r="95" customFormat="false" ht="14" hidden="false" customHeight="false" outlineLevel="0" collapsed="false">
      <c r="B95" s="15" t="n">
        <v>2232404</v>
      </c>
    </row>
    <row r="96" customFormat="false" ht="14" hidden="false" customHeight="false" outlineLevel="0" collapsed="false">
      <c r="B96" s="15" t="n">
        <v>2241239</v>
      </c>
    </row>
    <row r="97" customFormat="false" ht="14" hidden="false" customHeight="false" outlineLevel="0" collapsed="false">
      <c r="A97" s="15" t="s">
        <v>111</v>
      </c>
      <c r="B97" s="15" t="n">
        <v>2983763</v>
      </c>
      <c r="C97" s="15" t="n">
        <f aca="false">AVERAGE(B97:B99)</f>
        <v>2947628</v>
      </c>
      <c r="D97" s="15" t="n">
        <f aca="false">C97/$E$5</f>
        <v>68.2278969730582</v>
      </c>
      <c r="E97" s="15" t="n">
        <v>45</v>
      </c>
      <c r="F97" s="15" t="n">
        <f aca="false">(E97*D97)/100</f>
        <v>30.7025536378762</v>
      </c>
      <c r="G97" s="15" t="n">
        <v>0.8516</v>
      </c>
      <c r="H97" s="15" t="n">
        <f aca="false">F97*G97</f>
        <v>26.1462946780153</v>
      </c>
      <c r="J97" s="15" t="n">
        <f aca="false">D97</f>
        <v>68.2278969730582</v>
      </c>
    </row>
    <row r="98" customFormat="false" ht="14" hidden="false" customHeight="false" outlineLevel="0" collapsed="false">
      <c r="B98" s="15" t="n">
        <v>2927911</v>
      </c>
    </row>
    <row r="99" customFormat="false" ht="14" hidden="false" customHeight="false" outlineLevel="0" collapsed="false">
      <c r="B99" s="15" t="n">
        <v>2931210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0"/>
  <sheetViews>
    <sheetView showFormulas="false" showGridLines="true" showRowColHeaders="true" showZeros="true" rightToLeft="false" tabSelected="false" showOutlineSymbols="true" defaultGridColor="true" view="normal" topLeftCell="A45" colorId="64" zoomScale="58" zoomScaleNormal="58" zoomScalePageLayoutView="100" workbookViewId="0">
      <selection pane="topLeft" activeCell="D11" activeCellId="0" sqref="D11"/>
    </sheetView>
  </sheetViews>
  <sheetFormatPr defaultRowHeight="13.8" zeroHeight="false" outlineLevelRow="0" outlineLevelCol="0"/>
  <cols>
    <col collapsed="false" customWidth="true" hidden="false" outlineLevel="0" max="2" min="1" style="15" width="10.84"/>
    <col collapsed="false" customWidth="true" hidden="false" outlineLevel="0" max="3" min="3" style="15" width="8"/>
    <col collapsed="false" customWidth="true" hidden="false" outlineLevel="0" max="5" min="4" style="15" width="8.67"/>
    <col collapsed="false" customWidth="true" hidden="false" outlineLevel="0" max="6" min="6" style="15" width="14.5"/>
    <col collapsed="false" customWidth="true" hidden="false" outlineLevel="0" max="7" min="7" style="15" width="14.83"/>
    <col collapsed="false" customWidth="true" hidden="false" outlineLevel="0" max="8" min="8" style="15" width="10.84"/>
    <col collapsed="false" customWidth="true" hidden="false" outlineLevel="0" max="9" min="9" style="15" width="8.33"/>
    <col collapsed="false" customWidth="true" hidden="false" outlineLevel="0" max="10" min="10" style="15" width="10.84"/>
    <col collapsed="false" customWidth="true" hidden="false" outlineLevel="0" max="11" min="11" style="15" width="13.5"/>
    <col collapsed="false" customWidth="true" hidden="false" outlineLevel="0" max="1025" min="12" style="15" width="10.84"/>
  </cols>
  <sheetData>
    <row r="1" customFormat="false" ht="13.8" hidden="false" customHeight="false" outlineLevel="0" collapsed="false">
      <c r="A1" s="15" t="s">
        <v>208</v>
      </c>
      <c r="B1" s="15" t="s">
        <v>199</v>
      </c>
      <c r="G1" s="15" t="s">
        <v>209</v>
      </c>
      <c r="H1" s="15" t="s">
        <v>199</v>
      </c>
    </row>
    <row r="2" customFormat="false" ht="13.8" hidden="false" customHeight="false" outlineLevel="0" collapsed="false">
      <c r="A2" s="15" t="s">
        <v>200</v>
      </c>
      <c r="B2" s="15" t="n">
        <v>2165615</v>
      </c>
      <c r="G2" s="15" t="s">
        <v>200</v>
      </c>
      <c r="H2" s="15" t="n">
        <v>2049800</v>
      </c>
    </row>
    <row r="3" customFormat="false" ht="13.8" hidden="false" customHeight="false" outlineLevel="0" collapsed="false">
      <c r="A3" s="15" t="s">
        <v>200</v>
      </c>
      <c r="B3" s="15" t="n">
        <v>2276245</v>
      </c>
      <c r="C3" s="15" t="n">
        <f aca="false">AVERAGE(B2:B4)</f>
        <v>2208173</v>
      </c>
      <c r="E3" s="15" t="n">
        <f aca="false">C3*2</f>
        <v>4416346</v>
      </c>
      <c r="F3" s="15" t="s">
        <v>201</v>
      </c>
      <c r="G3" s="15" t="s">
        <v>200</v>
      </c>
      <c r="H3" s="15" t="n">
        <v>1977423</v>
      </c>
      <c r="I3" s="15" t="n">
        <f aca="false">AVERAGE(H2:H4)</f>
        <v>2116945.66666667</v>
      </c>
      <c r="J3" s="15" t="n">
        <f aca="false">I3*2</f>
        <v>4233891.33333333</v>
      </c>
      <c r="K3" s="15" t="s">
        <v>201</v>
      </c>
    </row>
    <row r="4" customFormat="false" ht="13.8" hidden="false" customHeight="false" outlineLevel="0" collapsed="false">
      <c r="A4" s="15" t="s">
        <v>200</v>
      </c>
      <c r="B4" s="15" t="n">
        <v>2182659</v>
      </c>
      <c r="G4" s="15" t="s">
        <v>200</v>
      </c>
      <c r="H4" s="15" t="n">
        <v>2323614</v>
      </c>
    </row>
    <row r="5" customFormat="false" ht="13.8" hidden="false" customHeight="false" outlineLevel="0" collapsed="false">
      <c r="A5" s="15" t="s">
        <v>202</v>
      </c>
      <c r="B5" s="15" t="n">
        <v>3992865</v>
      </c>
      <c r="F5" s="15" t="n">
        <f aca="false">((E3+C6)/2)/100</f>
        <v>43202.68</v>
      </c>
      <c r="G5" s="15" t="s">
        <v>202</v>
      </c>
      <c r="H5" s="15" t="n">
        <v>3810253</v>
      </c>
      <c r="K5" s="15" t="n">
        <f aca="false">((J3+I6)/2)/100</f>
        <v>40894.2226666667</v>
      </c>
    </row>
    <row r="6" customFormat="false" ht="13.8" hidden="false" customHeight="false" outlineLevel="0" collapsed="false">
      <c r="A6" s="15" t="s">
        <v>202</v>
      </c>
      <c r="B6" s="15" t="n">
        <v>4191275</v>
      </c>
      <c r="C6" s="15" t="n">
        <f aca="false">AVERAGE(B5:B9)</f>
        <v>4224190</v>
      </c>
      <c r="G6" s="15" t="s">
        <v>202</v>
      </c>
      <c r="H6" s="15" t="n">
        <v>4049557</v>
      </c>
      <c r="I6" s="15" t="n">
        <f aca="false">AVERAGE(H5:H9)</f>
        <v>3944953.2</v>
      </c>
    </row>
    <row r="7" customFormat="false" ht="13.8" hidden="false" customHeight="false" outlineLevel="0" collapsed="false">
      <c r="A7" s="15" t="s">
        <v>202</v>
      </c>
      <c r="B7" s="15" t="n">
        <v>4305391</v>
      </c>
      <c r="G7" s="15" t="s">
        <v>202</v>
      </c>
      <c r="H7" s="15" t="n">
        <v>3826120</v>
      </c>
    </row>
    <row r="8" customFormat="false" ht="13.8" hidden="false" customHeight="false" outlineLevel="0" collapsed="false">
      <c r="A8" s="15" t="s">
        <v>202</v>
      </c>
      <c r="B8" s="15" t="n">
        <v>4383230</v>
      </c>
      <c r="G8" s="15" t="s">
        <v>202</v>
      </c>
      <c r="H8" s="15" t="n">
        <v>4023216</v>
      </c>
    </row>
    <row r="9" customFormat="false" ht="13.8" hidden="false" customHeight="false" outlineLevel="0" collapsed="false">
      <c r="A9" s="15" t="s">
        <v>210</v>
      </c>
      <c r="B9" s="15" t="n">
        <v>4248189</v>
      </c>
      <c r="G9" s="15" t="s">
        <v>202</v>
      </c>
      <c r="H9" s="15" t="n">
        <v>4015620</v>
      </c>
    </row>
    <row r="10" customFormat="false" ht="13.8" hidden="false" customHeight="false" outlineLevel="0" collapsed="false">
      <c r="E10" s="15" t="s">
        <v>129</v>
      </c>
      <c r="F10" s="15" t="s">
        <v>203</v>
      </c>
      <c r="G10" s="15" t="s">
        <v>204</v>
      </c>
      <c r="H10" s="15" t="s">
        <v>205</v>
      </c>
      <c r="I10" s="15" t="s">
        <v>129</v>
      </c>
      <c r="J10" s="15" t="s">
        <v>206</v>
      </c>
      <c r="K10" s="15" t="s">
        <v>207</v>
      </c>
    </row>
    <row r="11" customFormat="false" ht="13.8" hidden="false" customHeight="false" outlineLevel="0" collapsed="false">
      <c r="A11" s="15" t="s">
        <v>114</v>
      </c>
      <c r="B11" s="15" t="n">
        <v>1973732</v>
      </c>
      <c r="C11" s="15" t="n">
        <f aca="false">AVERAGE(B11:B13)</f>
        <v>1967568.33333333</v>
      </c>
      <c r="D11" s="15" t="n">
        <v>40894.2226666667</v>
      </c>
      <c r="E11" s="15" t="n">
        <f aca="false">C11/$K$5</f>
        <v>48.1136015072643</v>
      </c>
      <c r="F11" s="15" t="n">
        <v>2360</v>
      </c>
      <c r="G11" s="15" t="n">
        <f aca="false">(F11*E11)/100</f>
        <v>1135.48099557144</v>
      </c>
      <c r="H11" s="15" t="n">
        <v>0.8516</v>
      </c>
      <c r="I11" s="15" t="n">
        <f aca="false">G11*H11</f>
        <v>966.975615828635</v>
      </c>
      <c r="K11" s="15" t="n">
        <f aca="false">E11</f>
        <v>48.1136015072643</v>
      </c>
    </row>
    <row r="12" customFormat="false" ht="13.8" hidden="false" customHeight="false" outlineLevel="0" collapsed="false">
      <c r="B12" s="15" t="n">
        <v>2015102</v>
      </c>
      <c r="D12" s="15" t="n">
        <v>40894.2226666667</v>
      </c>
    </row>
    <row r="13" customFormat="false" ht="13.8" hidden="false" customHeight="false" outlineLevel="0" collapsed="false">
      <c r="B13" s="15" t="n">
        <v>1913871</v>
      </c>
      <c r="D13" s="15" t="n">
        <v>40894.2226666667</v>
      </c>
    </row>
    <row r="14" customFormat="false" ht="13.8" hidden="false" customHeight="false" outlineLevel="0" collapsed="false">
      <c r="A14" s="15" t="s">
        <v>115</v>
      </c>
      <c r="B14" s="15" t="n">
        <v>2957280</v>
      </c>
      <c r="C14" s="15" t="n">
        <f aca="false">AVERAGE(B14:B16)</f>
        <v>3071124</v>
      </c>
      <c r="D14" s="15" t="n">
        <v>40894.2226666667</v>
      </c>
      <c r="E14" s="15" t="n">
        <f aca="false">C14/$K$5</f>
        <v>75.0992145035516</v>
      </c>
      <c r="F14" s="15" t="n">
        <v>1780</v>
      </c>
      <c r="G14" s="15" t="n">
        <f aca="false">(F14*E14)/100</f>
        <v>1336.76601816322</v>
      </c>
      <c r="H14" s="15" t="n">
        <v>0.8516</v>
      </c>
      <c r="I14" s="15" t="n">
        <f aca="false">G14*H14</f>
        <v>1138.3899410678</v>
      </c>
      <c r="K14" s="15" t="n">
        <f aca="false">E14</f>
        <v>75.0992145035516</v>
      </c>
    </row>
    <row r="15" customFormat="false" ht="13.8" hidden="false" customHeight="false" outlineLevel="0" collapsed="false">
      <c r="B15" s="15" t="n">
        <v>2984849</v>
      </c>
      <c r="D15" s="15" t="n">
        <v>40894.2226666667</v>
      </c>
    </row>
    <row r="16" customFormat="false" ht="13.8" hidden="false" customHeight="false" outlineLevel="0" collapsed="false">
      <c r="B16" s="15" t="n">
        <v>3271243</v>
      </c>
      <c r="D16" s="15" t="n">
        <v>40894.2226666667</v>
      </c>
    </row>
    <row r="17" customFormat="false" ht="13.8" hidden="false" customHeight="false" outlineLevel="0" collapsed="false">
      <c r="A17" s="15" t="s">
        <v>116</v>
      </c>
      <c r="B17" s="15" t="n">
        <v>2641077</v>
      </c>
      <c r="C17" s="15" t="n">
        <f aca="false">AVERAGE(B17:B19)</f>
        <v>2718661</v>
      </c>
      <c r="D17" s="15" t="n">
        <v>40894.2226666667</v>
      </c>
      <c r="E17" s="15" t="n">
        <f aca="false">C17/$K$5</f>
        <v>66.4803197791558</v>
      </c>
      <c r="F17" s="15" t="n">
        <v>2000</v>
      </c>
      <c r="G17" s="15" t="n">
        <f aca="false">(F17*E17)/100</f>
        <v>1329.60639558312</v>
      </c>
      <c r="H17" s="15" t="n">
        <v>0.8516</v>
      </c>
      <c r="I17" s="15" t="n">
        <f aca="false">G17*H17</f>
        <v>1132.29280647858</v>
      </c>
      <c r="K17" s="15" t="n">
        <f aca="false">E17</f>
        <v>66.4803197791558</v>
      </c>
    </row>
    <row r="18" customFormat="false" ht="13.8" hidden="false" customHeight="false" outlineLevel="0" collapsed="false">
      <c r="B18" s="15" t="n">
        <v>2521706</v>
      </c>
      <c r="D18" s="15" t="n">
        <v>40894.2226666667</v>
      </c>
    </row>
    <row r="19" customFormat="false" ht="13.8" hidden="false" customHeight="false" outlineLevel="0" collapsed="false">
      <c r="B19" s="15" t="n">
        <v>2993200</v>
      </c>
      <c r="D19" s="15" t="n">
        <v>40894.2226666667</v>
      </c>
    </row>
    <row r="20" customFormat="false" ht="13.8" hidden="false" customHeight="false" outlineLevel="0" collapsed="false">
      <c r="A20" s="15" t="s">
        <v>131</v>
      </c>
      <c r="B20" s="15" t="n">
        <v>2105114</v>
      </c>
      <c r="C20" s="15" t="n">
        <f aca="false">AVERAGE(B20:B22)</f>
        <v>2181343.66666667</v>
      </c>
      <c r="D20" s="15" t="n">
        <v>43202.68</v>
      </c>
      <c r="E20" s="15" t="n">
        <f aca="false">C20/$F$5</f>
        <v>50.490934050079</v>
      </c>
      <c r="F20" s="15" t="n">
        <v>13</v>
      </c>
      <c r="G20" s="15" t="n">
        <f aca="false">(F20*E20)/100</f>
        <v>6.56382142651027</v>
      </c>
      <c r="H20" s="15" t="n">
        <v>0.8516</v>
      </c>
      <c r="I20" s="15" t="n">
        <f aca="false">G20*H20</f>
        <v>5.58975032681615</v>
      </c>
      <c r="J20" s="15" t="n">
        <f aca="false">I20+I23</f>
        <v>16.0382675446843</v>
      </c>
      <c r="K20" s="22" t="n">
        <f aca="false">(G20+G23)/(F20+F23)*100</f>
        <v>62.7769983743709</v>
      </c>
    </row>
    <row r="21" customFormat="false" ht="13.8" hidden="false" customHeight="false" outlineLevel="0" collapsed="false">
      <c r="B21" s="15" t="n">
        <v>2255309</v>
      </c>
      <c r="D21" s="15" t="n">
        <v>43202.68</v>
      </c>
    </row>
    <row r="22" customFormat="false" ht="13.8" hidden="false" customHeight="false" outlineLevel="0" collapsed="false">
      <c r="B22" s="15" t="n">
        <v>2183608</v>
      </c>
      <c r="D22" s="15" t="n">
        <v>43202.68</v>
      </c>
    </row>
    <row r="23" customFormat="false" ht="13.8" hidden="false" customHeight="false" outlineLevel="0" collapsed="false">
      <c r="A23" s="15" t="s">
        <v>27</v>
      </c>
      <c r="B23" s="15" t="n">
        <v>3050806</v>
      </c>
      <c r="C23" s="15" t="n">
        <f aca="false">AVERAGE(B23:B25)</f>
        <v>2951427</v>
      </c>
      <c r="D23" s="15" t="n">
        <v>40894.2226666667</v>
      </c>
      <c r="E23" s="15" t="n">
        <f aca="false">C23/$K$5</f>
        <v>72.1722240341235</v>
      </c>
      <c r="F23" s="15" t="n">
        <v>17</v>
      </c>
      <c r="G23" s="15" t="n">
        <f aca="false">(F23*E23)/100</f>
        <v>12.269278085801</v>
      </c>
      <c r="H23" s="15" t="n">
        <v>0.8516</v>
      </c>
      <c r="I23" s="15" t="n">
        <f aca="false">G23*H23</f>
        <v>10.4485172178681</v>
      </c>
    </row>
    <row r="24" customFormat="false" ht="13.8" hidden="false" customHeight="false" outlineLevel="0" collapsed="false">
      <c r="B24" s="15" t="n">
        <v>2814997</v>
      </c>
      <c r="D24" s="15" t="n">
        <v>40894.2226666667</v>
      </c>
    </row>
    <row r="25" customFormat="false" ht="13.8" hidden="false" customHeight="false" outlineLevel="0" collapsed="false">
      <c r="B25" s="15" t="n">
        <v>2988478</v>
      </c>
      <c r="D25" s="15" t="n">
        <v>40894.2226666667</v>
      </c>
    </row>
    <row r="26" customFormat="false" ht="13.8" hidden="false" customHeight="false" outlineLevel="0" collapsed="false">
      <c r="A26" s="15" t="s">
        <v>98</v>
      </c>
      <c r="B26" s="15" t="n">
        <v>2814997</v>
      </c>
      <c r="C26" s="15" t="n">
        <f aca="false">AVERAGE(B26:B28)</f>
        <v>2965863</v>
      </c>
      <c r="D26" s="15" t="n">
        <v>43202.68</v>
      </c>
      <c r="E26" s="15" t="n">
        <f aca="false">C26/$F$5</f>
        <v>68.6499772699286</v>
      </c>
      <c r="F26" s="15" t="n">
        <v>18</v>
      </c>
      <c r="G26" s="15" t="n">
        <f aca="false">(F26*E26)/100</f>
        <v>12.3569959085872</v>
      </c>
      <c r="H26" s="15" t="n">
        <v>0.8516</v>
      </c>
      <c r="I26" s="15" t="n">
        <f aca="false">G26*H26</f>
        <v>10.5232177157528</v>
      </c>
      <c r="K26" s="15" t="n">
        <f aca="false">E26</f>
        <v>68.6499772699286</v>
      </c>
    </row>
    <row r="27" customFormat="false" ht="13.8" hidden="false" customHeight="false" outlineLevel="0" collapsed="false">
      <c r="B27" s="15" t="n">
        <v>2988478</v>
      </c>
      <c r="D27" s="15" t="n">
        <v>43202.68</v>
      </c>
    </row>
    <row r="28" customFormat="false" ht="13.8" hidden="false" customHeight="false" outlineLevel="0" collapsed="false">
      <c r="B28" s="15" t="n">
        <v>3094114</v>
      </c>
      <c r="D28" s="15" t="n">
        <v>43202.68</v>
      </c>
    </row>
    <row r="29" customFormat="false" ht="13.8" hidden="false" customHeight="false" outlineLevel="0" collapsed="false">
      <c r="A29" s="15" t="s">
        <v>99</v>
      </c>
      <c r="B29" s="15" t="n">
        <v>2922921</v>
      </c>
      <c r="C29" s="15" t="n">
        <f aca="false">AVERAGE(B29:B31)</f>
        <v>3117724</v>
      </c>
      <c r="D29" s="15" t="n">
        <v>43202.68</v>
      </c>
      <c r="E29" s="15" t="n">
        <f aca="false">C29/$F$5</f>
        <v>72.1650601305289</v>
      </c>
      <c r="F29" s="15" t="n">
        <v>12</v>
      </c>
      <c r="G29" s="15" t="n">
        <f aca="false">(F29*E29)/100</f>
        <v>8.65980721566347</v>
      </c>
      <c r="H29" s="15" t="n">
        <v>0.8516</v>
      </c>
      <c r="I29" s="15" t="n">
        <f aca="false">G29*H29</f>
        <v>7.37469182485901</v>
      </c>
      <c r="K29" s="15" t="n">
        <f aca="false">E29</f>
        <v>72.1650601305289</v>
      </c>
    </row>
    <row r="30" customFormat="false" ht="13.8" hidden="false" customHeight="false" outlineLevel="0" collapsed="false">
      <c r="B30" s="15" t="n">
        <v>3094114</v>
      </c>
      <c r="D30" s="15" t="n">
        <v>43202.68</v>
      </c>
    </row>
    <row r="31" customFormat="false" ht="13.8" hidden="false" customHeight="false" outlineLevel="0" collapsed="false">
      <c r="B31" s="15" t="n">
        <v>3336137</v>
      </c>
      <c r="D31" s="15" t="n">
        <v>43202.68</v>
      </c>
    </row>
    <row r="32" customFormat="false" ht="13.8" hidden="false" customHeight="false" outlineLevel="0" collapsed="false">
      <c r="A32" s="15" t="s">
        <v>100</v>
      </c>
      <c r="B32" s="15" t="n">
        <v>3098638</v>
      </c>
      <c r="C32" s="15" t="n">
        <f aca="false">AVERAGE(B32:B34)</f>
        <v>3075715.33333333</v>
      </c>
      <c r="D32" s="15" t="n">
        <v>43202.68</v>
      </c>
      <c r="E32" s="15" t="n">
        <f aca="false">C32/$F$5</f>
        <v>71.1926976135123</v>
      </c>
      <c r="F32" s="15" t="n">
        <v>14</v>
      </c>
      <c r="G32" s="15" t="n">
        <f aca="false">(F32*E32)/100</f>
        <v>9.96697766589172</v>
      </c>
      <c r="H32" s="15" t="n">
        <v>0.8516</v>
      </c>
      <c r="I32" s="15" t="n">
        <f aca="false">G32*H32</f>
        <v>8.48787818027338</v>
      </c>
      <c r="K32" s="15" t="n">
        <f aca="false">E32</f>
        <v>71.1926976135123</v>
      </c>
    </row>
    <row r="33" customFormat="false" ht="13.8" hidden="false" customHeight="false" outlineLevel="0" collapsed="false">
      <c r="B33" s="15" t="n">
        <v>2963169</v>
      </c>
      <c r="D33" s="15" t="n">
        <v>43202.68</v>
      </c>
    </row>
    <row r="34" customFormat="false" ht="13.8" hidden="false" customHeight="false" outlineLevel="0" collapsed="false">
      <c r="B34" s="15" t="n">
        <v>3165339</v>
      </c>
      <c r="D34" s="15" t="n">
        <v>43202.68</v>
      </c>
    </row>
    <row r="35" customFormat="false" ht="13.8" hidden="false" customHeight="false" outlineLevel="0" collapsed="false">
      <c r="A35" s="15" t="s">
        <v>101</v>
      </c>
      <c r="B35" s="15" t="n">
        <v>2704050</v>
      </c>
      <c r="C35" s="15" t="n">
        <f aca="false">AVERAGE(B35:B37)</f>
        <v>2778761</v>
      </c>
      <c r="D35" s="15" t="n">
        <v>43202.68</v>
      </c>
      <c r="E35" s="15" t="n">
        <f aca="false">C35/$F$5</f>
        <v>64.3191811248747</v>
      </c>
      <c r="F35" s="15" t="n">
        <v>16</v>
      </c>
      <c r="G35" s="15" t="n">
        <f aca="false">(F35*E35)/100</f>
        <v>10.2910689799799</v>
      </c>
      <c r="H35" s="15" t="n">
        <v>0.8516</v>
      </c>
      <c r="I35" s="15" t="n">
        <f aca="false">G35*H35</f>
        <v>8.76387434335092</v>
      </c>
      <c r="K35" s="15" t="n">
        <f aca="false">E35</f>
        <v>64.3191811248747</v>
      </c>
    </row>
    <row r="36" customFormat="false" ht="13.8" hidden="false" customHeight="false" outlineLevel="0" collapsed="false">
      <c r="B36" s="15" t="n">
        <v>2809888</v>
      </c>
      <c r="D36" s="15" t="n">
        <v>43202.68</v>
      </c>
    </row>
    <row r="37" customFormat="false" ht="13.8" hidden="false" customHeight="false" outlineLevel="0" collapsed="false">
      <c r="B37" s="15" t="n">
        <v>2822345</v>
      </c>
      <c r="D37" s="15" t="n">
        <v>43202.68</v>
      </c>
    </row>
    <row r="38" customFormat="false" ht="13.8" hidden="false" customHeight="false" outlineLevel="0" collapsed="false">
      <c r="A38" s="15" t="s">
        <v>102</v>
      </c>
      <c r="B38" s="15" t="n">
        <v>2892970</v>
      </c>
      <c r="C38" s="15" t="n">
        <f aca="false">AVERAGE(B38:B40)</f>
        <v>2840045.33333333</v>
      </c>
      <c r="D38" s="15" t="n">
        <v>43202.68</v>
      </c>
      <c r="E38" s="15" t="n">
        <f aca="false">C38/$F$5</f>
        <v>65.7377119505858</v>
      </c>
      <c r="F38" s="15" t="n">
        <v>18</v>
      </c>
      <c r="G38" s="15" t="n">
        <f aca="false">(F38*E38)/100</f>
        <v>11.8327881511054</v>
      </c>
      <c r="H38" s="15" t="n">
        <v>0.8516</v>
      </c>
      <c r="I38" s="15" t="n">
        <f aca="false">G38*H38</f>
        <v>10.0768023894814</v>
      </c>
      <c r="K38" s="15" t="n">
        <f aca="false">E38</f>
        <v>65.7377119505858</v>
      </c>
    </row>
    <row r="39" customFormat="false" ht="13.8" hidden="false" customHeight="false" outlineLevel="0" collapsed="false">
      <c r="B39" s="15" t="n">
        <v>2817954</v>
      </c>
      <c r="D39" s="15" t="n">
        <v>43202.68</v>
      </c>
    </row>
    <row r="40" customFormat="false" ht="13.8" hidden="false" customHeight="false" outlineLevel="0" collapsed="false">
      <c r="B40" s="15" t="n">
        <v>2809212</v>
      </c>
      <c r="D40" s="15" t="n">
        <v>43202.68</v>
      </c>
    </row>
    <row r="41" customFormat="false" ht="13.8" hidden="false" customHeight="false" outlineLevel="0" collapsed="false">
      <c r="A41" s="15" t="s">
        <v>103</v>
      </c>
      <c r="B41" s="15" t="n">
        <v>2932321</v>
      </c>
      <c r="C41" s="15" t="n">
        <f aca="false">AVERAGE(B41:B43)</f>
        <v>2931701.33333333</v>
      </c>
      <c r="D41" s="15" t="n">
        <v>43202.68</v>
      </c>
      <c r="E41" s="15" t="n">
        <f aca="false">C41/$F$5</f>
        <v>67.8592470035038</v>
      </c>
      <c r="F41" s="15" t="n">
        <v>12</v>
      </c>
      <c r="G41" s="15" t="n">
        <f aca="false">(F41*E41)/100</f>
        <v>8.14310964042046</v>
      </c>
      <c r="H41" s="15" t="n">
        <v>0.8516</v>
      </c>
      <c r="I41" s="15" t="n">
        <f aca="false">G41*H41</f>
        <v>6.93467216978206</v>
      </c>
      <c r="K41" s="15" t="n">
        <f aca="false">E41</f>
        <v>67.8592470035038</v>
      </c>
    </row>
    <row r="42" customFormat="false" ht="13.8" hidden="false" customHeight="false" outlineLevel="0" collapsed="false">
      <c r="B42" s="15" t="n">
        <v>2941077</v>
      </c>
      <c r="D42" s="15" t="n">
        <v>43202.68</v>
      </c>
    </row>
    <row r="43" customFormat="false" ht="13.8" hidden="false" customHeight="false" outlineLevel="0" collapsed="false">
      <c r="B43" s="15" t="n">
        <v>2921706</v>
      </c>
      <c r="D43" s="15" t="n">
        <v>43202.68</v>
      </c>
    </row>
    <row r="44" customFormat="false" ht="13.8" hidden="false" customHeight="false" outlineLevel="0" collapsed="false">
      <c r="A44" s="15" t="s">
        <v>104</v>
      </c>
      <c r="B44" s="15" t="n">
        <v>2952585</v>
      </c>
      <c r="C44" s="15" t="n">
        <f aca="false">AVERAGE(B44:B46)</f>
        <v>2999469.33333333</v>
      </c>
      <c r="D44" s="15" t="n">
        <v>43202.68</v>
      </c>
      <c r="E44" s="15" t="n">
        <f aca="false">C44/$F$5</f>
        <v>69.4278533955147</v>
      </c>
      <c r="F44" s="15" t="n">
        <v>13</v>
      </c>
      <c r="G44" s="15" t="n">
        <f aca="false">(F44*E44)/100</f>
        <v>9.02562094141691</v>
      </c>
      <c r="H44" s="15" t="n">
        <v>0.8516</v>
      </c>
      <c r="I44" s="15" t="n">
        <f aca="false">G44*H44</f>
        <v>7.68621879371064</v>
      </c>
      <c r="K44" s="15" t="n">
        <f aca="false">E44</f>
        <v>69.4278533955147</v>
      </c>
    </row>
    <row r="45" customFormat="false" ht="13.8" hidden="false" customHeight="false" outlineLevel="0" collapsed="false">
      <c r="B45" s="15" t="n">
        <v>2988675</v>
      </c>
      <c r="D45" s="15" t="n">
        <v>43202.68</v>
      </c>
    </row>
    <row r="46" customFormat="false" ht="13.8" hidden="false" customHeight="false" outlineLevel="0" collapsed="false">
      <c r="B46" s="15" t="n">
        <v>3057148</v>
      </c>
      <c r="D46" s="15" t="n">
        <v>43202.68</v>
      </c>
    </row>
    <row r="47" customFormat="false" ht="13.8" hidden="false" customHeight="false" outlineLevel="0" collapsed="false">
      <c r="A47" s="15" t="s">
        <v>42</v>
      </c>
      <c r="B47" s="15" t="n">
        <v>3045765</v>
      </c>
      <c r="C47" s="15" t="n">
        <f aca="false">AVERAGE(B47:B49)</f>
        <v>3099542.33333333</v>
      </c>
      <c r="D47" s="15" t="n">
        <v>43202.68</v>
      </c>
      <c r="E47" s="15" t="n">
        <f aca="false">C47/$F$5</f>
        <v>71.7442143249755</v>
      </c>
      <c r="F47" s="15" t="n">
        <v>12</v>
      </c>
      <c r="G47" s="15" t="n">
        <f aca="false">(F47*E47)/100</f>
        <v>8.60930571899706</v>
      </c>
      <c r="H47" s="15" t="n">
        <v>0.8516</v>
      </c>
      <c r="I47" s="15" t="n">
        <f aca="false">G47*H47</f>
        <v>7.3316847502979</v>
      </c>
      <c r="J47" s="15" t="n">
        <f aca="false">I47+I50</f>
        <v>14.0521128436289</v>
      </c>
      <c r="K47" s="22" t="n">
        <f aca="false">(G47+G50)/(F47+F50)*100</f>
        <v>68.753487766307</v>
      </c>
    </row>
    <row r="48" customFormat="false" ht="13.8" hidden="false" customHeight="false" outlineLevel="0" collapsed="false">
      <c r="B48" s="15" t="n">
        <v>3169811</v>
      </c>
      <c r="D48" s="15" t="n">
        <v>43202.68</v>
      </c>
    </row>
    <row r="49" customFormat="false" ht="13.8" hidden="false" customHeight="false" outlineLevel="0" collapsed="false">
      <c r="B49" s="15" t="n">
        <v>3083051</v>
      </c>
      <c r="D49" s="15" t="n">
        <v>43202.68</v>
      </c>
    </row>
    <row r="50" customFormat="false" ht="13.8" hidden="false" customHeight="false" outlineLevel="0" collapsed="false">
      <c r="A50" s="15" t="s">
        <v>43</v>
      </c>
      <c r="B50" s="15" t="n">
        <v>2733779</v>
      </c>
      <c r="C50" s="15" t="n">
        <f aca="false">AVERAGE(B50:B52)</f>
        <v>2689317</v>
      </c>
      <c r="D50" s="15" t="n">
        <v>40894.2226666667</v>
      </c>
      <c r="E50" s="15" t="n">
        <f aca="false">C50/$K$5</f>
        <v>65.7627612076386</v>
      </c>
      <c r="F50" s="15" t="n">
        <v>12</v>
      </c>
      <c r="G50" s="15" t="n">
        <f aca="false">(F50*E50)/100</f>
        <v>7.89153134491663</v>
      </c>
      <c r="H50" s="15" t="n">
        <v>0.8516</v>
      </c>
      <c r="I50" s="15" t="n">
        <f aca="false">G50*H50</f>
        <v>6.720428093331</v>
      </c>
    </row>
    <row r="51" customFormat="false" ht="13.8" hidden="false" customHeight="false" outlineLevel="0" collapsed="false">
      <c r="B51" s="15" t="n">
        <v>2663364</v>
      </c>
      <c r="D51" s="15" t="n">
        <v>40894.2226666667</v>
      </c>
    </row>
    <row r="52" customFormat="false" ht="13.8" hidden="false" customHeight="false" outlineLevel="0" collapsed="false">
      <c r="B52" s="15" t="n">
        <v>2670808</v>
      </c>
      <c r="D52" s="15" t="n">
        <v>40894.2226666667</v>
      </c>
    </row>
    <row r="53" customFormat="false" ht="13.8" hidden="false" customHeight="false" outlineLevel="0" collapsed="false">
      <c r="A53" s="15" t="s">
        <v>106</v>
      </c>
      <c r="B53" s="15" t="n">
        <v>2633341</v>
      </c>
      <c r="C53" s="15" t="n">
        <f aca="false">AVERAGE(B53:B55)</f>
        <v>2661272</v>
      </c>
      <c r="D53" s="15" t="n">
        <v>43202.68</v>
      </c>
      <c r="E53" s="15" t="n">
        <f aca="false">C53/$F$5</f>
        <v>61.5996970558308</v>
      </c>
      <c r="F53" s="15" t="n">
        <v>19</v>
      </c>
      <c r="G53" s="15" t="n">
        <f aca="false">(F53*E53)/100</f>
        <v>11.7039424406079</v>
      </c>
      <c r="H53" s="15" t="n">
        <v>0.8516</v>
      </c>
      <c r="I53" s="15" t="n">
        <f aca="false">G53*H53</f>
        <v>9.96707738242165</v>
      </c>
      <c r="K53" s="15" t="n">
        <f aca="false">E53</f>
        <v>61.5996970558308</v>
      </c>
    </row>
    <row r="54" customFormat="false" ht="13.8" hidden="false" customHeight="false" outlineLevel="0" collapsed="false">
      <c r="B54" s="15" t="n">
        <v>2676342</v>
      </c>
      <c r="D54" s="15" t="n">
        <v>43202.68</v>
      </c>
    </row>
    <row r="55" customFormat="false" ht="13.8" hidden="false" customHeight="false" outlineLevel="0" collapsed="false">
      <c r="B55" s="15" t="n">
        <v>2674133</v>
      </c>
      <c r="D55" s="15" t="n">
        <v>43202.68</v>
      </c>
    </row>
    <row r="56" customFormat="false" ht="13.8" hidden="false" customHeight="false" outlineLevel="0" collapsed="false">
      <c r="A56" s="15" t="s">
        <v>107</v>
      </c>
      <c r="B56" s="15" t="n">
        <v>2725671</v>
      </c>
      <c r="C56" s="15" t="n">
        <f aca="false">AVERAGE(B56:B58)</f>
        <v>2733698.66666667</v>
      </c>
      <c r="D56" s="15" t="n">
        <v>43202.68</v>
      </c>
      <c r="E56" s="15" t="n">
        <f aca="false">C56/$F$5</f>
        <v>63.2761362643861</v>
      </c>
      <c r="F56" s="15" t="n">
        <v>23</v>
      </c>
      <c r="G56" s="15" t="n">
        <f aca="false">(F56*E56)/100</f>
        <v>14.5535113408088</v>
      </c>
      <c r="H56" s="15" t="n">
        <v>0.8516</v>
      </c>
      <c r="I56" s="15" t="n">
        <f aca="false">G56*H56</f>
        <v>12.3937702578328</v>
      </c>
      <c r="K56" s="15" t="n">
        <f aca="false">E56</f>
        <v>63.2761362643861</v>
      </c>
    </row>
    <row r="57" customFormat="false" ht="13.8" hidden="false" customHeight="false" outlineLevel="0" collapsed="false">
      <c r="B57" s="15" t="n">
        <v>2705792</v>
      </c>
      <c r="D57" s="15" t="n">
        <v>43202.68</v>
      </c>
    </row>
    <row r="58" customFormat="false" ht="13.8" hidden="false" customHeight="false" outlineLevel="0" collapsed="false">
      <c r="B58" s="15" t="n">
        <v>2769633</v>
      </c>
      <c r="D58" s="15" t="n">
        <v>43202.68</v>
      </c>
    </row>
    <row r="59" customFormat="false" ht="13.8" hidden="false" customHeight="false" outlineLevel="0" collapsed="false">
      <c r="A59" s="15" t="s">
        <v>108</v>
      </c>
      <c r="B59" s="15" t="n">
        <v>2847523</v>
      </c>
      <c r="C59" s="15" t="n">
        <f aca="false">AVERAGE(B59:B61)</f>
        <v>2849904</v>
      </c>
      <c r="D59" s="15" t="n">
        <v>43202.68</v>
      </c>
      <c r="E59" s="15" t="n">
        <f aca="false">C59/$F$5</f>
        <v>65.9659076705427</v>
      </c>
      <c r="F59" s="15" t="n">
        <v>22</v>
      </c>
      <c r="G59" s="15" t="n">
        <f aca="false">(F59*E59)/100</f>
        <v>14.5124996875194</v>
      </c>
      <c r="H59" s="15" t="n">
        <v>0.8516</v>
      </c>
      <c r="I59" s="15" t="n">
        <f aca="false">G59*H59</f>
        <v>12.3588447338915</v>
      </c>
      <c r="K59" s="15" t="n">
        <f aca="false">E59</f>
        <v>65.9659076705427</v>
      </c>
    </row>
    <row r="60" customFormat="false" ht="13.8" hidden="false" customHeight="false" outlineLevel="0" collapsed="false">
      <c r="B60" s="15" t="n">
        <v>2839404</v>
      </c>
      <c r="D60" s="15" t="n">
        <v>43202.68</v>
      </c>
    </row>
    <row r="61" customFormat="false" ht="13.8" hidden="false" customHeight="false" outlineLevel="0" collapsed="false">
      <c r="B61" s="15" t="n">
        <v>2862785</v>
      </c>
      <c r="D61" s="15" t="n">
        <v>43202.68</v>
      </c>
    </row>
    <row r="62" customFormat="false" ht="13.8" hidden="false" customHeight="false" outlineLevel="0" collapsed="false">
      <c r="A62" s="15" t="s">
        <v>109</v>
      </c>
      <c r="B62" s="15" t="n">
        <v>2993200</v>
      </c>
      <c r="C62" s="15" t="n">
        <f aca="false">AVERAGE(B62:B64)</f>
        <v>2933111.66666667</v>
      </c>
      <c r="D62" s="15" t="n">
        <v>43202.68</v>
      </c>
      <c r="E62" s="15" t="n">
        <f aca="false">C62/$F$5</f>
        <v>67.8918915832691</v>
      </c>
      <c r="F62" s="15" t="n">
        <v>20</v>
      </c>
      <c r="G62" s="15" t="n">
        <f aca="false">(F62*E62)/100</f>
        <v>13.5783783166538</v>
      </c>
      <c r="H62" s="15" t="n">
        <v>0.8516</v>
      </c>
      <c r="I62" s="15" t="n">
        <f aca="false">G62*H62</f>
        <v>11.5633469744624</v>
      </c>
      <c r="K62" s="15" t="n">
        <f aca="false">E62</f>
        <v>67.8918915832691</v>
      </c>
    </row>
    <row r="63" customFormat="false" ht="13.8" hidden="false" customHeight="false" outlineLevel="0" collapsed="false">
      <c r="B63" s="15" t="n">
        <v>3018924</v>
      </c>
      <c r="D63" s="15" t="n">
        <v>43202.68</v>
      </c>
    </row>
    <row r="64" customFormat="false" ht="13.8" hidden="false" customHeight="false" outlineLevel="0" collapsed="false">
      <c r="B64" s="15" t="n">
        <v>2787211</v>
      </c>
      <c r="D64" s="15" t="n">
        <v>43202.68</v>
      </c>
    </row>
    <row r="65" customFormat="false" ht="13.8" hidden="false" customHeight="false" outlineLevel="0" collapsed="false">
      <c r="A65" s="15" t="s">
        <v>110</v>
      </c>
      <c r="B65" s="15" t="n">
        <v>2980053</v>
      </c>
      <c r="C65" s="15" t="n">
        <f aca="false">AVERAGE(B65:B67)</f>
        <v>2953445</v>
      </c>
      <c r="D65" s="15" t="n">
        <v>43202.68</v>
      </c>
      <c r="E65" s="15" t="n">
        <f aca="false">C65/$F$5</f>
        <v>68.3625413978948</v>
      </c>
      <c r="F65" s="15" t="n">
        <v>18</v>
      </c>
      <c r="G65" s="15" t="n">
        <f aca="false">(F65*E65)/100</f>
        <v>12.3052574516211</v>
      </c>
      <c r="H65" s="15" t="n">
        <v>0.8516</v>
      </c>
      <c r="I65" s="15" t="n">
        <f aca="false">G65*H65</f>
        <v>10.4791572458005</v>
      </c>
      <c r="K65" s="15" t="n">
        <f aca="false">E65</f>
        <v>68.3625413978948</v>
      </c>
    </row>
    <row r="66" customFormat="false" ht="13.8" hidden="false" customHeight="false" outlineLevel="0" collapsed="false">
      <c r="B66" s="15" t="n">
        <v>3094039</v>
      </c>
      <c r="D66" s="15" t="n">
        <v>43202.68</v>
      </c>
    </row>
    <row r="67" customFormat="false" ht="13.8" hidden="false" customHeight="false" outlineLevel="0" collapsed="false">
      <c r="B67" s="15" t="n">
        <v>2786243</v>
      </c>
      <c r="D67" s="15" t="n">
        <v>43202.68</v>
      </c>
    </row>
    <row r="68" customFormat="false" ht="13.8" hidden="false" customHeight="false" outlineLevel="0" collapsed="false">
      <c r="A68" s="15" t="s">
        <v>111</v>
      </c>
      <c r="B68" s="15" t="n">
        <v>2717459</v>
      </c>
      <c r="C68" s="15" t="n">
        <f aca="false">AVERAGE(B68:B70)</f>
        <v>2869632.66666667</v>
      </c>
      <c r="D68" s="15" t="n">
        <v>40894.2226666667</v>
      </c>
      <c r="E68" s="15" t="n">
        <f aca="false">C68/$K$5</f>
        <v>70.1720800529053</v>
      </c>
      <c r="F68" s="15" t="n">
        <v>22</v>
      </c>
      <c r="G68" s="15" t="n">
        <f aca="false">(F68*E68)/100</f>
        <v>15.4378576116392</v>
      </c>
      <c r="H68" s="15" t="n">
        <v>0.8516</v>
      </c>
      <c r="I68" s="15" t="n">
        <f aca="false">G68*H68</f>
        <v>13.1468795420719</v>
      </c>
      <c r="K68" s="15" t="n">
        <f aca="false">E68</f>
        <v>70.1720800529053</v>
      </c>
    </row>
    <row r="69" customFormat="false" ht="13.8" hidden="false" customHeight="false" outlineLevel="0" collapsed="false">
      <c r="B69" s="15" t="n">
        <v>2710538</v>
      </c>
      <c r="D69" s="15" t="n">
        <v>40894.2226666667</v>
      </c>
    </row>
    <row r="70" customFormat="false" ht="13.8" hidden="false" customHeight="false" outlineLevel="0" collapsed="false">
      <c r="B70" s="15" t="n">
        <v>3180901</v>
      </c>
      <c r="D70" s="15" t="n">
        <v>40894.2226666667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3"/>
  <sheetViews>
    <sheetView showFormulas="false" showGridLines="true" showRowColHeaders="true" showZeros="true" rightToLeft="false" tabSelected="false" showOutlineSymbols="true" defaultGridColor="true" view="normal" topLeftCell="A48" colorId="64" zoomScale="58" zoomScaleNormal="58" zoomScalePageLayoutView="100" workbookViewId="0">
      <selection pane="topLeft" activeCell="J11" activeCellId="0" sqref="J11"/>
    </sheetView>
  </sheetViews>
  <sheetFormatPr defaultRowHeight="14" zeroHeight="false" outlineLevelRow="0" outlineLevelCol="0"/>
  <cols>
    <col collapsed="false" customWidth="true" hidden="false" outlineLevel="0" max="4" min="1" style="15" width="10.84"/>
    <col collapsed="false" customWidth="true" hidden="false" outlineLevel="0" max="5" min="5" style="15" width="14.5"/>
    <col collapsed="false" customWidth="true" hidden="false" outlineLevel="0" max="6" min="6" style="15" width="14.83"/>
    <col collapsed="false" customWidth="true" hidden="false" outlineLevel="0" max="9" min="7" style="15" width="10.84"/>
    <col collapsed="false" customWidth="true" hidden="false" outlineLevel="0" max="10" min="10" style="15" width="13.5"/>
    <col collapsed="false" customWidth="true" hidden="false" outlineLevel="0" max="1025" min="11" style="15" width="10.84"/>
  </cols>
  <sheetData>
    <row r="1" customFormat="false" ht="14" hidden="false" customHeight="false" outlineLevel="0" collapsed="false">
      <c r="B1" s="15" t="s">
        <v>199</v>
      </c>
    </row>
    <row r="2" customFormat="false" ht="14" hidden="false" customHeight="false" outlineLevel="0" collapsed="false">
      <c r="A2" s="15" t="s">
        <v>200</v>
      </c>
      <c r="B2" s="15" t="n">
        <v>2049800</v>
      </c>
    </row>
    <row r="3" customFormat="false" ht="14" hidden="false" customHeight="false" outlineLevel="0" collapsed="false">
      <c r="A3" s="15" t="s">
        <v>200</v>
      </c>
      <c r="B3" s="15" t="n">
        <v>1977423</v>
      </c>
      <c r="C3" s="15" t="n">
        <f aca="false">AVERAGE(B2:B4)</f>
        <v>2116945.66666667</v>
      </c>
      <c r="D3" s="15" t="n">
        <f aca="false">C3*2</f>
        <v>4233891.33333333</v>
      </c>
      <c r="E3" s="15" t="s">
        <v>201</v>
      </c>
    </row>
    <row r="4" customFormat="false" ht="14" hidden="false" customHeight="false" outlineLevel="0" collapsed="false">
      <c r="A4" s="15" t="s">
        <v>200</v>
      </c>
      <c r="B4" s="15" t="n">
        <v>2323614</v>
      </c>
    </row>
    <row r="5" customFormat="false" ht="14" hidden="false" customHeight="false" outlineLevel="0" collapsed="false">
      <c r="A5" s="15" t="s">
        <v>202</v>
      </c>
      <c r="B5" s="15" t="n">
        <v>3810253</v>
      </c>
      <c r="E5" s="15" t="n">
        <f aca="false">((D3+C6)/2)/100</f>
        <v>40894.2226666667</v>
      </c>
    </row>
    <row r="6" customFormat="false" ht="14" hidden="false" customHeight="false" outlineLevel="0" collapsed="false">
      <c r="A6" s="15" t="s">
        <v>202</v>
      </c>
      <c r="B6" s="15" t="n">
        <v>4049557</v>
      </c>
      <c r="C6" s="15" t="n">
        <f aca="false">AVERAGE(B5:B9)</f>
        <v>3944953.2</v>
      </c>
    </row>
    <row r="7" customFormat="false" ht="14" hidden="false" customHeight="false" outlineLevel="0" collapsed="false">
      <c r="A7" s="15" t="s">
        <v>202</v>
      </c>
      <c r="B7" s="15" t="n">
        <v>3826120</v>
      </c>
    </row>
    <row r="8" customFormat="false" ht="14" hidden="false" customHeight="false" outlineLevel="0" collapsed="false">
      <c r="A8" s="15" t="s">
        <v>202</v>
      </c>
      <c r="B8" s="15" t="n">
        <v>4023216</v>
      </c>
    </row>
    <row r="9" customFormat="false" ht="14" hidden="false" customHeight="false" outlineLevel="0" collapsed="false">
      <c r="A9" s="15" t="s">
        <v>202</v>
      </c>
      <c r="B9" s="15" t="n">
        <v>4015620</v>
      </c>
    </row>
    <row r="10" customFormat="false" ht="14" hidden="false" customHeight="false" outlineLevel="0" collapsed="false">
      <c r="D10" s="15" t="s">
        <v>129</v>
      </c>
      <c r="E10" s="15" t="s">
        <v>203</v>
      </c>
      <c r="F10" s="15" t="s">
        <v>204</v>
      </c>
      <c r="G10" s="15" t="s">
        <v>205</v>
      </c>
      <c r="H10" s="15" t="s">
        <v>129</v>
      </c>
      <c r="I10" s="15" t="s">
        <v>206</v>
      </c>
      <c r="J10" s="15" t="s">
        <v>207</v>
      </c>
    </row>
    <row r="11" customFormat="false" ht="14" hidden="false" customHeight="false" outlineLevel="0" collapsed="false">
      <c r="A11" s="15" t="s">
        <v>114</v>
      </c>
      <c r="B11" s="15" t="n">
        <v>2946311</v>
      </c>
      <c r="C11" s="15" t="n">
        <f aca="false">AVERAGE(B11:B13)</f>
        <v>2900582.33333333</v>
      </c>
      <c r="D11" s="15" t="n">
        <f aca="false">C11/$E$5</f>
        <v>70.9289025243566</v>
      </c>
      <c r="E11" s="15" t="n">
        <v>3065</v>
      </c>
      <c r="F11" s="15" t="n">
        <f aca="false">(E11*D11)/100</f>
        <v>2173.97086237153</v>
      </c>
      <c r="G11" s="15" t="n">
        <v>0.8516</v>
      </c>
      <c r="H11" s="15" t="n">
        <f aca="false">F11*G11</f>
        <v>1851.35358639559</v>
      </c>
      <c r="J11" s="15" t="n">
        <f aca="false">D11</f>
        <v>70.9289025243566</v>
      </c>
    </row>
    <row r="12" customFormat="false" ht="14" hidden="false" customHeight="false" outlineLevel="0" collapsed="false">
      <c r="B12" s="15" t="n">
        <v>2822864</v>
      </c>
    </row>
    <row r="13" customFormat="false" ht="14" hidden="false" customHeight="false" outlineLevel="0" collapsed="false">
      <c r="B13" s="15" t="n">
        <v>2932572</v>
      </c>
    </row>
    <row r="14" customFormat="false" ht="14" hidden="false" customHeight="false" outlineLevel="0" collapsed="false">
      <c r="A14" s="15" t="s">
        <v>115</v>
      </c>
      <c r="B14" s="15" t="n">
        <v>2755146</v>
      </c>
      <c r="C14" s="15" t="n">
        <f aca="false">AVERAGE(B14:B16)</f>
        <v>2936180.66666667</v>
      </c>
      <c r="D14" s="15" t="n">
        <f aca="false">C14/$E$5</f>
        <v>71.7994003847389</v>
      </c>
      <c r="E14" s="15" t="n">
        <v>3240</v>
      </c>
      <c r="F14" s="15" t="n">
        <f aca="false">(E14*D14)/100</f>
        <v>2326.30057246554</v>
      </c>
      <c r="G14" s="15" t="n">
        <v>0.8516</v>
      </c>
      <c r="H14" s="15" t="n">
        <f aca="false">F14*G14</f>
        <v>1981.07756751166</v>
      </c>
      <c r="J14" s="15" t="n">
        <f aca="false">D14</f>
        <v>71.7994003847389</v>
      </c>
    </row>
    <row r="15" customFormat="false" ht="14" hidden="false" customHeight="false" outlineLevel="0" collapsed="false">
      <c r="B15" s="15" t="n">
        <v>2969462</v>
      </c>
    </row>
    <row r="16" customFormat="false" ht="14" hidden="false" customHeight="false" outlineLevel="0" collapsed="false">
      <c r="B16" s="15" t="n">
        <v>3083934</v>
      </c>
    </row>
    <row r="17" customFormat="false" ht="14" hidden="false" customHeight="false" outlineLevel="0" collapsed="false">
      <c r="A17" s="15" t="s">
        <v>116</v>
      </c>
      <c r="B17" s="15" t="n">
        <v>2858179</v>
      </c>
      <c r="C17" s="15" t="n">
        <f aca="false">AVERAGE(B17:B19)</f>
        <v>2801121.66666667</v>
      </c>
      <c r="D17" s="15" t="n">
        <f aca="false">C17/$E$5</f>
        <v>68.4967578305356</v>
      </c>
      <c r="E17" s="15" t="n">
        <v>1750</v>
      </c>
      <c r="F17" s="15" t="n">
        <f aca="false">(E17*D17)/100</f>
        <v>1198.69326203437</v>
      </c>
      <c r="G17" s="15" t="n">
        <v>0.8516</v>
      </c>
      <c r="H17" s="15" t="n">
        <f aca="false">F17*G17</f>
        <v>1020.80718194847</v>
      </c>
      <c r="J17" s="15" t="n">
        <f aca="false">D17</f>
        <v>68.4967578305356</v>
      </c>
    </row>
    <row r="18" customFormat="false" ht="14" hidden="false" customHeight="false" outlineLevel="0" collapsed="false">
      <c r="B18" s="15" t="n">
        <v>2905651</v>
      </c>
    </row>
    <row r="19" customFormat="false" ht="14" hidden="false" customHeight="false" outlineLevel="0" collapsed="false">
      <c r="B19" s="15" t="n">
        <v>2639535</v>
      </c>
    </row>
    <row r="20" customFormat="false" ht="14" hidden="false" customHeight="false" outlineLevel="0" collapsed="false">
      <c r="A20" s="15" t="s">
        <v>97</v>
      </c>
      <c r="B20" s="15" t="n">
        <v>2933568</v>
      </c>
      <c r="C20" s="15" t="n">
        <f aca="false">AVERAGE(B20:B22)</f>
        <v>2929242.33333333</v>
      </c>
      <c r="D20" s="15" t="n">
        <f aca="false">C20/$E$5</f>
        <v>71.6297350168485</v>
      </c>
      <c r="E20" s="15" t="n">
        <v>22</v>
      </c>
      <c r="F20" s="15" t="n">
        <f aca="false">(E20*D20)/100</f>
        <v>15.7585417037067</v>
      </c>
      <c r="G20" s="15" t="n">
        <v>0.8516</v>
      </c>
      <c r="H20" s="15" t="n">
        <f aca="false">F20*G20</f>
        <v>13.4199741148766</v>
      </c>
      <c r="J20" s="15" t="n">
        <f aca="false">D20</f>
        <v>71.6297350168485</v>
      </c>
    </row>
    <row r="21" customFormat="false" ht="14" hidden="false" customHeight="false" outlineLevel="0" collapsed="false">
      <c r="B21" s="15" t="n">
        <v>3010282</v>
      </c>
    </row>
    <row r="22" customFormat="false" ht="14" hidden="false" customHeight="false" outlineLevel="0" collapsed="false">
      <c r="B22" s="15" t="n">
        <v>2843877</v>
      </c>
    </row>
    <row r="23" customFormat="false" ht="14" hidden="false" customHeight="false" outlineLevel="0" collapsed="false">
      <c r="A23" s="15" t="s">
        <v>98</v>
      </c>
      <c r="B23" s="15" t="n">
        <v>3208537</v>
      </c>
      <c r="C23" s="15" t="n">
        <f aca="false">AVERAGE(B23:B25)</f>
        <v>3087468.33333333</v>
      </c>
      <c r="D23" s="15" t="n">
        <f aca="false">C23/$E$5</f>
        <v>75.4988879113715</v>
      </c>
      <c r="E23" s="15" t="n">
        <v>15</v>
      </c>
      <c r="F23" s="15" t="n">
        <f aca="false">(E23*D23)/100</f>
        <v>11.3248331867057</v>
      </c>
      <c r="G23" s="15" t="n">
        <v>0.8516</v>
      </c>
      <c r="H23" s="15" t="n">
        <f aca="false">F23*G23</f>
        <v>9.64422794179859</v>
      </c>
      <c r="J23" s="15" t="n">
        <f aca="false">D23</f>
        <v>75.4988879113715</v>
      </c>
    </row>
    <row r="24" customFormat="false" ht="14" hidden="false" customHeight="false" outlineLevel="0" collapsed="false">
      <c r="B24" s="15" t="n">
        <v>3120300</v>
      </c>
    </row>
    <row r="25" customFormat="false" ht="14" hidden="false" customHeight="false" outlineLevel="0" collapsed="false">
      <c r="B25" s="15" t="n">
        <v>2933568</v>
      </c>
    </row>
    <row r="26" customFormat="false" ht="14" hidden="false" customHeight="false" outlineLevel="0" collapsed="false">
      <c r="A26" s="15" t="s">
        <v>99</v>
      </c>
      <c r="B26" s="15" t="n">
        <v>3010282</v>
      </c>
      <c r="C26" s="15" t="n">
        <f aca="false">AVERAGE(B26:B28)</f>
        <v>3020898.66666667</v>
      </c>
      <c r="D26" s="15" t="n">
        <f aca="false">C26/$E$5</f>
        <v>73.8710377573465</v>
      </c>
      <c r="E26" s="15" t="n">
        <v>16</v>
      </c>
      <c r="F26" s="15" t="n">
        <f aca="false">(E26*D26)/100</f>
        <v>11.8193660411754</v>
      </c>
      <c r="G26" s="15" t="n">
        <v>0.8516</v>
      </c>
      <c r="H26" s="15" t="n">
        <f aca="false">F26*G26</f>
        <v>10.065372120665</v>
      </c>
      <c r="J26" s="15" t="n">
        <f aca="false">D26</f>
        <v>73.8710377573465</v>
      </c>
    </row>
    <row r="27" customFormat="false" ht="14" hidden="false" customHeight="false" outlineLevel="0" collapsed="false">
      <c r="B27" s="15" t="n">
        <v>2843877</v>
      </c>
    </row>
    <row r="28" customFormat="false" ht="14" hidden="false" customHeight="false" outlineLevel="0" collapsed="false">
      <c r="B28" s="15" t="n">
        <v>3208537</v>
      </c>
    </row>
    <row r="29" customFormat="false" ht="14" hidden="false" customHeight="false" outlineLevel="0" collapsed="false">
      <c r="A29" s="15" t="s">
        <v>32</v>
      </c>
      <c r="B29" s="15" t="n">
        <v>2456511</v>
      </c>
      <c r="C29" s="15" t="n">
        <f aca="false">AVERAGE(B29:B31)</f>
        <v>2498975</v>
      </c>
      <c r="D29" s="15" t="n">
        <f aca="false">C29/$E$5</f>
        <v>61.1082651055486</v>
      </c>
      <c r="E29" s="15" t="n">
        <v>10</v>
      </c>
      <c r="F29" s="15" t="n">
        <f aca="false">(E29*D29)/100</f>
        <v>6.11082651055486</v>
      </c>
      <c r="G29" s="15" t="n">
        <v>0.8516</v>
      </c>
      <c r="H29" s="15" t="n">
        <f aca="false">F29*G29</f>
        <v>5.20397985638852</v>
      </c>
      <c r="I29" s="15" t="n">
        <f aca="false">H29+H32</f>
        <v>8.97453220153315</v>
      </c>
      <c r="J29" s="22" t="n">
        <f aca="false">(F29+F32)/(E29+E32)*100</f>
        <v>58.546867344692</v>
      </c>
    </row>
    <row r="30" customFormat="false" ht="14" hidden="false" customHeight="false" outlineLevel="0" collapsed="false">
      <c r="B30" s="15" t="n">
        <v>2669657</v>
      </c>
    </row>
    <row r="31" customFormat="false" ht="14" hidden="false" customHeight="false" outlineLevel="0" collapsed="false">
      <c r="B31" s="15" t="n">
        <v>2370757</v>
      </c>
    </row>
    <row r="32" customFormat="false" ht="14" hidden="false" customHeight="false" outlineLevel="0" collapsed="false">
      <c r="A32" s="15" t="s">
        <v>33</v>
      </c>
      <c r="B32" s="15" t="n">
        <v>2289055</v>
      </c>
      <c r="C32" s="15" t="n">
        <f aca="false">AVERAGE(B32:B34)</f>
        <v>2263295.66666667</v>
      </c>
      <c r="D32" s="15" t="n">
        <f aca="false">C32/$E$5</f>
        <v>55.3451201436213</v>
      </c>
      <c r="E32" s="15" t="n">
        <v>8</v>
      </c>
      <c r="F32" s="15" t="n">
        <f aca="false">(E32*D32)/100</f>
        <v>4.4276096114897</v>
      </c>
      <c r="G32" s="15" t="n">
        <v>0.8516</v>
      </c>
      <c r="H32" s="15" t="n">
        <f aca="false">F32*G32</f>
        <v>3.77055234514463</v>
      </c>
    </row>
    <row r="33" customFormat="false" ht="14" hidden="false" customHeight="false" outlineLevel="0" collapsed="false">
      <c r="B33" s="15" t="n">
        <v>2294214</v>
      </c>
    </row>
    <row r="34" customFormat="false" ht="14" hidden="false" customHeight="false" outlineLevel="0" collapsed="false">
      <c r="B34" s="15" t="n">
        <v>2206618</v>
      </c>
    </row>
    <row r="35" customFormat="false" ht="14" hidden="false" customHeight="false" outlineLevel="0" collapsed="false">
      <c r="A35" s="15" t="s">
        <v>101</v>
      </c>
      <c r="B35" s="15" t="n">
        <v>2925813</v>
      </c>
      <c r="C35" s="15" t="n">
        <f aca="false">AVERAGE(B35:B37)</f>
        <v>2892212.66666667</v>
      </c>
      <c r="D35" s="15" t="n">
        <f aca="false">C35/$E$5</f>
        <v>70.7242362873947</v>
      </c>
      <c r="E35" s="15" t="n">
        <v>12</v>
      </c>
      <c r="F35" s="15" t="n">
        <f aca="false">(E35*D35)/100</f>
        <v>8.48690835448737</v>
      </c>
      <c r="G35" s="15" t="n">
        <v>0.8516</v>
      </c>
      <c r="H35" s="15" t="n">
        <f aca="false">F35*G35</f>
        <v>7.22745115468144</v>
      </c>
      <c r="J35" s="15" t="n">
        <f aca="false">D35</f>
        <v>70.7242362873947</v>
      </c>
    </row>
    <row r="36" customFormat="false" ht="14" hidden="false" customHeight="false" outlineLevel="0" collapsed="false">
      <c r="B36" s="15" t="n">
        <v>2888528</v>
      </c>
    </row>
    <row r="37" customFormat="false" ht="14" hidden="false" customHeight="false" outlineLevel="0" collapsed="false">
      <c r="B37" s="15" t="n">
        <v>2862297</v>
      </c>
    </row>
    <row r="38" customFormat="false" ht="14" hidden="false" customHeight="false" outlineLevel="0" collapsed="false">
      <c r="A38" s="15" t="s">
        <v>102</v>
      </c>
      <c r="B38" s="15" t="n">
        <v>2547589</v>
      </c>
      <c r="C38" s="15" t="n">
        <f aca="false">AVERAGE(B38:B40)</f>
        <v>2691295.33333333</v>
      </c>
      <c r="D38" s="15" t="n">
        <f aca="false">C38/$E$5</f>
        <v>65.8111380492638</v>
      </c>
      <c r="E38" s="15" t="n">
        <v>9</v>
      </c>
      <c r="F38" s="15" t="n">
        <f aca="false">(E38*D38)/100</f>
        <v>5.92300242443374</v>
      </c>
      <c r="G38" s="15" t="n">
        <v>0.8516</v>
      </c>
      <c r="H38" s="15" t="n">
        <f aca="false">F38*G38</f>
        <v>5.04402886464778</v>
      </c>
      <c r="J38" s="15" t="n">
        <f aca="false">D38</f>
        <v>65.8111380492638</v>
      </c>
    </row>
    <row r="39" customFormat="false" ht="14" hidden="false" customHeight="false" outlineLevel="0" collapsed="false">
      <c r="B39" s="15" t="n">
        <v>2713429</v>
      </c>
    </row>
    <row r="40" customFormat="false" ht="14" hidden="false" customHeight="false" outlineLevel="0" collapsed="false">
      <c r="B40" s="15" t="n">
        <v>2812868</v>
      </c>
    </row>
    <row r="41" customFormat="false" ht="14" hidden="false" customHeight="false" outlineLevel="0" collapsed="false">
      <c r="A41" s="15" t="s">
        <v>38</v>
      </c>
      <c r="B41" s="15" t="n">
        <v>2294634</v>
      </c>
      <c r="C41" s="15" t="n">
        <f aca="false">AVERAGE(B41:B43)</f>
        <v>2309888</v>
      </c>
      <c r="D41" s="15" t="n">
        <f aca="false">C41/$E$5</f>
        <v>56.4844579350035</v>
      </c>
      <c r="E41" s="15" t="n">
        <v>9</v>
      </c>
      <c r="F41" s="15" t="n">
        <f aca="false">(E41*D41)/100</f>
        <v>5.08360121415032</v>
      </c>
      <c r="G41" s="15" t="n">
        <v>0.8516</v>
      </c>
      <c r="H41" s="15" t="n">
        <f aca="false">F41*G41</f>
        <v>4.32919479397041</v>
      </c>
      <c r="I41" s="15" t="n">
        <f aca="false">H41+H44</f>
        <v>6.72197465637118</v>
      </c>
      <c r="J41" s="22" t="n">
        <f aca="false">(F41+F44)/(E41+E44)*100</f>
        <v>60.7180570182027</v>
      </c>
    </row>
    <row r="42" customFormat="false" ht="14" hidden="false" customHeight="false" outlineLevel="0" collapsed="false">
      <c r="B42" s="15" t="n">
        <v>2309560</v>
      </c>
    </row>
    <row r="43" customFormat="false" ht="14" hidden="false" customHeight="false" outlineLevel="0" collapsed="false">
      <c r="B43" s="15" t="n">
        <v>2325470</v>
      </c>
    </row>
    <row r="44" customFormat="false" ht="14" hidden="false" customHeight="false" outlineLevel="0" collapsed="false">
      <c r="A44" s="15" t="s">
        <v>39</v>
      </c>
      <c r="B44" s="15" t="n">
        <v>2909809</v>
      </c>
      <c r="C44" s="15" t="n">
        <f aca="false">AVERAGE(B44:B46)</f>
        <v>2872559.66666667</v>
      </c>
      <c r="D44" s="15" t="n">
        <f aca="false">C44/$E$5</f>
        <v>70.2436549554009</v>
      </c>
      <c r="E44" s="15" t="n">
        <v>4</v>
      </c>
      <c r="F44" s="15" t="n">
        <f aca="false">(E44*D44)/100</f>
        <v>2.80974619821603</v>
      </c>
      <c r="G44" s="15" t="n">
        <v>0.8516</v>
      </c>
      <c r="H44" s="15" t="n">
        <f aca="false">F44*G44</f>
        <v>2.39277986240078</v>
      </c>
    </row>
    <row r="45" customFormat="false" ht="14" hidden="false" customHeight="false" outlineLevel="0" collapsed="false">
      <c r="B45" s="15" t="n">
        <v>2931145</v>
      </c>
    </row>
    <row r="46" customFormat="false" ht="14" hidden="false" customHeight="false" outlineLevel="0" collapsed="false">
      <c r="B46" s="15" t="n">
        <v>2776725</v>
      </c>
    </row>
    <row r="47" customFormat="false" ht="14" hidden="false" customHeight="false" outlineLevel="0" collapsed="false">
      <c r="A47" s="15" t="s">
        <v>104</v>
      </c>
      <c r="B47" s="15" t="n">
        <v>2888115.86666667</v>
      </c>
      <c r="C47" s="15" t="n">
        <f aca="false">AVERAGE(B47:B49)</f>
        <v>2889668.26666667</v>
      </c>
      <c r="D47" s="15" t="n">
        <f aca="false">C47/$E$5</f>
        <v>70.6620172296873</v>
      </c>
      <c r="E47" s="15" t="n">
        <v>10</v>
      </c>
      <c r="F47" s="15" t="n">
        <f aca="false">(E47*D47)/100</f>
        <v>7.06620172296873</v>
      </c>
      <c r="G47" s="15" t="n">
        <v>0.8516</v>
      </c>
      <c r="H47" s="15" t="n">
        <f aca="false">F47*G47</f>
        <v>6.01757738728017</v>
      </c>
      <c r="J47" s="15" t="n">
        <f aca="false">D47</f>
        <v>70.6620172296873</v>
      </c>
    </row>
    <row r="48" customFormat="false" ht="14" hidden="false" customHeight="false" outlineLevel="0" collapsed="false">
      <c r="B48" s="15" t="n">
        <v>2889668.26666667</v>
      </c>
    </row>
    <row r="49" customFormat="false" ht="14" hidden="false" customHeight="false" outlineLevel="0" collapsed="false">
      <c r="B49" s="15" t="n">
        <v>2891220.66666667</v>
      </c>
    </row>
    <row r="50" customFormat="false" ht="14" hidden="false" customHeight="false" outlineLevel="0" collapsed="false">
      <c r="A50" s="15" t="s">
        <v>42</v>
      </c>
      <c r="B50" s="15" t="n">
        <v>2904436</v>
      </c>
      <c r="C50" s="15" t="n">
        <f aca="false">AVERAGE(B50:B52)</f>
        <v>2929521.66666667</v>
      </c>
      <c r="D50" s="15" t="n">
        <f aca="false">C50/$E$5</f>
        <v>71.6365656475616</v>
      </c>
      <c r="E50" s="15" t="n">
        <v>12</v>
      </c>
      <c r="F50" s="15" t="n">
        <f aca="false">(E50*D50)/100</f>
        <v>8.59638787770739</v>
      </c>
      <c r="G50" s="15" t="n">
        <v>0.8516</v>
      </c>
      <c r="H50" s="15" t="n">
        <f aca="false">F50*G50</f>
        <v>7.32068391665561</v>
      </c>
      <c r="I50" s="15" t="n">
        <f aca="false">H50+H53</f>
        <v>14.4343685613358</v>
      </c>
      <c r="J50" s="22" t="n">
        <f aca="false">(F50+F53)/(E50+E53)*100</f>
        <v>70.6237697732495</v>
      </c>
    </row>
    <row r="51" customFormat="false" ht="14" hidden="false" customHeight="false" outlineLevel="0" collapsed="false">
      <c r="B51" s="15" t="n">
        <v>2863095</v>
      </c>
    </row>
    <row r="52" customFormat="false" ht="14" hidden="false" customHeight="false" outlineLevel="0" collapsed="false">
      <c r="B52" s="15" t="n">
        <v>3021034</v>
      </c>
    </row>
    <row r="53" customFormat="false" ht="14" hidden="false" customHeight="false" outlineLevel="0" collapsed="false">
      <c r="A53" s="15" t="s">
        <v>43</v>
      </c>
      <c r="B53" s="15" t="n">
        <v>2885100</v>
      </c>
      <c r="C53" s="15" t="n">
        <f aca="false">AVERAGE(B53:B55)</f>
        <v>2846686.66666667</v>
      </c>
      <c r="D53" s="15" t="n">
        <f aca="false">C53/$E$5</f>
        <v>69.6109738989374</v>
      </c>
      <c r="E53" s="15" t="n">
        <v>12</v>
      </c>
      <c r="F53" s="15" t="n">
        <f aca="false">(E53*D53)/100</f>
        <v>8.35331686787248</v>
      </c>
      <c r="G53" s="15" t="n">
        <v>0.8516</v>
      </c>
      <c r="H53" s="15" t="n">
        <f aca="false">F53*G53</f>
        <v>7.11368464468021</v>
      </c>
    </row>
    <row r="54" customFormat="false" ht="14" hidden="false" customHeight="false" outlineLevel="0" collapsed="false">
      <c r="B54" s="15" t="n">
        <v>2861218</v>
      </c>
    </row>
    <row r="55" customFormat="false" ht="14" hidden="false" customHeight="false" outlineLevel="0" collapsed="false">
      <c r="B55" s="15" t="n">
        <v>2793742</v>
      </c>
    </row>
    <row r="56" customFormat="false" ht="14" hidden="false" customHeight="false" outlineLevel="0" collapsed="false">
      <c r="A56" s="15" t="s">
        <v>106</v>
      </c>
      <c r="B56" s="15" t="n">
        <v>2914700</v>
      </c>
      <c r="C56" s="15" t="n">
        <f aca="false">AVERAGE(B56:B58)</f>
        <v>2985417.66666667</v>
      </c>
      <c r="D56" s="15" t="n">
        <f aca="false">C56/$E$5</f>
        <v>73.003409087908</v>
      </c>
      <c r="E56" s="15" t="n">
        <v>13</v>
      </c>
      <c r="F56" s="15" t="n">
        <f aca="false">(E56*D56)/100</f>
        <v>9.49044318142804</v>
      </c>
      <c r="G56" s="15" t="n">
        <v>0.8516</v>
      </c>
      <c r="H56" s="15" t="n">
        <f aca="false">F56*G56</f>
        <v>8.08206141330412</v>
      </c>
      <c r="J56" s="15" t="n">
        <f aca="false">D56</f>
        <v>73.003409087908</v>
      </c>
    </row>
    <row r="57" customFormat="false" ht="14" hidden="false" customHeight="false" outlineLevel="0" collapsed="false">
      <c r="B57" s="15" t="n">
        <v>3022561</v>
      </c>
    </row>
    <row r="58" customFormat="false" ht="14" hidden="false" customHeight="false" outlineLevel="0" collapsed="false">
      <c r="B58" s="15" t="n">
        <v>3018992</v>
      </c>
    </row>
    <row r="59" customFormat="false" ht="14" hidden="false" customHeight="false" outlineLevel="0" collapsed="false">
      <c r="A59" s="15" t="s">
        <v>107</v>
      </c>
      <c r="B59" s="15" t="n">
        <v>2964310</v>
      </c>
      <c r="C59" s="15" t="n">
        <f aca="false">AVERAGE(B59:B61)</f>
        <v>3001980</v>
      </c>
      <c r="D59" s="15" t="n">
        <f aca="false">C59/$E$5</f>
        <v>73.4084133220839</v>
      </c>
      <c r="E59" s="15" t="n">
        <v>12</v>
      </c>
      <c r="F59" s="15" t="n">
        <f aca="false">(E59*D59)/100</f>
        <v>8.80900959865007</v>
      </c>
      <c r="G59" s="15" t="n">
        <v>0.8516</v>
      </c>
      <c r="H59" s="15" t="n">
        <f aca="false">F59*G59</f>
        <v>7.5017525742104</v>
      </c>
      <c r="J59" s="15" t="n">
        <f aca="false">D59</f>
        <v>73.4084133220839</v>
      </c>
    </row>
    <row r="60" customFormat="false" ht="14" hidden="false" customHeight="false" outlineLevel="0" collapsed="false">
      <c r="B60" s="15" t="n">
        <v>3000500</v>
      </c>
    </row>
    <row r="61" customFormat="false" ht="14" hidden="false" customHeight="false" outlineLevel="0" collapsed="false">
      <c r="B61" s="15" t="n">
        <v>3041130</v>
      </c>
    </row>
    <row r="62" customFormat="false" ht="14" hidden="false" customHeight="false" outlineLevel="0" collapsed="false">
      <c r="A62" s="15" t="s">
        <v>108</v>
      </c>
      <c r="B62" s="15" t="n">
        <v>2667530</v>
      </c>
      <c r="C62" s="15" t="n">
        <f aca="false">AVERAGE(B62:B64)</f>
        <v>2694050</v>
      </c>
      <c r="D62" s="15" t="n">
        <f aca="false">C62/$E$5</f>
        <v>65.8784988275606</v>
      </c>
      <c r="E62" s="15" t="n">
        <v>11</v>
      </c>
      <c r="F62" s="15" t="n">
        <f aca="false">(E62*D62)/100</f>
        <v>7.24663487103166</v>
      </c>
      <c r="G62" s="15" t="n">
        <v>0.8516</v>
      </c>
      <c r="H62" s="15" t="n">
        <f aca="false">F62*G62</f>
        <v>6.17123425617056</v>
      </c>
      <c r="J62" s="15" t="n">
        <f aca="false">D62</f>
        <v>65.8784988275606</v>
      </c>
    </row>
    <row r="63" customFormat="false" ht="14" hidden="false" customHeight="false" outlineLevel="0" collapsed="false">
      <c r="B63" s="15" t="n">
        <v>2719710</v>
      </c>
    </row>
    <row r="64" customFormat="false" ht="14" hidden="false" customHeight="false" outlineLevel="0" collapsed="false">
      <c r="B64" s="15" t="n">
        <v>2694910</v>
      </c>
    </row>
    <row r="65" customFormat="false" ht="14" hidden="false" customHeight="false" outlineLevel="0" collapsed="false">
      <c r="A65" s="15" t="s">
        <v>109</v>
      </c>
      <c r="B65" s="15" t="n">
        <v>2817854</v>
      </c>
      <c r="C65" s="15" t="n">
        <f aca="false">AVERAGE(B65:B67)</f>
        <v>2920739.66666667</v>
      </c>
      <c r="D65" s="15" t="n">
        <f aca="false">C65/$E$5</f>
        <v>71.4218164867428</v>
      </c>
      <c r="E65" s="15" t="n">
        <v>12</v>
      </c>
      <c r="F65" s="15" t="n">
        <f aca="false">(E65*D65)/100</f>
        <v>8.57061797840914</v>
      </c>
      <c r="G65" s="15" t="n">
        <v>0.8516</v>
      </c>
      <c r="H65" s="15" t="n">
        <f aca="false">F65*G65</f>
        <v>7.29873827041322</v>
      </c>
      <c r="J65" s="15" t="n">
        <f aca="false">D65</f>
        <v>71.4218164867428</v>
      </c>
    </row>
    <row r="66" customFormat="false" ht="14" hidden="false" customHeight="false" outlineLevel="0" collapsed="false">
      <c r="B66" s="15" t="n">
        <v>2979569</v>
      </c>
      <c r="E66" s="15" t="n">
        <f aca="false">E65+E68+E71</f>
        <v>40</v>
      </c>
    </row>
    <row r="67" customFormat="false" ht="14" hidden="false" customHeight="false" outlineLevel="0" collapsed="false">
      <c r="B67" s="15" t="n">
        <v>2964796</v>
      </c>
    </row>
    <row r="68" customFormat="false" ht="14" hidden="false" customHeight="false" outlineLevel="0" collapsed="false">
      <c r="A68" s="15" t="s">
        <v>110</v>
      </c>
      <c r="B68" s="15" t="n">
        <v>2819774</v>
      </c>
      <c r="C68" s="15" t="n">
        <f aca="false">AVERAGE(B68:B70)</f>
        <v>2837499.33333333</v>
      </c>
      <c r="D68" s="15" t="n">
        <f aca="false">C68/$E$5</f>
        <v>69.3863129875852</v>
      </c>
      <c r="E68" s="15" t="n">
        <v>12</v>
      </c>
      <c r="F68" s="15" t="n">
        <f aca="false">(E68*D68)/100</f>
        <v>8.32635755851022</v>
      </c>
      <c r="G68" s="15" t="n">
        <v>0.8516</v>
      </c>
      <c r="H68" s="15" t="n">
        <f aca="false">F68*G68</f>
        <v>7.0907260968273</v>
      </c>
      <c r="J68" s="15" t="n">
        <f aca="false">D68</f>
        <v>69.3863129875852</v>
      </c>
    </row>
    <row r="69" customFormat="false" ht="14" hidden="false" customHeight="false" outlineLevel="0" collapsed="false">
      <c r="B69" s="15" t="n">
        <v>2971350</v>
      </c>
    </row>
    <row r="70" customFormat="false" ht="14" hidden="false" customHeight="false" outlineLevel="0" collapsed="false">
      <c r="B70" s="15" t="n">
        <v>2721374</v>
      </c>
    </row>
    <row r="71" customFormat="false" ht="14" hidden="false" customHeight="false" outlineLevel="0" collapsed="false">
      <c r="A71" s="15" t="s">
        <v>111</v>
      </c>
      <c r="B71" s="15" t="n">
        <v>2670918</v>
      </c>
      <c r="C71" s="15" t="n">
        <f aca="false">AVERAGE(B71:B73)</f>
        <v>2877557.33333333</v>
      </c>
      <c r="D71" s="15" t="n">
        <f aca="false">C71/$E$5</f>
        <v>70.3658645571679</v>
      </c>
      <c r="E71" s="15" t="n">
        <v>16</v>
      </c>
      <c r="F71" s="15" t="n">
        <f aca="false">(E71*D71)/100</f>
        <v>11.2585383291469</v>
      </c>
      <c r="G71" s="15" t="n">
        <v>0.8516</v>
      </c>
      <c r="H71" s="15" t="n">
        <f aca="false">F71*G71</f>
        <v>9.58777124110147</v>
      </c>
      <c r="J71" s="15" t="n">
        <f aca="false">D71</f>
        <v>70.3658645571679</v>
      </c>
    </row>
    <row r="72" customFormat="false" ht="14" hidden="false" customHeight="false" outlineLevel="0" collapsed="false">
      <c r="B72" s="15" t="n">
        <v>3093298</v>
      </c>
    </row>
    <row r="73" customFormat="false" ht="14" hidden="false" customHeight="false" outlineLevel="0" collapsed="false">
      <c r="B73" s="15" t="n">
        <v>2868456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7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E5" activeCellId="0" sqref="E5"/>
    </sheetView>
  </sheetViews>
  <sheetFormatPr defaultRowHeight="14" zeroHeight="false" outlineLevelRow="0" outlineLevelCol="0"/>
  <cols>
    <col collapsed="false" customWidth="true" hidden="false" outlineLevel="0" max="4" min="1" style="15" width="10.84"/>
    <col collapsed="false" customWidth="true" hidden="false" outlineLevel="0" max="5" min="5" style="15" width="14.5"/>
    <col collapsed="false" customWidth="true" hidden="false" outlineLevel="0" max="6" min="6" style="15" width="14.83"/>
    <col collapsed="false" customWidth="true" hidden="false" outlineLevel="0" max="9" min="7" style="15" width="10.84"/>
    <col collapsed="false" customWidth="true" hidden="false" outlineLevel="0" max="10" min="10" style="15" width="13.5"/>
    <col collapsed="false" customWidth="true" hidden="false" outlineLevel="0" max="1025" min="11" style="15" width="10.84"/>
  </cols>
  <sheetData>
    <row r="1" customFormat="false" ht="14" hidden="false" customHeight="false" outlineLevel="0" collapsed="false">
      <c r="B1" s="15" t="s">
        <v>199</v>
      </c>
    </row>
    <row r="2" customFormat="false" ht="14" hidden="false" customHeight="false" outlineLevel="0" collapsed="false">
      <c r="A2" s="15" t="s">
        <v>200</v>
      </c>
      <c r="B2" s="15" t="n">
        <v>2215964</v>
      </c>
    </row>
    <row r="3" customFormat="false" ht="14" hidden="false" customHeight="false" outlineLevel="0" collapsed="false">
      <c r="A3" s="15" t="s">
        <v>200</v>
      </c>
      <c r="B3" s="15" t="n">
        <v>2526084</v>
      </c>
      <c r="C3" s="15" t="n">
        <f aca="false">AVERAGE(B2:B4)</f>
        <v>2408725.33333333</v>
      </c>
      <c r="D3" s="15" t="n">
        <f aca="false">C3*2</f>
        <v>4817450.66666667</v>
      </c>
      <c r="E3" s="15" t="s">
        <v>201</v>
      </c>
    </row>
    <row r="4" customFormat="false" ht="14" hidden="false" customHeight="false" outlineLevel="0" collapsed="false">
      <c r="A4" s="15" t="s">
        <v>200</v>
      </c>
      <c r="B4" s="15" t="n">
        <v>2484128</v>
      </c>
    </row>
    <row r="5" customFormat="false" ht="14" hidden="false" customHeight="false" outlineLevel="0" collapsed="false">
      <c r="A5" s="15" t="s">
        <v>202</v>
      </c>
      <c r="B5" s="15" t="n">
        <v>4264981</v>
      </c>
      <c r="E5" s="15" t="n">
        <f aca="false">((D3+C6)/2)/100</f>
        <v>45613.0933333333</v>
      </c>
    </row>
    <row r="6" customFormat="false" ht="14" hidden="false" customHeight="false" outlineLevel="0" collapsed="false">
      <c r="A6" s="15" t="s">
        <v>202</v>
      </c>
      <c r="B6" s="15" t="n">
        <v>4242857</v>
      </c>
      <c r="C6" s="15" t="n">
        <f aca="false">AVERAGE(B5:B9)</f>
        <v>4305168</v>
      </c>
    </row>
    <row r="7" customFormat="false" ht="14" hidden="false" customHeight="false" outlineLevel="0" collapsed="false">
      <c r="A7" s="15" t="s">
        <v>202</v>
      </c>
      <c r="B7" s="15" t="n">
        <v>4418720</v>
      </c>
    </row>
    <row r="8" customFormat="false" ht="14" hidden="false" customHeight="false" outlineLevel="0" collapsed="false">
      <c r="A8" s="15" t="s">
        <v>202</v>
      </c>
      <c r="B8" s="15" t="n">
        <v>4377838</v>
      </c>
    </row>
    <row r="9" customFormat="false" ht="14" hidden="false" customHeight="false" outlineLevel="0" collapsed="false">
      <c r="A9" s="15" t="s">
        <v>202</v>
      </c>
      <c r="B9" s="15" t="n">
        <v>4221444</v>
      </c>
    </row>
    <row r="10" customFormat="false" ht="14" hidden="false" customHeight="false" outlineLevel="0" collapsed="false">
      <c r="D10" s="15" t="s">
        <v>129</v>
      </c>
      <c r="E10" s="15" t="s">
        <v>203</v>
      </c>
      <c r="F10" s="15" t="s">
        <v>204</v>
      </c>
      <c r="G10" s="15" t="s">
        <v>205</v>
      </c>
      <c r="H10" s="15" t="s">
        <v>129</v>
      </c>
      <c r="I10" s="15" t="s">
        <v>206</v>
      </c>
    </row>
    <row r="11" customFormat="false" ht="14" hidden="false" customHeight="false" outlineLevel="0" collapsed="false">
      <c r="A11" s="15" t="s">
        <v>114</v>
      </c>
      <c r="B11" s="15" t="n">
        <v>2656679</v>
      </c>
      <c r="C11" s="15" t="n">
        <f aca="false">AVERAGE(B11:B13)</f>
        <v>2759599</v>
      </c>
      <c r="D11" s="15" t="n">
        <f aca="false">C11/$E$5</f>
        <v>60.5001502492559</v>
      </c>
      <c r="E11" s="15" t="n">
        <v>6750</v>
      </c>
      <c r="F11" s="15" t="n">
        <f aca="false">(E11*D11)/100</f>
        <v>4083.76014182477</v>
      </c>
      <c r="G11" s="15" t="n">
        <v>0.8516</v>
      </c>
      <c r="H11" s="15" t="n">
        <f aca="false">F11*G11</f>
        <v>3477.73013677798</v>
      </c>
    </row>
    <row r="12" customFormat="false" ht="14" hidden="false" customHeight="false" outlineLevel="0" collapsed="false">
      <c r="B12" s="15" t="n">
        <v>2801103</v>
      </c>
    </row>
    <row r="13" customFormat="false" ht="14" hidden="false" customHeight="false" outlineLevel="0" collapsed="false">
      <c r="B13" s="15" t="n">
        <v>2821015</v>
      </c>
    </row>
    <row r="14" customFormat="false" ht="14" hidden="false" customHeight="false" outlineLevel="0" collapsed="false">
      <c r="A14" s="15" t="s">
        <v>115</v>
      </c>
      <c r="B14" s="15" t="n">
        <v>2755146</v>
      </c>
      <c r="C14" s="15" t="n">
        <f aca="false">AVERAGE(B14:B16)</f>
        <v>2936180.66666667</v>
      </c>
      <c r="D14" s="15" t="n">
        <f aca="false">C14/$E$5</f>
        <v>64.3714436381133</v>
      </c>
      <c r="E14" s="15" t="n">
        <v>3240</v>
      </c>
      <c r="F14" s="15" t="n">
        <f aca="false">(E14*D14)/100</f>
        <v>2085.63477387487</v>
      </c>
      <c r="G14" s="15" t="n">
        <v>0.8516</v>
      </c>
      <c r="H14" s="15" t="n">
        <f aca="false">F14*G14</f>
        <v>1776.12657343184</v>
      </c>
    </row>
    <row r="15" customFormat="false" ht="14" hidden="false" customHeight="false" outlineLevel="0" collapsed="false">
      <c r="B15" s="15" t="n">
        <v>2969462</v>
      </c>
    </row>
    <row r="16" customFormat="false" ht="14" hidden="false" customHeight="false" outlineLevel="0" collapsed="false">
      <c r="B16" s="15" t="n">
        <v>3083934</v>
      </c>
    </row>
    <row r="17" customFormat="false" ht="14" hidden="false" customHeight="false" outlineLevel="0" collapsed="false">
      <c r="A17" s="15" t="s">
        <v>116</v>
      </c>
      <c r="B17" s="15" t="n">
        <v>2858179</v>
      </c>
      <c r="C17" s="15" t="n">
        <f aca="false">AVERAGE(B17:B19)</f>
        <v>2801121.66666667</v>
      </c>
      <c r="D17" s="15" t="n">
        <f aca="false">C17/$E$5</f>
        <v>61.4104736593177</v>
      </c>
      <c r="E17" s="15" t="n">
        <v>3000</v>
      </c>
      <c r="F17" s="15" t="n">
        <f aca="false">(E17*D17)/100</f>
        <v>1842.31420977953</v>
      </c>
      <c r="G17" s="15" t="n">
        <v>0.8516</v>
      </c>
      <c r="H17" s="15" t="n">
        <f aca="false">F17*G17</f>
        <v>1568.91478104825</v>
      </c>
    </row>
    <row r="18" customFormat="false" ht="14" hidden="false" customHeight="false" outlineLevel="0" collapsed="false">
      <c r="B18" s="15" t="n">
        <v>2905651</v>
      </c>
    </row>
    <row r="19" customFormat="false" ht="14" hidden="false" customHeight="false" outlineLevel="0" collapsed="false">
      <c r="B19" s="15" t="n">
        <v>2639535</v>
      </c>
    </row>
    <row r="20" customFormat="false" ht="14" hidden="false" customHeight="false" outlineLevel="0" collapsed="false">
      <c r="A20" s="15" t="s">
        <v>97</v>
      </c>
      <c r="B20" s="15" t="n">
        <v>3023823</v>
      </c>
      <c r="C20" s="15" t="n">
        <f aca="false">AVERAGE(B20:B22)</f>
        <v>3037207</v>
      </c>
      <c r="D20" s="15" t="n">
        <f aca="false">C20/$E$5</f>
        <v>66.5862974432487</v>
      </c>
      <c r="E20" s="15" t="n">
        <v>10</v>
      </c>
      <c r="F20" s="15" t="n">
        <f aca="false">(E20*D20)/100</f>
        <v>6.65862974432487</v>
      </c>
      <c r="G20" s="15" t="n">
        <v>0.8516</v>
      </c>
      <c r="H20" s="15" t="n">
        <f aca="false">F20*G20</f>
        <v>5.67048909026706</v>
      </c>
    </row>
    <row r="21" customFormat="false" ht="14" hidden="false" customHeight="false" outlineLevel="0" collapsed="false">
      <c r="B21" s="15" t="n">
        <v>3067046</v>
      </c>
    </row>
    <row r="22" customFormat="false" ht="14" hidden="false" customHeight="false" outlineLevel="0" collapsed="false">
      <c r="B22" s="15" t="n">
        <v>3020752</v>
      </c>
    </row>
    <row r="23" customFormat="false" ht="14" hidden="false" customHeight="false" outlineLevel="0" collapsed="false">
      <c r="A23" s="15" t="s">
        <v>98</v>
      </c>
      <c r="B23" s="15" t="n">
        <v>3067046</v>
      </c>
      <c r="C23" s="15" t="n">
        <f aca="false">AVERAGE(B23:B25)</f>
        <v>2823845.33333333</v>
      </c>
      <c r="D23" s="15" t="n">
        <f aca="false">C23/$E$5</f>
        <v>61.9086566371878</v>
      </c>
      <c r="E23" s="15" t="n">
        <v>8</v>
      </c>
      <c r="F23" s="15" t="n">
        <f aca="false">(E23*D23)/100</f>
        <v>4.95269253097502</v>
      </c>
      <c r="G23" s="15" t="n">
        <v>0.8516</v>
      </c>
      <c r="H23" s="15" t="n">
        <f aca="false">F23*G23</f>
        <v>4.21771295937833</v>
      </c>
    </row>
    <row r="24" customFormat="false" ht="14" hidden="false" customHeight="false" outlineLevel="0" collapsed="false">
      <c r="B24" s="15" t="n">
        <v>2639143</v>
      </c>
    </row>
    <row r="25" customFormat="false" ht="14" hidden="false" customHeight="false" outlineLevel="0" collapsed="false">
      <c r="B25" s="15" t="n">
        <v>2765347</v>
      </c>
    </row>
    <row r="26" customFormat="false" ht="14" hidden="false" customHeight="false" outlineLevel="0" collapsed="false">
      <c r="A26" s="15" t="s">
        <v>99</v>
      </c>
      <c r="B26" s="15" t="n">
        <v>2639143</v>
      </c>
      <c r="C26" s="15" t="n">
        <f aca="false">AVERAGE(B26:B28)</f>
        <v>2683559</v>
      </c>
      <c r="D26" s="15" t="n">
        <f aca="false">C26/$E$5</f>
        <v>58.8330850615408</v>
      </c>
      <c r="E26" s="15" t="n">
        <v>10</v>
      </c>
      <c r="F26" s="15" t="n">
        <f aca="false">(E26*D26)/100</f>
        <v>5.88330850615408</v>
      </c>
      <c r="G26" s="15" t="n">
        <v>0.8516</v>
      </c>
      <c r="H26" s="15" t="n">
        <f aca="false">F26*G26</f>
        <v>5.01022552384082</v>
      </c>
    </row>
    <row r="27" customFormat="false" ht="14" hidden="false" customHeight="false" outlineLevel="0" collapsed="false">
      <c r="B27" s="15" t="n">
        <v>2765347</v>
      </c>
    </row>
    <row r="28" customFormat="false" ht="14" hidden="false" customHeight="false" outlineLevel="0" collapsed="false">
      <c r="B28" s="15" t="n">
        <v>2646187</v>
      </c>
    </row>
    <row r="29" customFormat="false" ht="14" hidden="false" customHeight="false" outlineLevel="0" collapsed="false">
      <c r="A29" s="15" t="s">
        <v>100</v>
      </c>
      <c r="B29" s="15" t="n">
        <v>2879613</v>
      </c>
      <c r="C29" s="15" t="n">
        <f aca="false">AVERAGE(B29:B31)</f>
        <v>2966231.66666667</v>
      </c>
      <c r="D29" s="15" t="n">
        <f aca="false">C29/$E$5</f>
        <v>65.03026762491</v>
      </c>
      <c r="E29" s="15" t="n">
        <v>8</v>
      </c>
      <c r="F29" s="15" t="n">
        <f aca="false">(E29*D29)/100</f>
        <v>5.2024214099928</v>
      </c>
      <c r="G29" s="15" t="n">
        <v>0.8516</v>
      </c>
      <c r="H29" s="15" t="n">
        <f aca="false">F29*G29</f>
        <v>4.43038207274987</v>
      </c>
    </row>
    <row r="30" customFormat="false" ht="14" hidden="false" customHeight="false" outlineLevel="0" collapsed="false">
      <c r="B30" s="15" t="n">
        <v>2994020</v>
      </c>
    </row>
    <row r="31" customFormat="false" ht="14" hidden="false" customHeight="false" outlineLevel="0" collapsed="false">
      <c r="B31" s="15" t="n">
        <v>3025062</v>
      </c>
    </row>
    <row r="32" customFormat="false" ht="14" hidden="false" customHeight="false" outlineLevel="0" collapsed="false">
      <c r="A32" s="15" t="s">
        <v>101</v>
      </c>
      <c r="B32" s="15" t="n">
        <v>2334500</v>
      </c>
      <c r="C32" s="15" t="n">
        <f aca="false">AVERAGE(B32:B34)</f>
        <v>2332228</v>
      </c>
      <c r="D32" s="15" t="n">
        <f aca="false">C32/$E$5</f>
        <v>51.1306694978226</v>
      </c>
      <c r="E32" s="15" t="n">
        <v>12</v>
      </c>
      <c r="F32" s="15" t="n">
        <f aca="false">(E32*D32)/100</f>
        <v>6.13568033973871</v>
      </c>
      <c r="G32" s="15" t="n">
        <v>0.8516</v>
      </c>
      <c r="H32" s="15" t="n">
        <f aca="false">F32*G32</f>
        <v>5.22514537732148</v>
      </c>
    </row>
    <row r="33" customFormat="false" ht="14" hidden="false" customHeight="false" outlineLevel="0" collapsed="false">
      <c r="B33" s="15" t="n">
        <v>2339401</v>
      </c>
    </row>
    <row r="34" customFormat="false" ht="14" hidden="false" customHeight="false" outlineLevel="0" collapsed="false">
      <c r="B34" s="15" t="n">
        <v>2322783</v>
      </c>
    </row>
    <row r="35" customFormat="false" ht="14" hidden="false" customHeight="false" outlineLevel="0" collapsed="false">
      <c r="A35" s="15" t="s">
        <v>102</v>
      </c>
      <c r="B35" s="15" t="n">
        <v>2547589</v>
      </c>
      <c r="C35" s="15" t="n">
        <f aca="false">AVERAGE(B35:B37)</f>
        <v>2691295.33333333</v>
      </c>
      <c r="D35" s="15" t="n">
        <f aca="false">C35/$E$5</f>
        <v>59.0026927940574</v>
      </c>
      <c r="E35" s="15" t="n">
        <v>9</v>
      </c>
      <c r="F35" s="15" t="n">
        <f aca="false">(E35*D35)/100</f>
        <v>5.31024235146516</v>
      </c>
      <c r="G35" s="15" t="n">
        <v>0.8516</v>
      </c>
      <c r="H35" s="15" t="n">
        <f aca="false">F35*G35</f>
        <v>4.52220238650773</v>
      </c>
    </row>
    <row r="36" customFormat="false" ht="14" hidden="false" customHeight="false" outlineLevel="0" collapsed="false">
      <c r="B36" s="15" t="n">
        <v>2713429</v>
      </c>
    </row>
    <row r="37" customFormat="false" ht="14" hidden="false" customHeight="false" outlineLevel="0" collapsed="false">
      <c r="B37" s="15" t="n">
        <v>2812868</v>
      </c>
    </row>
    <row r="38" customFormat="false" ht="14" hidden="false" customHeight="false" outlineLevel="0" collapsed="false">
      <c r="A38" s="15" t="s">
        <v>103</v>
      </c>
      <c r="B38" s="15" t="n">
        <v>2294634</v>
      </c>
      <c r="C38" s="15" t="n">
        <f aca="false">AVERAGE(B38:B40)</f>
        <v>2309888</v>
      </c>
      <c r="D38" s="15" t="n">
        <f aca="false">C38/$E$5</f>
        <v>50.6408978474602</v>
      </c>
      <c r="E38" s="15" t="n">
        <v>11</v>
      </c>
      <c r="F38" s="15" t="n">
        <f aca="false">(E38*D38)/100</f>
        <v>5.57049876322062</v>
      </c>
      <c r="G38" s="15" t="n">
        <v>0.8516</v>
      </c>
      <c r="H38" s="15" t="n">
        <f aca="false">F38*G38</f>
        <v>4.74383674675868</v>
      </c>
    </row>
    <row r="39" customFormat="false" ht="14" hidden="false" customHeight="false" outlineLevel="0" collapsed="false">
      <c r="B39" s="15" t="n">
        <v>2309560</v>
      </c>
    </row>
    <row r="40" customFormat="false" ht="14" hidden="false" customHeight="false" outlineLevel="0" collapsed="false">
      <c r="B40" s="15" t="n">
        <v>2325470</v>
      </c>
    </row>
    <row r="41" customFormat="false" ht="14" hidden="false" customHeight="false" outlineLevel="0" collapsed="false">
      <c r="A41" s="15" t="s">
        <v>104</v>
      </c>
      <c r="B41" s="15" t="n">
        <v>2770879</v>
      </c>
      <c r="C41" s="15" t="n">
        <f aca="false">AVERAGE(B41:B43)</f>
        <v>2675227.66666667</v>
      </c>
      <c r="D41" s="15" t="n">
        <f aca="false">C41/$E$5</f>
        <v>58.6504328289363</v>
      </c>
      <c r="E41" s="15" t="n">
        <v>23</v>
      </c>
      <c r="F41" s="15" t="n">
        <f aca="false">(E41*D41)/100</f>
        <v>13.4895995506553</v>
      </c>
      <c r="G41" s="15" t="n">
        <v>0.8516</v>
      </c>
      <c r="H41" s="15" t="n">
        <f aca="false">F41*G41</f>
        <v>11.4877429773381</v>
      </c>
    </row>
    <row r="42" customFormat="false" ht="14" hidden="false" customHeight="false" outlineLevel="0" collapsed="false">
      <c r="B42" s="15" t="n">
        <v>2575686</v>
      </c>
    </row>
    <row r="43" customFormat="false" ht="14" hidden="false" customHeight="false" outlineLevel="0" collapsed="false">
      <c r="B43" s="15" t="n">
        <v>2679118</v>
      </c>
    </row>
    <row r="44" customFormat="false" ht="14" hidden="false" customHeight="false" outlineLevel="0" collapsed="false">
      <c r="A44" s="15" t="s">
        <v>42</v>
      </c>
      <c r="B44" s="15" t="n">
        <v>1605388</v>
      </c>
      <c r="C44" s="15" t="n">
        <f aca="false">AVERAGE(B44:B46)</f>
        <v>1638401</v>
      </c>
      <c r="D44" s="15" t="n">
        <f aca="false">C44/$E$5</f>
        <v>35.9195327540455</v>
      </c>
      <c r="E44" s="15" t="n">
        <v>13</v>
      </c>
      <c r="F44" s="15" t="n">
        <f aca="false">(E44*D44)/100</f>
        <v>4.66953925802591</v>
      </c>
      <c r="G44" s="15" t="n">
        <v>0.8516</v>
      </c>
      <c r="H44" s="15" t="n">
        <f aca="false">F44*G44</f>
        <v>3.97657963213487</v>
      </c>
      <c r="I44" s="15" t="n">
        <f aca="false">H44+H47</f>
        <v>10.354323007575</v>
      </c>
      <c r="J44" s="22" t="n">
        <f aca="false">(F44+F47)/(E44+E47)*100</f>
        <v>48.634678288281</v>
      </c>
    </row>
    <row r="45" customFormat="false" ht="14" hidden="false" customHeight="false" outlineLevel="0" collapsed="false">
      <c r="B45" s="15" t="n">
        <v>1634876</v>
      </c>
    </row>
    <row r="46" customFormat="false" ht="14" hidden="false" customHeight="false" outlineLevel="0" collapsed="false">
      <c r="B46" s="15" t="n">
        <v>1674939</v>
      </c>
    </row>
    <row r="47" customFormat="false" ht="14" hidden="false" customHeight="false" outlineLevel="0" collapsed="false">
      <c r="A47" s="15" t="s">
        <v>43</v>
      </c>
      <c r="B47" s="15" t="n">
        <v>2885100</v>
      </c>
      <c r="C47" s="15" t="n">
        <f aca="false">AVERAGE(B47:B49)</f>
        <v>2846686.66666667</v>
      </c>
      <c r="D47" s="15" t="n">
        <f aca="false">C47/$E$5</f>
        <v>62.4094192837027</v>
      </c>
      <c r="E47" s="15" t="n">
        <v>12</v>
      </c>
      <c r="F47" s="15" t="n">
        <f aca="false">(E47*D47)/100</f>
        <v>7.48913031404433</v>
      </c>
      <c r="G47" s="15" t="n">
        <v>0.8516</v>
      </c>
      <c r="H47" s="15" t="n">
        <f aca="false">F47*G47</f>
        <v>6.37774337544015</v>
      </c>
    </row>
    <row r="48" customFormat="false" ht="14" hidden="false" customHeight="false" outlineLevel="0" collapsed="false">
      <c r="B48" s="15" t="n">
        <v>2861218</v>
      </c>
    </row>
    <row r="49" customFormat="false" ht="14" hidden="false" customHeight="false" outlineLevel="0" collapsed="false">
      <c r="B49" s="15" t="n">
        <v>2793742</v>
      </c>
    </row>
    <row r="50" customFormat="false" ht="14" hidden="false" customHeight="false" outlineLevel="0" collapsed="false">
      <c r="A50" s="15" t="s">
        <v>106</v>
      </c>
      <c r="B50" s="15" t="n">
        <v>2811351</v>
      </c>
      <c r="C50" s="15" t="n">
        <f aca="false">AVERAGE(B50:B52)</f>
        <v>2770318.66666667</v>
      </c>
      <c r="D50" s="15" t="n">
        <f aca="false">C50/$E$5</f>
        <v>60.7351631782921</v>
      </c>
      <c r="E50" s="15" t="n">
        <v>13</v>
      </c>
      <c r="F50" s="15" t="n">
        <f aca="false">(E50*D50)/100</f>
        <v>7.89557121317797</v>
      </c>
      <c r="G50" s="15" t="n">
        <v>0.8516</v>
      </c>
      <c r="H50" s="15" t="n">
        <f aca="false">F50*G50</f>
        <v>6.72386844514236</v>
      </c>
    </row>
    <row r="51" customFormat="false" ht="14" hidden="false" customHeight="false" outlineLevel="0" collapsed="false">
      <c r="B51" s="15" t="n">
        <v>2791612</v>
      </c>
    </row>
    <row r="52" customFormat="false" ht="14" hidden="false" customHeight="false" outlineLevel="0" collapsed="false">
      <c r="B52" s="15" t="n">
        <v>2707993</v>
      </c>
    </row>
    <row r="53" customFormat="false" ht="14" hidden="false" customHeight="false" outlineLevel="0" collapsed="false">
      <c r="A53" s="15" t="s">
        <v>107</v>
      </c>
      <c r="B53" s="15" t="n">
        <v>2982661</v>
      </c>
      <c r="C53" s="15" t="n">
        <f aca="false">AVERAGE(B53:B55)</f>
        <v>2961675.33333333</v>
      </c>
      <c r="D53" s="15" t="n">
        <f aca="false">C53/$E$5</f>
        <v>64.9303767163931</v>
      </c>
      <c r="E53" s="15" t="n">
        <v>15</v>
      </c>
      <c r="F53" s="15" t="n">
        <f aca="false">(E53*D53)/100</f>
        <v>9.73955650745897</v>
      </c>
      <c r="G53" s="15" t="n">
        <v>0.8516</v>
      </c>
      <c r="H53" s="15" t="n">
        <f aca="false">F53*G53</f>
        <v>8.29420632175206</v>
      </c>
    </row>
    <row r="54" customFormat="false" ht="14" hidden="false" customHeight="false" outlineLevel="0" collapsed="false">
      <c r="B54" s="15" t="n">
        <v>2927472</v>
      </c>
    </row>
    <row r="55" customFormat="false" ht="14" hidden="false" customHeight="false" outlineLevel="0" collapsed="false">
      <c r="B55" s="15" t="n">
        <v>2974893</v>
      </c>
    </row>
    <row r="56" customFormat="false" ht="14" hidden="false" customHeight="false" outlineLevel="0" collapsed="false">
      <c r="A56" s="15" t="s">
        <v>108</v>
      </c>
      <c r="B56" s="15" t="n">
        <v>3175341</v>
      </c>
      <c r="C56" s="15" t="n">
        <f aca="false">AVERAGE(B56:B58)</f>
        <v>3160588.66666667</v>
      </c>
      <c r="D56" s="15" t="n">
        <f aca="false">C56/$E$5</f>
        <v>69.2912590595332</v>
      </c>
      <c r="E56" s="15" t="n">
        <v>11</v>
      </c>
      <c r="F56" s="15" t="n">
        <f aca="false">(E56*D56)/100</f>
        <v>7.62203849654865</v>
      </c>
      <c r="G56" s="15" t="n">
        <v>0.8516</v>
      </c>
      <c r="H56" s="15" t="n">
        <f aca="false">F56*G56</f>
        <v>6.49092798366083</v>
      </c>
    </row>
    <row r="57" customFormat="false" ht="14" hidden="false" customHeight="false" outlineLevel="0" collapsed="false">
      <c r="B57" s="15" t="n">
        <v>3202902</v>
      </c>
    </row>
    <row r="58" customFormat="false" ht="14" hidden="false" customHeight="false" outlineLevel="0" collapsed="false">
      <c r="B58" s="15" t="n">
        <v>3103523</v>
      </c>
    </row>
    <row r="59" customFormat="false" ht="14" hidden="false" customHeight="false" outlineLevel="0" collapsed="false">
      <c r="A59" s="15" t="s">
        <v>109</v>
      </c>
      <c r="B59" s="15" t="n">
        <v>2334500</v>
      </c>
      <c r="C59" s="15" t="n">
        <f aca="false">AVERAGE(B59:B61)</f>
        <v>2332228</v>
      </c>
      <c r="D59" s="15" t="n">
        <f aca="false">C59/$E$5</f>
        <v>51.1306694978226</v>
      </c>
      <c r="E59" s="15" t="n">
        <v>11</v>
      </c>
      <c r="F59" s="15" t="n">
        <f aca="false">(E59*D59)/100</f>
        <v>5.62437364476048</v>
      </c>
      <c r="G59" s="15" t="n">
        <v>0.8516</v>
      </c>
      <c r="H59" s="15" t="n">
        <f aca="false">F59*G59</f>
        <v>4.78971659587803</v>
      </c>
    </row>
    <row r="60" customFormat="false" ht="14" hidden="false" customHeight="false" outlineLevel="0" collapsed="false">
      <c r="B60" s="15" t="n">
        <v>2339401</v>
      </c>
    </row>
    <row r="61" customFormat="false" ht="14" hidden="false" customHeight="false" outlineLevel="0" collapsed="false">
      <c r="B61" s="15" t="n">
        <v>2322783</v>
      </c>
    </row>
    <row r="62" customFormat="false" ht="14" hidden="false" customHeight="false" outlineLevel="0" collapsed="false">
      <c r="A62" s="15" t="s">
        <v>110</v>
      </c>
      <c r="B62" s="15" t="n">
        <v>2662185</v>
      </c>
      <c r="C62" s="15" t="n">
        <f aca="false">AVERAGE(B62:B64)</f>
        <v>2673355</v>
      </c>
      <c r="D62" s="15" t="n">
        <f aca="false">C62/$E$5</f>
        <v>58.6093773659142</v>
      </c>
      <c r="E62" s="15" t="n">
        <v>16</v>
      </c>
      <c r="F62" s="15" t="n">
        <f aca="false">(E62*D62)/100</f>
        <v>9.37750037854628</v>
      </c>
      <c r="G62" s="15" t="n">
        <v>0.8516</v>
      </c>
      <c r="H62" s="15" t="n">
        <f aca="false">F62*G62</f>
        <v>7.98587932237001</v>
      </c>
    </row>
    <row r="63" customFormat="false" ht="14" hidden="false" customHeight="false" outlineLevel="0" collapsed="false">
      <c r="B63" s="15" t="n">
        <v>2735134</v>
      </c>
    </row>
    <row r="64" customFormat="false" ht="14" hidden="false" customHeight="false" outlineLevel="0" collapsed="false">
      <c r="B64" s="15" t="n">
        <v>2622746</v>
      </c>
    </row>
    <row r="65" customFormat="false" ht="14" hidden="false" customHeight="false" outlineLevel="0" collapsed="false">
      <c r="A65" s="15" t="s">
        <v>111</v>
      </c>
      <c r="B65" s="15" t="n">
        <v>2566996</v>
      </c>
      <c r="C65" s="15" t="n">
        <f aca="false">AVERAGE(B65:B67)</f>
        <v>2500303.66666667</v>
      </c>
      <c r="D65" s="15" t="n">
        <f aca="false">C65/$E$5</f>
        <v>54.8154813442456</v>
      </c>
      <c r="E65" s="15" t="n">
        <v>13</v>
      </c>
      <c r="F65" s="15" t="n">
        <f aca="false">(E65*D65)/100</f>
        <v>7.12601257475193</v>
      </c>
      <c r="G65" s="15" t="n">
        <v>0.8516</v>
      </c>
      <c r="H65" s="15" t="n">
        <f aca="false">F65*G65</f>
        <v>6.06851230865874</v>
      </c>
    </row>
    <row r="66" customFormat="false" ht="14" hidden="false" customHeight="false" outlineLevel="0" collapsed="false">
      <c r="B66" s="15" t="n">
        <v>2477854</v>
      </c>
    </row>
    <row r="67" customFormat="false" ht="14" hidden="false" customHeight="false" outlineLevel="0" collapsed="false">
      <c r="B67" s="15" t="n">
        <v>2456061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1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A11" activeCellId="0" sqref="A11"/>
    </sheetView>
  </sheetViews>
  <sheetFormatPr defaultRowHeight="14" zeroHeight="false" outlineLevelRow="0" outlineLevelCol="0"/>
  <cols>
    <col collapsed="false" customWidth="true" hidden="false" outlineLevel="0" max="4" min="1" style="15" width="10.84"/>
    <col collapsed="false" customWidth="true" hidden="false" outlineLevel="0" max="5" min="5" style="15" width="14.5"/>
    <col collapsed="false" customWidth="true" hidden="false" outlineLevel="0" max="6" min="6" style="15" width="14.83"/>
    <col collapsed="false" customWidth="true" hidden="false" outlineLevel="0" max="1025" min="7" style="15" width="10.84"/>
  </cols>
  <sheetData>
    <row r="1" customFormat="false" ht="14" hidden="false" customHeight="false" outlineLevel="0" collapsed="false">
      <c r="B1" s="15" t="s">
        <v>199</v>
      </c>
    </row>
    <row r="2" customFormat="false" ht="14" hidden="false" customHeight="false" outlineLevel="0" collapsed="false">
      <c r="A2" s="15" t="s">
        <v>200</v>
      </c>
      <c r="B2" s="15" t="n">
        <v>2215964</v>
      </c>
    </row>
    <row r="3" customFormat="false" ht="14" hidden="false" customHeight="false" outlineLevel="0" collapsed="false">
      <c r="A3" s="15" t="s">
        <v>200</v>
      </c>
      <c r="B3" s="15" t="n">
        <v>2526084</v>
      </c>
      <c r="C3" s="15" t="n">
        <f aca="false">AVERAGE(B2:B4)</f>
        <v>2408725.33333333</v>
      </c>
      <c r="D3" s="15" t="n">
        <f aca="false">C3*2</f>
        <v>4817450.66666667</v>
      </c>
      <c r="E3" s="15" t="s">
        <v>201</v>
      </c>
    </row>
    <row r="4" customFormat="false" ht="14" hidden="false" customHeight="false" outlineLevel="0" collapsed="false">
      <c r="A4" s="15" t="s">
        <v>200</v>
      </c>
      <c r="B4" s="15" t="n">
        <v>2484128</v>
      </c>
    </row>
    <row r="5" customFormat="false" ht="14" hidden="false" customHeight="false" outlineLevel="0" collapsed="false">
      <c r="A5" s="15" t="s">
        <v>202</v>
      </c>
      <c r="B5" s="15" t="n">
        <v>4264981</v>
      </c>
      <c r="E5" s="15" t="n">
        <f aca="false">((D3+C6)/2)/100</f>
        <v>45613.0933333333</v>
      </c>
    </row>
    <row r="6" customFormat="false" ht="14" hidden="false" customHeight="false" outlineLevel="0" collapsed="false">
      <c r="A6" s="15" t="s">
        <v>202</v>
      </c>
      <c r="B6" s="15" t="n">
        <v>4242857</v>
      </c>
      <c r="C6" s="15" t="n">
        <f aca="false">AVERAGE(B5:B9)</f>
        <v>4305168</v>
      </c>
    </row>
    <row r="7" customFormat="false" ht="14" hidden="false" customHeight="false" outlineLevel="0" collapsed="false">
      <c r="A7" s="15" t="s">
        <v>202</v>
      </c>
      <c r="B7" s="15" t="n">
        <v>4418720</v>
      </c>
    </row>
    <row r="8" customFormat="false" ht="14" hidden="false" customHeight="false" outlineLevel="0" collapsed="false">
      <c r="A8" s="15" t="s">
        <v>202</v>
      </c>
      <c r="B8" s="15" t="n">
        <v>4377838</v>
      </c>
    </row>
    <row r="9" customFormat="false" ht="14" hidden="false" customHeight="false" outlineLevel="0" collapsed="false">
      <c r="A9" s="15" t="s">
        <v>202</v>
      </c>
      <c r="B9" s="15" t="n">
        <v>4221444</v>
      </c>
    </row>
    <row r="10" customFormat="false" ht="14" hidden="false" customHeight="false" outlineLevel="0" collapsed="false">
      <c r="D10" s="15" t="s">
        <v>129</v>
      </c>
      <c r="E10" s="15" t="s">
        <v>203</v>
      </c>
      <c r="F10" s="15" t="s">
        <v>204</v>
      </c>
      <c r="G10" s="15" t="s">
        <v>205</v>
      </c>
      <c r="H10" s="15" t="s">
        <v>129</v>
      </c>
      <c r="I10" s="15" t="s">
        <v>206</v>
      </c>
      <c r="J10" s="15" t="s">
        <v>207</v>
      </c>
    </row>
    <row r="11" customFormat="false" ht="14" hidden="false" customHeight="false" outlineLevel="0" collapsed="false">
      <c r="A11" s="15" t="s">
        <v>114</v>
      </c>
      <c r="B11" s="15" t="n">
        <v>2900080</v>
      </c>
      <c r="C11" s="15" t="n">
        <f aca="false">AVERAGE(B11:B13)</f>
        <v>3031759</v>
      </c>
      <c r="D11" s="15" t="n">
        <f aca="false">C11/$E$5</f>
        <v>66.4668580542078</v>
      </c>
      <c r="E11" s="15" t="n">
        <v>5100</v>
      </c>
      <c r="F11" s="15" t="n">
        <f aca="false">(E11*D11)/100</f>
        <v>3389.8097607646</v>
      </c>
      <c r="G11" s="15" t="n">
        <v>0.8516</v>
      </c>
      <c r="H11" s="15" t="n">
        <f aca="false">F11*G11</f>
        <v>2886.76199226713</v>
      </c>
      <c r="J11" s="15" t="n">
        <f aca="false">D11</f>
        <v>66.4668580542078</v>
      </c>
    </row>
    <row r="12" customFormat="false" ht="14" hidden="false" customHeight="false" outlineLevel="0" collapsed="false">
      <c r="B12" s="15" t="n">
        <v>3068518</v>
      </c>
    </row>
    <row r="13" customFormat="false" ht="14" hidden="false" customHeight="false" outlineLevel="0" collapsed="false">
      <c r="B13" s="15" t="n">
        <v>3126679</v>
      </c>
    </row>
    <row r="14" customFormat="false" ht="14" hidden="false" customHeight="false" outlineLevel="0" collapsed="false">
      <c r="A14" s="15" t="s">
        <v>115</v>
      </c>
      <c r="B14" s="15" t="n">
        <v>2250798</v>
      </c>
      <c r="C14" s="15" t="n">
        <f aca="false">AVERAGE(B14:B16)</f>
        <v>2260316</v>
      </c>
      <c r="D14" s="15" t="n">
        <f aca="false">C14/$E$5</f>
        <v>49.5541046401296</v>
      </c>
      <c r="E14" s="15" t="n">
        <v>4000</v>
      </c>
      <c r="F14" s="15" t="n">
        <f aca="false">(E14*D14)/100</f>
        <v>1982.16418560519</v>
      </c>
      <c r="G14" s="15" t="n">
        <v>0.8516</v>
      </c>
      <c r="H14" s="15" t="n">
        <f aca="false">F14*G14</f>
        <v>1688.01102046138</v>
      </c>
      <c r="J14" s="15" t="n">
        <f aca="false">D14</f>
        <v>49.5541046401296</v>
      </c>
    </row>
    <row r="15" customFormat="false" ht="14" hidden="false" customHeight="false" outlineLevel="0" collapsed="false">
      <c r="B15" s="15" t="n">
        <v>2266581</v>
      </c>
    </row>
    <row r="16" customFormat="false" ht="14" hidden="false" customHeight="false" outlineLevel="0" collapsed="false">
      <c r="B16" s="15" t="n">
        <v>2263569</v>
      </c>
    </row>
    <row r="17" customFormat="false" ht="14" hidden="false" customHeight="false" outlineLevel="0" collapsed="false">
      <c r="A17" s="15" t="s">
        <v>116</v>
      </c>
      <c r="B17" s="15" t="n">
        <v>2905234</v>
      </c>
      <c r="C17" s="15" t="n">
        <f aca="false">AVERAGE(B17:B19)</f>
        <v>2937685.66666667</v>
      </c>
      <c r="D17" s="15" t="n">
        <f aca="false">C17/$E$5</f>
        <v>64.4044385501005</v>
      </c>
      <c r="E17" s="15" t="n">
        <v>3750</v>
      </c>
      <c r="F17" s="15" t="n">
        <f aca="false">(E17*D17)/100</f>
        <v>2415.16644562877</v>
      </c>
      <c r="G17" s="15" t="n">
        <v>0.8516</v>
      </c>
      <c r="H17" s="15" t="n">
        <f aca="false">F17*G17</f>
        <v>2056.75574509746</v>
      </c>
      <c r="J17" s="15" t="n">
        <f aca="false">D17</f>
        <v>64.4044385501005</v>
      </c>
    </row>
    <row r="18" customFormat="false" ht="14" hidden="false" customHeight="false" outlineLevel="0" collapsed="false">
      <c r="B18" s="15" t="n">
        <v>2922361</v>
      </c>
    </row>
    <row r="19" customFormat="false" ht="14" hidden="false" customHeight="false" outlineLevel="0" collapsed="false">
      <c r="B19" s="15" t="n">
        <v>2985462</v>
      </c>
    </row>
    <row r="20" customFormat="false" ht="14" hidden="false" customHeight="false" outlineLevel="0" collapsed="false">
      <c r="A20" s="15" t="s">
        <v>32</v>
      </c>
      <c r="B20" s="15" t="n">
        <v>2294634</v>
      </c>
      <c r="C20" s="15" t="n">
        <f aca="false">AVERAGE(B20:B22)</f>
        <v>2309888</v>
      </c>
      <c r="D20" s="15" t="n">
        <f aca="false">C20/$E$5</f>
        <v>50.6408978474602</v>
      </c>
      <c r="E20" s="15" t="n">
        <v>12</v>
      </c>
      <c r="F20" s="15" t="n">
        <f aca="false">(E20*D20)/100</f>
        <v>6.07690774169522</v>
      </c>
      <c r="G20" s="15" t="n">
        <v>0.8516</v>
      </c>
      <c r="H20" s="15" t="n">
        <f aca="false">F20*G20</f>
        <v>5.17509463282765</v>
      </c>
      <c r="I20" s="15" t="n">
        <f aca="false">H20+H23</f>
        <v>10.073131285929</v>
      </c>
      <c r="J20" s="22" t="n">
        <f aca="false">(F20+F23)/(E20+E23)*100</f>
        <v>56.3260824774039</v>
      </c>
    </row>
    <row r="21" customFormat="false" ht="14" hidden="false" customHeight="false" outlineLevel="0" collapsed="false">
      <c r="B21" s="15" t="n">
        <v>2309560</v>
      </c>
    </row>
    <row r="22" customFormat="false" ht="14" hidden="false" customHeight="false" outlineLevel="0" collapsed="false">
      <c r="B22" s="15" t="n">
        <v>2325470</v>
      </c>
    </row>
    <row r="23" customFormat="false" ht="14" hidden="false" customHeight="false" outlineLevel="0" collapsed="false">
      <c r="A23" s="15" t="s">
        <v>33</v>
      </c>
      <c r="B23" s="15" t="n">
        <v>2915358</v>
      </c>
      <c r="C23" s="15" t="n">
        <f aca="false">AVERAGE(B23:B25)</f>
        <v>2914965.33333333</v>
      </c>
      <c r="D23" s="15" t="n">
        <f aca="false">C23/$E$5</f>
        <v>63.9063286506623</v>
      </c>
      <c r="E23" s="15" t="n">
        <v>9</v>
      </c>
      <c r="F23" s="15" t="n">
        <f aca="false">(E23*D23)/100</f>
        <v>5.75156957855961</v>
      </c>
      <c r="G23" s="15" t="n">
        <v>0.8516</v>
      </c>
      <c r="H23" s="15" t="n">
        <f aca="false">F23*G23</f>
        <v>4.89803665310136</v>
      </c>
    </row>
    <row r="24" customFormat="false" ht="14" hidden="false" customHeight="false" outlineLevel="0" collapsed="false">
      <c r="B24" s="15" t="n">
        <v>2941595</v>
      </c>
    </row>
    <row r="25" customFormat="false" ht="14" hidden="false" customHeight="false" outlineLevel="0" collapsed="false">
      <c r="B25" s="15" t="n">
        <v>2887943</v>
      </c>
    </row>
    <row r="26" customFormat="false" ht="14" hidden="false" customHeight="false" outlineLevel="0" collapsed="false">
      <c r="A26" s="15" t="s">
        <v>34</v>
      </c>
      <c r="B26" s="15" t="n">
        <v>1662185</v>
      </c>
      <c r="C26" s="15" t="n">
        <f aca="false">AVERAGE(B26:B28)</f>
        <v>1673355</v>
      </c>
      <c r="D26" s="15" t="n">
        <f aca="false">C26/$E$5</f>
        <v>36.6858478062732</v>
      </c>
      <c r="E26" s="15" t="n">
        <v>8</v>
      </c>
      <c r="F26" s="15" t="n">
        <f aca="false">(E26*D26)/100</f>
        <v>2.93486782450185</v>
      </c>
      <c r="G26" s="15" t="n">
        <v>0.8516</v>
      </c>
      <c r="H26" s="15" t="n">
        <f aca="false">F26*G26</f>
        <v>2.49933343934578</v>
      </c>
      <c r="I26" s="15" t="n">
        <f aca="false">H26+H29</f>
        <v>6.12463891879583</v>
      </c>
      <c r="J26" s="22" t="n">
        <f aca="false">(F26+F29)/(E26+E29)*100</f>
        <v>42.3054107064614</v>
      </c>
    </row>
    <row r="27" customFormat="false" ht="14" hidden="false" customHeight="false" outlineLevel="0" collapsed="false">
      <c r="B27" s="15" t="n">
        <v>1735134</v>
      </c>
    </row>
    <row r="28" customFormat="false" ht="14" hidden="false" customHeight="false" outlineLevel="0" collapsed="false">
      <c r="B28" s="15" t="n">
        <v>1622746</v>
      </c>
    </row>
    <row r="29" customFormat="false" ht="14" hidden="false" customHeight="false" outlineLevel="0" collapsed="false">
      <c r="A29" s="15" t="s">
        <v>35</v>
      </c>
      <c r="B29" s="15" t="n">
        <v>2145698</v>
      </c>
      <c r="C29" s="15" t="n">
        <f aca="false">AVERAGE(B29:B31)</f>
        <v>2157525.66666667</v>
      </c>
      <c r="D29" s="15" t="n">
        <f aca="false">C29/$E$5</f>
        <v>47.300577728851</v>
      </c>
      <c r="E29" s="15" t="n">
        <v>9</v>
      </c>
      <c r="F29" s="15" t="n">
        <f aca="false">(E29*D29)/100</f>
        <v>4.25705199559659</v>
      </c>
      <c r="G29" s="15" t="n">
        <v>0.8516</v>
      </c>
      <c r="H29" s="15" t="n">
        <f aca="false">F29*G29</f>
        <v>3.62530547945005</v>
      </c>
    </row>
    <row r="30" customFormat="false" ht="14" hidden="false" customHeight="false" outlineLevel="0" collapsed="false">
      <c r="B30" s="15" t="n">
        <v>2155984</v>
      </c>
    </row>
    <row r="31" customFormat="false" ht="14" hidden="false" customHeight="false" outlineLevel="0" collapsed="false">
      <c r="B31" s="15" t="n">
        <v>2170895</v>
      </c>
    </row>
    <row r="32" customFormat="false" ht="14" hidden="false" customHeight="false" outlineLevel="0" collapsed="false">
      <c r="A32" s="15" t="s">
        <v>36</v>
      </c>
      <c r="B32" s="15" t="n">
        <v>1926285</v>
      </c>
      <c r="C32" s="15" t="n">
        <f aca="false">AVERAGE(B32:B34)</f>
        <v>1895537</v>
      </c>
      <c r="D32" s="15" t="n">
        <f aca="false">C32/$E$5</f>
        <v>41.5568614508933</v>
      </c>
      <c r="E32" s="15" t="n">
        <v>11</v>
      </c>
      <c r="F32" s="15" t="n">
        <f aca="false">(E32*D32)/100</f>
        <v>4.57125475959827</v>
      </c>
      <c r="G32" s="15" t="n">
        <v>0.8516</v>
      </c>
      <c r="H32" s="15" t="n">
        <f aca="false">F32*G32</f>
        <v>3.89288055327388</v>
      </c>
      <c r="I32" s="15" t="n">
        <f aca="false">H32+H35</f>
        <v>6.25805137384529</v>
      </c>
      <c r="J32" s="22" t="n">
        <f aca="false">(F32+F35)/(E32+E35)*100</f>
        <v>40.8254486577246</v>
      </c>
    </row>
    <row r="33" customFormat="false" ht="14" hidden="false" customHeight="false" outlineLevel="0" collapsed="false">
      <c r="B33" s="15" t="n">
        <v>1897657</v>
      </c>
    </row>
    <row r="34" customFormat="false" ht="14" hidden="false" customHeight="false" outlineLevel="0" collapsed="false">
      <c r="B34" s="15" t="n">
        <v>1862669</v>
      </c>
    </row>
    <row r="35" customFormat="false" ht="14" hidden="false" customHeight="false" outlineLevel="0" collapsed="false">
      <c r="A35" s="15" t="s">
        <v>37</v>
      </c>
      <c r="B35" s="15" t="n">
        <v>1751962</v>
      </c>
      <c r="C35" s="15" t="n">
        <f aca="false">AVERAGE(B35:B37)</f>
        <v>1809749</v>
      </c>
      <c r="D35" s="15" t="n">
        <f aca="false">C35/$E$5</f>
        <v>39.6760856970308</v>
      </c>
      <c r="E35" s="15" t="n">
        <v>7</v>
      </c>
      <c r="F35" s="15" t="n">
        <f aca="false">(E35*D35)/100</f>
        <v>2.77732599879216</v>
      </c>
      <c r="G35" s="15" t="n">
        <v>0.8516</v>
      </c>
      <c r="H35" s="15" t="n">
        <f aca="false">F35*G35</f>
        <v>2.3651708205714</v>
      </c>
    </row>
    <row r="36" customFormat="false" ht="14" hidden="false" customHeight="false" outlineLevel="0" collapsed="false">
      <c r="B36" s="15" t="n">
        <v>1812552</v>
      </c>
    </row>
    <row r="37" customFormat="false" ht="14" hidden="false" customHeight="false" outlineLevel="0" collapsed="false">
      <c r="B37" s="15" t="n">
        <v>1864733</v>
      </c>
    </row>
    <row r="38" customFormat="false" ht="14" hidden="false" customHeight="false" outlineLevel="0" collapsed="false">
      <c r="A38" s="15" t="s">
        <v>38</v>
      </c>
      <c r="B38" s="15" t="n">
        <v>2676683</v>
      </c>
      <c r="C38" s="15" t="n">
        <f aca="false">AVERAGE(B38:B40)</f>
        <v>2693666.33333333</v>
      </c>
      <c r="D38" s="15" t="n">
        <f aca="false">C38/$E$5</f>
        <v>59.0546734826433</v>
      </c>
      <c r="E38" s="15" t="n">
        <v>9</v>
      </c>
      <c r="F38" s="15" t="n">
        <f aca="false">(E38*D38)/100</f>
        <v>5.3149206134379</v>
      </c>
      <c r="G38" s="15" t="n">
        <v>0.8516</v>
      </c>
      <c r="H38" s="15" t="n">
        <f aca="false">F38*G38</f>
        <v>4.52618639440371</v>
      </c>
      <c r="I38" s="15" t="n">
        <f aca="false">H38+H41</f>
        <v>7.56936052919893</v>
      </c>
      <c r="J38" s="22" t="n">
        <f aca="false">(F38+F41)/(E38+E41)*100</f>
        <v>59.2559928698836</v>
      </c>
    </row>
    <row r="39" customFormat="false" ht="14" hidden="false" customHeight="false" outlineLevel="0" collapsed="false">
      <c r="B39" s="15" t="n">
        <v>2698300</v>
      </c>
    </row>
    <row r="40" customFormat="false" ht="14" hidden="false" customHeight="false" outlineLevel="0" collapsed="false">
      <c r="B40" s="15" t="n">
        <v>2706016</v>
      </c>
    </row>
    <row r="41" customFormat="false" ht="14" hidden="false" customHeight="false" outlineLevel="0" collapsed="false">
      <c r="A41" s="15" t="s">
        <v>39</v>
      </c>
      <c r="B41" s="15" t="n">
        <v>2730623</v>
      </c>
      <c r="C41" s="15" t="n">
        <f aca="false">AVERAGE(B41:B43)</f>
        <v>2716623.33333333</v>
      </c>
      <c r="D41" s="15" t="n">
        <f aca="false">C41/$E$5</f>
        <v>59.557971950744</v>
      </c>
      <c r="E41" s="15" t="n">
        <v>6</v>
      </c>
      <c r="F41" s="15" t="n">
        <f aca="false">(E41*D41)/100</f>
        <v>3.57347831704464</v>
      </c>
      <c r="G41" s="15" t="n">
        <v>0.8516</v>
      </c>
      <c r="H41" s="15" t="n">
        <f aca="false">F41*G41</f>
        <v>3.04317413479521</v>
      </c>
    </row>
    <row r="42" customFormat="false" ht="14" hidden="false" customHeight="false" outlineLevel="0" collapsed="false">
      <c r="B42" s="15" t="n">
        <v>2701211</v>
      </c>
    </row>
    <row r="43" customFormat="false" ht="14" hidden="false" customHeight="false" outlineLevel="0" collapsed="false">
      <c r="B43" s="15" t="n">
        <v>2718036</v>
      </c>
    </row>
    <row r="44" customFormat="false" ht="14" hidden="false" customHeight="false" outlineLevel="0" collapsed="false">
      <c r="A44" s="15" t="s">
        <v>40</v>
      </c>
      <c r="B44" s="15" t="n">
        <v>2358603</v>
      </c>
      <c r="C44" s="15" t="n">
        <f aca="false">AVERAGE(B44:B46)</f>
        <v>2356848.33333333</v>
      </c>
      <c r="D44" s="15" t="n">
        <f aca="false">C44/$E$5</f>
        <v>51.6704341034241</v>
      </c>
      <c r="E44" s="15" t="n">
        <v>8</v>
      </c>
      <c r="F44" s="15" t="n">
        <f aca="false">(E44*D44)/100</f>
        <v>4.13363472827393</v>
      </c>
      <c r="G44" s="15" t="n">
        <v>0.8516</v>
      </c>
      <c r="H44" s="15" t="n">
        <f aca="false">F44*G44</f>
        <v>3.52020333459808</v>
      </c>
      <c r="I44" s="15" t="n">
        <f aca="false">H44+H47</f>
        <v>7.70864559497828</v>
      </c>
      <c r="J44" s="22" t="n">
        <f aca="false">(F44+F47)/(E44+E47)*100</f>
        <v>51.7254619538233</v>
      </c>
    </row>
    <row r="45" customFormat="false" ht="14" hidden="false" customHeight="false" outlineLevel="0" collapsed="false">
      <c r="B45" s="15" t="n">
        <v>2327294</v>
      </c>
    </row>
    <row r="46" customFormat="false" ht="14" hidden="false" customHeight="false" outlineLevel="0" collapsed="false">
      <c r="B46" s="15" t="n">
        <v>2384648</v>
      </c>
    </row>
    <row r="47" customFormat="false" ht="14" hidden="false" customHeight="false" outlineLevel="0" collapsed="false">
      <c r="A47" s="15" t="s">
        <v>41</v>
      </c>
      <c r="B47" s="15" t="n">
        <v>2318952</v>
      </c>
      <c r="C47" s="15" t="n">
        <f aca="false">AVERAGE(B47:B49)</f>
        <v>2361472</v>
      </c>
      <c r="D47" s="15" t="n">
        <f aca="false">C47/$E$5</f>
        <v>51.7718011962647</v>
      </c>
      <c r="E47" s="15" t="n">
        <v>9.5</v>
      </c>
      <c r="F47" s="15" t="n">
        <f aca="false">(E47*D47)/100</f>
        <v>4.91832111364515</v>
      </c>
      <c r="G47" s="15" t="n">
        <v>0.8516</v>
      </c>
      <c r="H47" s="15" t="n">
        <f aca="false">F47*G47</f>
        <v>4.18844226038021</v>
      </c>
    </row>
    <row r="48" customFormat="false" ht="14" hidden="false" customHeight="false" outlineLevel="0" collapsed="false">
      <c r="B48" s="15" t="n">
        <v>2361294</v>
      </c>
    </row>
    <row r="49" customFormat="false" ht="14" hidden="false" customHeight="false" outlineLevel="0" collapsed="false">
      <c r="B49" s="15" t="n">
        <v>2404170</v>
      </c>
    </row>
    <row r="50" customFormat="false" ht="14" hidden="false" customHeight="false" outlineLevel="0" collapsed="false">
      <c r="A50" s="15" t="s">
        <v>42</v>
      </c>
      <c r="B50" s="15" t="n">
        <v>1326267</v>
      </c>
      <c r="C50" s="15" t="n">
        <f aca="false">AVERAGE(B50:B52)</f>
        <v>1307655</v>
      </c>
      <c r="D50" s="15" t="n">
        <f aca="false">C50/$E$5</f>
        <v>28.6684130463124</v>
      </c>
      <c r="E50" s="15" t="n">
        <v>10</v>
      </c>
      <c r="F50" s="15" t="n">
        <f aca="false">(E50*D50)/100</f>
        <v>2.86684130463124</v>
      </c>
      <c r="G50" s="15" t="n">
        <v>0.8516</v>
      </c>
      <c r="H50" s="15" t="n">
        <f aca="false">F50*G50</f>
        <v>2.44140205502397</v>
      </c>
      <c r="I50" s="15" t="n">
        <f aca="false">H50+H53</f>
        <v>5.4258003578797</v>
      </c>
      <c r="J50" s="22" t="n">
        <f aca="false">(F50+F53)/(E50+E53)*100</f>
        <v>37.4782441209605</v>
      </c>
    </row>
    <row r="51" customFormat="false" ht="14" hidden="false" customHeight="false" outlineLevel="0" collapsed="false">
      <c r="B51" s="15" t="n">
        <v>1302908</v>
      </c>
    </row>
    <row r="52" customFormat="false" ht="14" hidden="false" customHeight="false" outlineLevel="0" collapsed="false">
      <c r="B52" s="15" t="n">
        <v>1293790</v>
      </c>
    </row>
    <row r="53" customFormat="false" ht="14" hidden="false" customHeight="false" outlineLevel="0" collapsed="false">
      <c r="A53" s="15" t="s">
        <v>43</v>
      </c>
      <c r="B53" s="15" t="n">
        <v>2290709</v>
      </c>
      <c r="C53" s="15" t="n">
        <f aca="false">AVERAGE(B53:B55)</f>
        <v>2283561</v>
      </c>
      <c r="D53" s="15" t="n">
        <f aca="false">C53/$E$5</f>
        <v>50.0637170847435</v>
      </c>
      <c r="E53" s="15" t="n">
        <v>7</v>
      </c>
      <c r="F53" s="15" t="n">
        <f aca="false">(E53*D53)/100</f>
        <v>3.50446019593204</v>
      </c>
      <c r="G53" s="15" t="n">
        <v>0.8516</v>
      </c>
      <c r="H53" s="15" t="n">
        <f aca="false">F53*G53</f>
        <v>2.98439830285573</v>
      </c>
    </row>
    <row r="54" customFormat="false" ht="14" hidden="false" customHeight="false" outlineLevel="0" collapsed="false">
      <c r="B54" s="15" t="n">
        <v>2307066</v>
      </c>
    </row>
    <row r="55" customFormat="false" ht="14" hidden="false" customHeight="false" outlineLevel="0" collapsed="false">
      <c r="B55" s="15" t="n">
        <v>2252908</v>
      </c>
    </row>
    <row r="56" customFormat="false" ht="14" hidden="false" customHeight="false" outlineLevel="0" collapsed="false">
      <c r="A56" s="15" t="s">
        <v>44</v>
      </c>
      <c r="B56" s="15" t="n">
        <v>1795836</v>
      </c>
      <c r="C56" s="15" t="n">
        <f aca="false">AVERAGE(B56:B58)</f>
        <v>1782489.66666667</v>
      </c>
      <c r="D56" s="15" t="n">
        <f aca="false">C56/$E$5</f>
        <v>39.0784648969214</v>
      </c>
      <c r="E56" s="15" t="n">
        <v>10</v>
      </c>
      <c r="F56" s="15" t="n">
        <f aca="false">(E56*D56)/100</f>
        <v>3.90784648969214</v>
      </c>
      <c r="G56" s="15" t="n">
        <v>0.8516</v>
      </c>
      <c r="H56" s="15" t="n">
        <f aca="false">F56*G56</f>
        <v>3.32792207062183</v>
      </c>
      <c r="I56" s="15" t="n">
        <f aca="false">H56+H59</f>
        <v>9.82869827137354</v>
      </c>
      <c r="J56" s="22" t="n">
        <f aca="false">(F56+F59)/(E56+E59)*100</f>
        <v>52.4611334353172</v>
      </c>
    </row>
    <row r="57" customFormat="false" ht="14" hidden="false" customHeight="false" outlineLevel="0" collapsed="false">
      <c r="B57" s="15" t="n">
        <v>1778510</v>
      </c>
    </row>
    <row r="58" customFormat="false" ht="14" hidden="false" customHeight="false" outlineLevel="0" collapsed="false">
      <c r="B58" s="15" t="n">
        <v>1773123</v>
      </c>
    </row>
    <row r="59" customFormat="false" ht="14" hidden="false" customHeight="false" outlineLevel="0" collapsed="false">
      <c r="A59" s="15" t="s">
        <v>45</v>
      </c>
      <c r="B59" s="15" t="n">
        <v>2903912</v>
      </c>
      <c r="C59" s="15" t="n">
        <f aca="false">AVERAGE(B59:B61)</f>
        <v>2901602</v>
      </c>
      <c r="D59" s="15" t="n">
        <f aca="false">C59/$E$5</f>
        <v>63.6133572173136</v>
      </c>
      <c r="E59" s="15" t="n">
        <v>12</v>
      </c>
      <c r="F59" s="15" t="n">
        <f aca="false">(E59*D59)/100</f>
        <v>7.63360286607763</v>
      </c>
      <c r="G59" s="15" t="n">
        <v>0.8516</v>
      </c>
      <c r="H59" s="15" t="n">
        <f aca="false">F59*G59</f>
        <v>6.50077620075171</v>
      </c>
    </row>
    <row r="60" customFormat="false" ht="14" hidden="false" customHeight="false" outlineLevel="0" collapsed="false">
      <c r="B60" s="15" t="n">
        <v>2946433</v>
      </c>
    </row>
    <row r="61" customFormat="false" ht="14" hidden="false" customHeight="false" outlineLevel="0" collapsed="false">
      <c r="B61" s="15" t="n">
        <v>2854461</v>
      </c>
    </row>
    <row r="62" customFormat="false" ht="14" hidden="false" customHeight="false" outlineLevel="0" collapsed="false">
      <c r="A62" s="15" t="s">
        <v>46</v>
      </c>
      <c r="B62" s="15" t="n">
        <v>1801740</v>
      </c>
      <c r="C62" s="15" t="n">
        <f aca="false">AVERAGE(B62:B64)</f>
        <v>2108409.66666667</v>
      </c>
      <c r="D62" s="15" t="n">
        <f aca="false">C62/$E$5</f>
        <v>46.2237816509996</v>
      </c>
      <c r="E62" s="15" t="n">
        <v>11</v>
      </c>
      <c r="F62" s="15" t="n">
        <f aca="false">(E62*D62)/100</f>
        <v>5.08461598160996</v>
      </c>
      <c r="G62" s="15" t="n">
        <v>0.8516</v>
      </c>
      <c r="H62" s="15" t="n">
        <f aca="false">F62*G62</f>
        <v>4.33005896993904</v>
      </c>
      <c r="I62" s="15" t="n">
        <f aca="false">H62+H65+H68</f>
        <v>11.9350780407789</v>
      </c>
      <c r="J62" s="22" t="n">
        <f aca="false">(F68+F62+F65)/(E68+E62+E65)*100</f>
        <v>53.9034127650167</v>
      </c>
    </row>
    <row r="63" customFormat="false" ht="14" hidden="false" customHeight="false" outlineLevel="0" collapsed="false">
      <c r="B63" s="15" t="n">
        <v>2183845</v>
      </c>
    </row>
    <row r="64" customFormat="false" ht="14" hidden="false" customHeight="false" outlineLevel="0" collapsed="false">
      <c r="B64" s="15" t="n">
        <v>2339644</v>
      </c>
    </row>
    <row r="65" customFormat="false" ht="14" hidden="false" customHeight="false" outlineLevel="0" collapsed="false">
      <c r="A65" s="15" t="s">
        <v>47</v>
      </c>
      <c r="B65" s="15" t="n">
        <v>2553020</v>
      </c>
      <c r="C65" s="15" t="n">
        <f aca="false">AVERAGE(B65:B67)</f>
        <v>2676331.66666667</v>
      </c>
      <c r="D65" s="15" t="n">
        <f aca="false">C65/$E$5</f>
        <v>58.6746364055701</v>
      </c>
      <c r="E65" s="15" t="n">
        <v>10</v>
      </c>
      <c r="F65" s="15" t="n">
        <f aca="false">(E65*D65)/100</f>
        <v>5.86746364055701</v>
      </c>
      <c r="G65" s="15" t="n">
        <v>0.8516</v>
      </c>
      <c r="H65" s="15" t="n">
        <f aca="false">F65*G65</f>
        <v>4.99673203629835</v>
      </c>
    </row>
    <row r="66" customFormat="false" ht="14" hidden="false" customHeight="false" outlineLevel="0" collapsed="false">
      <c r="B66" s="15" t="n">
        <v>2708446</v>
      </c>
    </row>
    <row r="67" customFormat="false" ht="14" hidden="false" customHeight="false" outlineLevel="0" collapsed="false">
      <c r="B67" s="15" t="n">
        <v>2767529</v>
      </c>
    </row>
    <row r="68" customFormat="false" ht="14" hidden="false" customHeight="false" outlineLevel="0" collapsed="false">
      <c r="A68" s="15" t="s">
        <v>88</v>
      </c>
      <c r="B68" s="15" t="n">
        <v>2818701</v>
      </c>
      <c r="C68" s="15" t="n">
        <f aca="false">AVERAGE(B68:B70)</f>
        <v>2794082.66666667</v>
      </c>
      <c r="D68" s="15" t="n">
        <f aca="false">C68/$E$5</f>
        <v>61.2561539347474</v>
      </c>
      <c r="E68" s="15" t="n">
        <v>5</v>
      </c>
      <c r="F68" s="15" t="n">
        <f aca="false">(E68*D68)/100</f>
        <v>3.06280769673737</v>
      </c>
      <c r="G68" s="15" t="n">
        <v>0.8516</v>
      </c>
      <c r="H68" s="15" t="n">
        <f aca="false">F68*G68</f>
        <v>2.60828703454154</v>
      </c>
    </row>
    <row r="69" customFormat="false" ht="14" hidden="false" customHeight="false" outlineLevel="0" collapsed="false">
      <c r="B69" s="15" t="n">
        <v>2683322</v>
      </c>
    </row>
    <row r="70" customFormat="false" ht="14" hidden="false" customHeight="false" outlineLevel="0" collapsed="false">
      <c r="B70" s="15" t="n">
        <v>2880225</v>
      </c>
    </row>
    <row r="71" customFormat="false" ht="14" hidden="false" customHeight="false" outlineLevel="0" collapsed="false">
      <c r="A71" s="15" t="s">
        <v>108</v>
      </c>
      <c r="B71" s="15" t="n">
        <v>2533783</v>
      </c>
      <c r="C71" s="15" t="n">
        <f aca="false">AVERAGE(B71:B73)</f>
        <v>2569141</v>
      </c>
      <c r="D71" s="15" t="n">
        <f aca="false">C71/$E$5</f>
        <v>56.3246386563858</v>
      </c>
      <c r="E71" s="15" t="n">
        <v>12</v>
      </c>
      <c r="F71" s="15" t="n">
        <f aca="false">(E71*D71)/100</f>
        <v>6.7589566387663</v>
      </c>
      <c r="G71" s="15" t="n">
        <v>0.8516</v>
      </c>
      <c r="H71" s="15" t="n">
        <f aca="false">F71*G71</f>
        <v>5.75592747357338</v>
      </c>
      <c r="I71" s="15" t="n">
        <f aca="false">H71</f>
        <v>5.75592747357338</v>
      </c>
      <c r="J71" s="15" t="n">
        <f aca="false">D71</f>
        <v>56.3246386563858</v>
      </c>
    </row>
    <row r="72" customFormat="false" ht="14" hidden="false" customHeight="false" outlineLevel="0" collapsed="false">
      <c r="B72" s="15" t="n">
        <v>2506448</v>
      </c>
    </row>
    <row r="73" customFormat="false" ht="14" hidden="false" customHeight="false" outlineLevel="0" collapsed="false">
      <c r="B73" s="15" t="n">
        <v>2667192</v>
      </c>
    </row>
    <row r="74" customFormat="false" ht="14" hidden="false" customHeight="false" outlineLevel="0" collapsed="false">
      <c r="A74" s="15" t="s">
        <v>109</v>
      </c>
      <c r="B74" s="15" t="n">
        <v>2786061</v>
      </c>
      <c r="C74" s="15" t="n">
        <f aca="false">AVERAGE(B74:B76)</f>
        <v>2784748.66666667</v>
      </c>
      <c r="D74" s="15" t="n">
        <f aca="false">C74/$E$5</f>
        <v>61.0515197098377</v>
      </c>
      <c r="E74" s="15" t="n">
        <v>13</v>
      </c>
      <c r="F74" s="15" t="n">
        <f aca="false">(E74*D74)/100</f>
        <v>7.9366975622789</v>
      </c>
      <c r="G74" s="15" t="n">
        <v>0.8516</v>
      </c>
      <c r="H74" s="15" t="n">
        <f aca="false">F74*G74</f>
        <v>6.75889164403671</v>
      </c>
      <c r="J74" s="15" t="n">
        <f aca="false">D74</f>
        <v>61.0515197098377</v>
      </c>
    </row>
    <row r="75" customFormat="false" ht="14" hidden="false" customHeight="false" outlineLevel="0" collapsed="false">
      <c r="B75" s="15" t="n">
        <v>2743312</v>
      </c>
    </row>
    <row r="76" customFormat="false" ht="14" hidden="false" customHeight="false" outlineLevel="0" collapsed="false">
      <c r="B76" s="15" t="n">
        <v>2824873</v>
      </c>
    </row>
    <row r="77" customFormat="false" ht="14" hidden="false" customHeight="false" outlineLevel="0" collapsed="false">
      <c r="A77" s="15" t="s">
        <v>110</v>
      </c>
      <c r="B77" s="15" t="n">
        <v>3004751</v>
      </c>
      <c r="C77" s="15" t="n">
        <f aca="false">AVERAGE(B77:B79)</f>
        <v>3012375.33333333</v>
      </c>
      <c r="D77" s="15" t="n">
        <f aca="false">C77/$E$5</f>
        <v>66.0418996650669</v>
      </c>
      <c r="E77" s="15" t="n">
        <v>12</v>
      </c>
      <c r="F77" s="15" t="n">
        <f aca="false">(E77*D77)/100</f>
        <v>7.92502795980803</v>
      </c>
      <c r="G77" s="15" t="n">
        <v>0.8516</v>
      </c>
      <c r="H77" s="15" t="n">
        <f aca="false">F77*G77</f>
        <v>6.74895381057252</v>
      </c>
      <c r="J77" s="15" t="n">
        <f aca="false">D77</f>
        <v>66.0418996650669</v>
      </c>
    </row>
    <row r="78" customFormat="false" ht="14" hidden="false" customHeight="false" outlineLevel="0" collapsed="false">
      <c r="B78" s="15" t="n">
        <v>3010742</v>
      </c>
    </row>
    <row r="79" customFormat="false" ht="14" hidden="false" customHeight="false" outlineLevel="0" collapsed="false">
      <c r="B79" s="15" t="n">
        <v>3021633</v>
      </c>
    </row>
    <row r="80" customFormat="false" ht="14" hidden="false" customHeight="false" outlineLevel="0" collapsed="false">
      <c r="A80" s="15" t="s">
        <v>111</v>
      </c>
      <c r="B80" s="15" t="n">
        <v>2213461</v>
      </c>
      <c r="C80" s="15" t="n">
        <f aca="false">AVERAGE(B80:B82)</f>
        <v>2198962</v>
      </c>
      <c r="D80" s="15" t="n">
        <f aca="false">C80/$E$5</f>
        <v>48.2090084075274</v>
      </c>
      <c r="E80" s="15" t="n">
        <v>11</v>
      </c>
      <c r="F80" s="15" t="n">
        <f aca="false">(E80*D80)/100</f>
        <v>5.30299092482802</v>
      </c>
      <c r="G80" s="15" t="n">
        <v>0.8516</v>
      </c>
      <c r="H80" s="15" t="n">
        <f aca="false">F80*G80</f>
        <v>4.51602707158354</v>
      </c>
      <c r="J80" s="15" t="n">
        <f aca="false">D80</f>
        <v>48.2090084075274</v>
      </c>
    </row>
    <row r="81" customFormat="false" ht="14" hidden="false" customHeight="false" outlineLevel="0" collapsed="false">
      <c r="B81" s="15" t="n">
        <v>2209762</v>
      </c>
    </row>
    <row r="82" customFormat="false" ht="14" hidden="false" customHeight="false" outlineLevel="0" collapsed="false">
      <c r="B82" s="15" t="n">
        <v>2173663</v>
      </c>
    </row>
    <row r="83" customFormat="false" ht="14" hidden="false" customHeight="false" outlineLevel="0" collapsed="false">
      <c r="A83" s="15" t="s">
        <v>132</v>
      </c>
      <c r="B83" s="15" t="n">
        <v>2817854</v>
      </c>
      <c r="C83" s="15" t="n">
        <f aca="false">AVERAGE(B83:B85)</f>
        <v>2920739.66666667</v>
      </c>
      <c r="D83" s="15" t="n">
        <f aca="false">C83/$E$5</f>
        <v>64.0329224181828</v>
      </c>
      <c r="E83" s="15" t="n">
        <v>12</v>
      </c>
      <c r="F83" s="15" t="n">
        <f aca="false">(E83*D83)/100</f>
        <v>7.68395069018194</v>
      </c>
      <c r="G83" s="15" t="n">
        <v>0.8516</v>
      </c>
      <c r="H83" s="15" t="n">
        <f aca="false">F83*G83</f>
        <v>6.54365240775894</v>
      </c>
      <c r="J83" s="15" t="n">
        <f aca="false">D83</f>
        <v>64.0329224181828</v>
      </c>
    </row>
    <row r="84" customFormat="false" ht="14" hidden="false" customHeight="false" outlineLevel="0" collapsed="false">
      <c r="B84" s="15" t="n">
        <v>2979569</v>
      </c>
    </row>
    <row r="85" customFormat="false" ht="14" hidden="false" customHeight="false" outlineLevel="0" collapsed="false">
      <c r="B85" s="15" t="n">
        <v>2964796</v>
      </c>
    </row>
    <row r="86" customFormat="false" ht="14" hidden="false" customHeight="false" outlineLevel="0" collapsed="false">
      <c r="A86" s="15" t="s">
        <v>133</v>
      </c>
      <c r="B86" s="15" t="n">
        <v>2553020</v>
      </c>
      <c r="C86" s="15" t="n">
        <f aca="false">AVERAGE(B86:B88)</f>
        <v>2676331.66666667</v>
      </c>
      <c r="D86" s="15" t="n">
        <f aca="false">C86/$E$5</f>
        <v>58.6746364055701</v>
      </c>
      <c r="E86" s="15" t="n">
        <v>12</v>
      </c>
      <c r="F86" s="15" t="n">
        <f aca="false">(E86*D86)/100</f>
        <v>7.04095636866841</v>
      </c>
      <c r="G86" s="15" t="n">
        <v>0.8516</v>
      </c>
      <c r="H86" s="15" t="n">
        <f aca="false">F86*G86</f>
        <v>5.99607844355802</v>
      </c>
      <c r="J86" s="15" t="n">
        <f aca="false">D86</f>
        <v>58.6746364055701</v>
      </c>
    </row>
    <row r="87" customFormat="false" ht="14" hidden="false" customHeight="false" outlineLevel="0" collapsed="false">
      <c r="B87" s="15" t="n">
        <v>2708446</v>
      </c>
    </row>
    <row r="88" customFormat="false" ht="14" hidden="false" customHeight="false" outlineLevel="0" collapsed="false">
      <c r="B88" s="15" t="n">
        <v>2767529</v>
      </c>
    </row>
    <row r="89" customFormat="false" ht="14" hidden="false" customHeight="false" outlineLevel="0" collapsed="false">
      <c r="A89" s="15" t="s">
        <v>134</v>
      </c>
      <c r="B89" s="15" t="n">
        <v>2919569</v>
      </c>
      <c r="C89" s="15" t="n">
        <f aca="false">AVERAGE(B89:B91)</f>
        <v>2928032.33333333</v>
      </c>
      <c r="D89" s="15" t="n">
        <f aca="false">C89/$E$5</f>
        <v>64.1928034114181</v>
      </c>
      <c r="E89" s="15" t="n">
        <v>9</v>
      </c>
      <c r="F89" s="15" t="n">
        <f aca="false">(E89*D89)/100</f>
        <v>5.77735230702763</v>
      </c>
      <c r="G89" s="15" t="n">
        <v>0.8516</v>
      </c>
      <c r="H89" s="15" t="n">
        <f aca="false">F89*G89</f>
        <v>4.91999322466473</v>
      </c>
      <c r="J89" s="15" t="n">
        <f aca="false">D89</f>
        <v>64.1928034114181</v>
      </c>
    </row>
    <row r="90" customFormat="false" ht="14" hidden="false" customHeight="false" outlineLevel="0" collapsed="false">
      <c r="B90" s="15" t="n">
        <v>2893244</v>
      </c>
    </row>
    <row r="91" customFormat="false" ht="14" hidden="false" customHeight="false" outlineLevel="0" collapsed="false">
      <c r="B91" s="15" t="n">
        <v>2971284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H10" activeCellId="0" sqref="H10"/>
    </sheetView>
  </sheetViews>
  <sheetFormatPr defaultRowHeight="14" zeroHeight="false" outlineLevelRow="0" outlineLevelCol="0"/>
  <cols>
    <col collapsed="false" customWidth="true" hidden="false" outlineLevel="0" max="4" min="1" style="15" width="10.84"/>
    <col collapsed="false" customWidth="true" hidden="false" outlineLevel="0" max="5" min="5" style="15" width="14.5"/>
    <col collapsed="false" customWidth="true" hidden="false" outlineLevel="0" max="6" min="6" style="15" width="14.83"/>
    <col collapsed="false" customWidth="true" hidden="false" outlineLevel="0" max="1025" min="7" style="15" width="10.84"/>
  </cols>
  <sheetData>
    <row r="1" customFormat="false" ht="14" hidden="false" customHeight="false" outlineLevel="0" collapsed="false">
      <c r="B1" s="15" t="s">
        <v>199</v>
      </c>
    </row>
    <row r="2" customFormat="false" ht="14" hidden="false" customHeight="false" outlineLevel="0" collapsed="false">
      <c r="A2" s="15" t="s">
        <v>200</v>
      </c>
      <c r="B2" s="15" t="n">
        <v>2108769</v>
      </c>
    </row>
    <row r="3" customFormat="false" ht="14" hidden="false" customHeight="false" outlineLevel="0" collapsed="false">
      <c r="A3" s="15" t="s">
        <v>200</v>
      </c>
      <c r="B3" s="15" t="n">
        <v>2140904</v>
      </c>
      <c r="C3" s="15" t="n">
        <f aca="false">AVERAGE(B2:B4)</f>
        <v>2158672.66666667</v>
      </c>
      <c r="D3" s="15" t="n">
        <f aca="false">C3*2</f>
        <v>4317345.33333333</v>
      </c>
      <c r="E3" s="15" t="s">
        <v>201</v>
      </c>
    </row>
    <row r="4" customFormat="false" ht="14" hidden="false" customHeight="false" outlineLevel="0" collapsed="false">
      <c r="A4" s="15" t="s">
        <v>200</v>
      </c>
      <c r="B4" s="15" t="n">
        <v>2226345</v>
      </c>
    </row>
    <row r="5" customFormat="false" ht="14" hidden="false" customHeight="false" outlineLevel="0" collapsed="false">
      <c r="A5" s="15" t="s">
        <v>202</v>
      </c>
      <c r="B5" s="15" t="n">
        <v>3980420</v>
      </c>
      <c r="E5" s="15" t="n">
        <f aca="false">((D3+C6)/2)/100</f>
        <v>41850.1216666667</v>
      </c>
    </row>
    <row r="6" customFormat="false" ht="14" hidden="false" customHeight="false" outlineLevel="0" collapsed="false">
      <c r="A6" s="15" t="s">
        <v>202</v>
      </c>
      <c r="B6" s="15" t="n">
        <v>4141397</v>
      </c>
      <c r="C6" s="15" t="n">
        <f aca="false">AVERAGE(B5:B9)</f>
        <v>4052679</v>
      </c>
    </row>
    <row r="7" customFormat="false" ht="14" hidden="false" customHeight="false" outlineLevel="0" collapsed="false">
      <c r="A7" s="15" t="s">
        <v>202</v>
      </c>
      <c r="B7" s="15" t="n">
        <v>3774244</v>
      </c>
    </row>
    <row r="8" customFormat="false" ht="14" hidden="false" customHeight="false" outlineLevel="0" collapsed="false">
      <c r="A8" s="15" t="s">
        <v>202</v>
      </c>
      <c r="B8" s="15" t="n">
        <v>4319878</v>
      </c>
    </row>
    <row r="9" customFormat="false" ht="14" hidden="false" customHeight="false" outlineLevel="0" collapsed="false">
      <c r="A9" s="15" t="s">
        <v>202</v>
      </c>
      <c r="B9" s="15" t="n">
        <v>4047456</v>
      </c>
    </row>
    <row r="10" customFormat="false" ht="14" hidden="false" customHeight="false" outlineLevel="0" collapsed="false">
      <c r="D10" s="15" t="s">
        <v>129</v>
      </c>
      <c r="E10" s="15" t="s">
        <v>203</v>
      </c>
      <c r="F10" s="15" t="s">
        <v>204</v>
      </c>
      <c r="G10" s="15" t="s">
        <v>205</v>
      </c>
      <c r="H10" s="15" t="s">
        <v>129</v>
      </c>
      <c r="I10" s="15" t="s">
        <v>211</v>
      </c>
    </row>
    <row r="11" customFormat="false" ht="14" hidden="false" customHeight="false" outlineLevel="0" collapsed="false">
      <c r="A11" s="15" t="s">
        <v>114</v>
      </c>
      <c r="B11" s="15" t="n">
        <v>2702597</v>
      </c>
      <c r="C11" s="15" t="n">
        <f aca="false">AVERAGE(B11:B13)</f>
        <v>2756655</v>
      </c>
      <c r="D11" s="15" t="n">
        <f aca="false">C11/$E$5</f>
        <v>65.869700976178</v>
      </c>
      <c r="E11" s="15" t="n">
        <v>2000</v>
      </c>
      <c r="F11" s="15" t="n">
        <f aca="false">(E11*D11)/100</f>
        <v>1317.39401952356</v>
      </c>
      <c r="G11" s="15" t="n">
        <v>0.8516</v>
      </c>
      <c r="H11" s="15" t="n">
        <f aca="false">F11*G11</f>
        <v>1121.89274702626</v>
      </c>
      <c r="I11" s="15" t="n">
        <f aca="false">D11</f>
        <v>65.869700976178</v>
      </c>
    </row>
    <row r="12" customFormat="false" ht="14" hidden="false" customHeight="false" outlineLevel="0" collapsed="false">
      <c r="B12" s="15" t="n">
        <v>2725919</v>
      </c>
    </row>
    <row r="13" customFormat="false" ht="14" hidden="false" customHeight="false" outlineLevel="0" collapsed="false">
      <c r="B13" s="15" t="n">
        <v>2841449</v>
      </c>
    </row>
    <row r="14" customFormat="false" ht="14" hidden="false" customHeight="false" outlineLevel="0" collapsed="false">
      <c r="A14" s="15" t="s">
        <v>115</v>
      </c>
      <c r="B14" s="15" t="n">
        <v>2905234</v>
      </c>
      <c r="C14" s="15" t="n">
        <f aca="false">AVERAGE(B14:B16)</f>
        <v>2698058.66666667</v>
      </c>
      <c r="D14" s="15" t="n">
        <f aca="false">C14/$E$5</f>
        <v>64.4695537125679</v>
      </c>
      <c r="E14" s="15" t="n">
        <v>1500</v>
      </c>
      <c r="F14" s="15" t="n">
        <f aca="false">(E14*D14)/100</f>
        <v>967.043305688518</v>
      </c>
      <c r="G14" s="15" t="n">
        <v>0.8516</v>
      </c>
      <c r="H14" s="15" t="n">
        <f aca="false">F14*G14</f>
        <v>823.534079124342</v>
      </c>
      <c r="I14" s="15" t="n">
        <f aca="false">D14</f>
        <v>64.4695537125679</v>
      </c>
    </row>
    <row r="15" customFormat="false" ht="14" hidden="false" customHeight="false" outlineLevel="0" collapsed="false">
      <c r="B15" s="15" t="n">
        <v>2922361</v>
      </c>
    </row>
    <row r="16" customFormat="false" ht="14" hidden="false" customHeight="false" outlineLevel="0" collapsed="false">
      <c r="B16" s="15" t="n">
        <v>2266581</v>
      </c>
    </row>
    <row r="17" customFormat="false" ht="14" hidden="false" customHeight="false" outlineLevel="0" collapsed="false">
      <c r="A17" s="15" t="s">
        <v>116</v>
      </c>
      <c r="B17" s="15" t="n">
        <v>2944976</v>
      </c>
      <c r="C17" s="15" t="n">
        <f aca="false">AVERAGE(B17:B19)</f>
        <v>2902274.66666667</v>
      </c>
      <c r="D17" s="15" t="n">
        <f aca="false">C17/$E$5</f>
        <v>69.349252787915</v>
      </c>
      <c r="E17" s="15" t="n">
        <v>1355</v>
      </c>
      <c r="F17" s="15" t="n">
        <f aca="false">(E17*D17)/100</f>
        <v>939.682375276249</v>
      </c>
      <c r="G17" s="15" t="n">
        <v>0.8516</v>
      </c>
      <c r="H17" s="15" t="n">
        <f aca="false">F17*G17</f>
        <v>800.233510785253</v>
      </c>
      <c r="I17" s="15" t="n">
        <f aca="false">D17</f>
        <v>69.349252787915</v>
      </c>
    </row>
    <row r="18" customFormat="false" ht="14" hidden="false" customHeight="false" outlineLevel="0" collapsed="false">
      <c r="B18" s="15" t="n">
        <v>2857272</v>
      </c>
    </row>
    <row r="19" customFormat="false" ht="14" hidden="false" customHeight="false" outlineLevel="0" collapsed="false">
      <c r="B19" s="15" t="n">
        <v>2904576</v>
      </c>
    </row>
    <row r="20" customFormat="false" ht="14" hidden="false" customHeight="false" outlineLevel="0" collapsed="false">
      <c r="A20" s="15" t="s">
        <v>97</v>
      </c>
      <c r="B20" s="15" t="n">
        <v>2174601</v>
      </c>
      <c r="C20" s="15" t="n">
        <f aca="false">B20</f>
        <v>2174601</v>
      </c>
      <c r="D20" s="15" t="n">
        <f aca="false">C20/$E$5</f>
        <v>51.9616410513821</v>
      </c>
      <c r="E20" s="15" t="n">
        <v>2</v>
      </c>
      <c r="F20" s="15" t="n">
        <f aca="false">(E20*D20)/100</f>
        <v>1.03923282102764</v>
      </c>
      <c r="G20" s="15" t="n">
        <v>0.8516</v>
      </c>
      <c r="H20" s="15" t="n">
        <f aca="false">F20*G20</f>
        <v>0.885010670387139</v>
      </c>
      <c r="I20" s="15" t="n">
        <f aca="false">D20</f>
        <v>51.9616410513821</v>
      </c>
    </row>
    <row r="21" customFormat="false" ht="14" hidden="false" customHeight="false" outlineLevel="0" collapsed="false">
      <c r="A21" s="15" t="s">
        <v>98</v>
      </c>
      <c r="B21" s="15" t="n">
        <v>2139167</v>
      </c>
      <c r="C21" s="15" t="n">
        <f aca="false">AVERAGE(B21:B23)</f>
        <v>2238924.33333333</v>
      </c>
      <c r="D21" s="15" t="n">
        <f aca="false">C21/$E$5</f>
        <v>53.4986337952901</v>
      </c>
      <c r="E21" s="15" t="n">
        <v>12</v>
      </c>
      <c r="F21" s="15" t="n">
        <f aca="false">(E21*D21)/100</f>
        <v>6.41983605543481</v>
      </c>
      <c r="G21" s="15" t="n">
        <v>0.8516</v>
      </c>
      <c r="H21" s="15" t="n">
        <f aca="false">F21*G21</f>
        <v>5.46713238480828</v>
      </c>
      <c r="I21" s="15" t="n">
        <f aca="false">D21</f>
        <v>53.4986337952901</v>
      </c>
    </row>
    <row r="22" customFormat="false" ht="14" hidden="false" customHeight="false" outlineLevel="0" collapsed="false">
      <c r="B22" s="15" t="n">
        <v>2308508</v>
      </c>
    </row>
    <row r="23" customFormat="false" ht="14" hidden="false" customHeight="false" outlineLevel="0" collapsed="false">
      <c r="B23" s="15" t="n">
        <v>2269098</v>
      </c>
    </row>
    <row r="24" customFormat="false" ht="14" hidden="false" customHeight="false" outlineLevel="0" collapsed="false">
      <c r="A24" s="15" t="s">
        <v>99</v>
      </c>
      <c r="B24" s="15" t="n">
        <v>2174601</v>
      </c>
      <c r="C24" s="15" t="n">
        <f aca="false">AVERAGE(B24:B26)</f>
        <v>2097900.66666667</v>
      </c>
      <c r="D24" s="15" t="n">
        <f aca="false">C24/$E$5</f>
        <v>50.1289024528125</v>
      </c>
      <c r="E24" s="15" t="n">
        <v>8</v>
      </c>
      <c r="F24" s="15" t="n">
        <f aca="false">(E24*D24)/100</f>
        <v>4.010312196225</v>
      </c>
      <c r="G24" s="15" t="n">
        <v>0.8516</v>
      </c>
      <c r="H24" s="15" t="n">
        <f aca="false">F24*G24</f>
        <v>3.41518186630521</v>
      </c>
      <c r="I24" s="15" t="n">
        <f aca="false">D24</f>
        <v>50.1289024528125</v>
      </c>
    </row>
    <row r="25" customFormat="false" ht="14" hidden="false" customHeight="false" outlineLevel="0" collapsed="false">
      <c r="B25" s="15" t="n">
        <v>2147333</v>
      </c>
    </row>
    <row r="26" customFormat="false" ht="14" hidden="false" customHeight="false" outlineLevel="0" collapsed="false">
      <c r="B26" s="15" t="n">
        <v>1971768</v>
      </c>
    </row>
    <row r="27" customFormat="false" ht="14" hidden="false" customHeight="false" outlineLevel="0" collapsed="false">
      <c r="A27" s="15" t="s">
        <v>100</v>
      </c>
      <c r="B27" s="15" t="n">
        <v>2786312</v>
      </c>
      <c r="C27" s="15" t="n">
        <f aca="false">AVERAGE(B27:B29)</f>
        <v>2847479.33333333</v>
      </c>
      <c r="D27" s="15" t="n">
        <f aca="false">C27/$E$5</f>
        <v>68.0399296330202</v>
      </c>
      <c r="E27" s="15" t="n">
        <v>11</v>
      </c>
      <c r="F27" s="15" t="n">
        <f aca="false">(E27*D27)/100</f>
        <v>7.48439225963222</v>
      </c>
      <c r="G27" s="15" t="n">
        <v>0.8516</v>
      </c>
      <c r="H27" s="15" t="n">
        <f aca="false">F27*G27</f>
        <v>6.3737084483028</v>
      </c>
      <c r="I27" s="15" t="n">
        <f aca="false">D27</f>
        <v>68.0399296330202</v>
      </c>
    </row>
    <row r="28" customFormat="false" ht="14" hidden="false" customHeight="false" outlineLevel="0" collapsed="false">
      <c r="B28" s="15" t="n">
        <v>2937023</v>
      </c>
    </row>
    <row r="29" customFormat="false" ht="14" hidden="false" customHeight="false" outlineLevel="0" collapsed="false">
      <c r="B29" s="15" t="n">
        <v>2819103</v>
      </c>
    </row>
    <row r="30" customFormat="false" ht="14" hidden="false" customHeight="false" outlineLevel="0" collapsed="false">
      <c r="A30" s="15" t="s">
        <v>101</v>
      </c>
      <c r="B30" s="15" t="n">
        <v>2560524</v>
      </c>
      <c r="C30" s="15" t="n">
        <f aca="false">AVERAGE(B30:B32)</f>
        <v>2532032.66666667</v>
      </c>
      <c r="D30" s="15" t="n">
        <f aca="false">C30/$E$5</f>
        <v>60.502396787138</v>
      </c>
      <c r="E30" s="15" t="n">
        <v>7</v>
      </c>
      <c r="F30" s="15" t="n">
        <f aca="false">(E30*D30)/100</f>
        <v>4.23516777509966</v>
      </c>
      <c r="G30" s="15" t="n">
        <v>0.8516</v>
      </c>
      <c r="H30" s="15" t="n">
        <f aca="false">F30*G30</f>
        <v>3.60666887727487</v>
      </c>
      <c r="I30" s="15" t="n">
        <f aca="false">D30</f>
        <v>60.502396787138</v>
      </c>
    </row>
    <row r="31" customFormat="false" ht="14" hidden="false" customHeight="false" outlineLevel="0" collapsed="false">
      <c r="B31" s="15" t="n">
        <v>2506548</v>
      </c>
    </row>
    <row r="32" customFormat="false" ht="14" hidden="false" customHeight="false" outlineLevel="0" collapsed="false">
      <c r="B32" s="15" t="n">
        <v>2529026</v>
      </c>
    </row>
    <row r="33" customFormat="false" ht="14" hidden="false" customHeight="false" outlineLevel="0" collapsed="false">
      <c r="A33" s="15" t="s">
        <v>102</v>
      </c>
      <c r="B33" s="15" t="n">
        <v>2242654</v>
      </c>
      <c r="C33" s="15" t="n">
        <f aca="false">AVERAGE(B33:B35)</f>
        <v>2407100.33333333</v>
      </c>
      <c r="D33" s="15" t="n">
        <f aca="false">C33/$E$5</f>
        <v>57.5171645259653</v>
      </c>
      <c r="E33" s="15" t="n">
        <v>4.5</v>
      </c>
      <c r="F33" s="15" t="n">
        <f aca="false">(E33*D33)/100</f>
        <v>2.58827240366844</v>
      </c>
      <c r="G33" s="15" t="n">
        <v>0.8516</v>
      </c>
      <c r="H33" s="15" t="n">
        <f aca="false">F33*G33</f>
        <v>2.20417277896404</v>
      </c>
      <c r="I33" s="15" t="n">
        <f aca="false">D33</f>
        <v>57.5171645259653</v>
      </c>
    </row>
    <row r="34" customFormat="false" ht="14" hidden="false" customHeight="false" outlineLevel="0" collapsed="false">
      <c r="B34" s="15" t="n">
        <v>2440627</v>
      </c>
    </row>
    <row r="35" customFormat="false" ht="14" hidden="false" customHeight="false" outlineLevel="0" collapsed="false">
      <c r="B35" s="15" t="n">
        <v>2538020</v>
      </c>
    </row>
    <row r="36" customFormat="false" ht="14" hidden="false" customHeight="false" outlineLevel="0" collapsed="false">
      <c r="A36" s="15" t="s">
        <v>103</v>
      </c>
      <c r="B36" s="15" t="n">
        <v>2309560</v>
      </c>
      <c r="C36" s="15" t="n">
        <f aca="false">AVERAGE(B36:B37)</f>
        <v>2317515</v>
      </c>
      <c r="D36" s="15" t="n">
        <f aca="false">C36/$E$5</f>
        <v>55.3765415178204</v>
      </c>
      <c r="E36" s="15" t="n">
        <v>2</v>
      </c>
      <c r="F36" s="15" t="n">
        <f aca="false">(E36*D36)/100</f>
        <v>1.10753083035641</v>
      </c>
      <c r="G36" s="15" t="n">
        <v>0.8516</v>
      </c>
      <c r="H36" s="15" t="n">
        <f aca="false">F36*G36</f>
        <v>0.943173255131516</v>
      </c>
      <c r="I36" s="15" t="n">
        <f aca="false">D36</f>
        <v>55.3765415178204</v>
      </c>
    </row>
    <row r="37" customFormat="false" ht="14" hidden="false" customHeight="false" outlineLevel="0" collapsed="false">
      <c r="B37" s="15" t="n">
        <v>2325470</v>
      </c>
    </row>
    <row r="38" customFormat="false" ht="14" hidden="false" customHeight="false" outlineLevel="0" collapsed="false">
      <c r="A38" s="15" t="s">
        <v>104</v>
      </c>
      <c r="B38" s="15" t="n">
        <v>2553020</v>
      </c>
      <c r="C38" s="15" t="n">
        <f aca="false">AVERAGE(B38:B40)</f>
        <v>2676331.66666667</v>
      </c>
      <c r="D38" s="15" t="n">
        <f aca="false">C38/$E$5</f>
        <v>63.9503915420716</v>
      </c>
      <c r="E38" s="15" t="n">
        <v>6</v>
      </c>
      <c r="F38" s="15" t="n">
        <f aca="false">(E38*D38)/100</f>
        <v>3.83702349252429</v>
      </c>
      <c r="G38" s="15" t="n">
        <v>0.8516</v>
      </c>
      <c r="H38" s="15" t="n">
        <f aca="false">F38*G38</f>
        <v>3.26760920623369</v>
      </c>
      <c r="I38" s="15" t="n">
        <f aca="false">D38</f>
        <v>63.9503915420716</v>
      </c>
    </row>
    <row r="39" customFormat="false" ht="14" hidden="false" customHeight="false" outlineLevel="0" collapsed="false">
      <c r="B39" s="15" t="n">
        <v>2708446</v>
      </c>
    </row>
    <row r="40" customFormat="false" ht="14" hidden="false" customHeight="false" outlineLevel="0" collapsed="false">
      <c r="B40" s="15" t="n">
        <v>2767529</v>
      </c>
    </row>
    <row r="41" customFormat="false" ht="14" hidden="false" customHeight="false" outlineLevel="0" collapsed="false">
      <c r="A41" s="15" t="s">
        <v>105</v>
      </c>
      <c r="B41" s="15" t="n">
        <v>2325470</v>
      </c>
      <c r="C41" s="15" t="n">
        <f aca="false">AVERAGE(B41:B42)</f>
        <v>2439245</v>
      </c>
      <c r="D41" s="15" t="n">
        <f aca="false">C41/$E$5</f>
        <v>58.285254686436</v>
      </c>
      <c r="E41" s="15" t="n">
        <v>3</v>
      </c>
      <c r="F41" s="15" t="n">
        <f aca="false">(E41*D41)/100</f>
        <v>1.74855764059308</v>
      </c>
      <c r="G41" s="15" t="n">
        <v>0.8516</v>
      </c>
      <c r="H41" s="15" t="n">
        <f aca="false">F41*G41</f>
        <v>1.48907168672907</v>
      </c>
      <c r="I41" s="15" t="n">
        <f aca="false">D41</f>
        <v>58.285254686436</v>
      </c>
    </row>
    <row r="42" customFormat="false" ht="14" hidden="false" customHeight="false" outlineLevel="0" collapsed="false">
      <c r="B42" s="15" t="n">
        <v>2553020</v>
      </c>
    </row>
    <row r="43" customFormat="false" ht="14" hidden="false" customHeight="false" outlineLevel="0" collapsed="false">
      <c r="A43" s="15" t="s">
        <v>106</v>
      </c>
      <c r="B43" s="15" t="n">
        <v>2149111</v>
      </c>
      <c r="C43" s="15" t="n">
        <f aca="false">AVERAGE(B43:B45)</f>
        <v>2181722</v>
      </c>
      <c r="D43" s="15" t="n">
        <f aca="false">C43/$E$5</f>
        <v>52.1317958733135</v>
      </c>
      <c r="E43" s="15" t="n">
        <v>6</v>
      </c>
      <c r="F43" s="15" t="n">
        <f aca="false">(E43*D43)/100</f>
        <v>3.12790775239881</v>
      </c>
      <c r="G43" s="15" t="n">
        <v>0.8516</v>
      </c>
      <c r="H43" s="15" t="n">
        <f aca="false">F43*G43</f>
        <v>2.66372624194282</v>
      </c>
      <c r="I43" s="15" t="n">
        <f aca="false">D43</f>
        <v>52.1317958733135</v>
      </c>
    </row>
    <row r="44" customFormat="false" ht="14" hidden="false" customHeight="false" outlineLevel="0" collapsed="false">
      <c r="B44" s="15" t="n">
        <v>2162622</v>
      </c>
    </row>
    <row r="45" customFormat="false" ht="14" hidden="false" customHeight="false" outlineLevel="0" collapsed="false">
      <c r="B45" s="15" t="n">
        <v>2233433</v>
      </c>
    </row>
    <row r="46" customFormat="false" ht="14" hidden="false" customHeight="false" outlineLevel="0" collapsed="false">
      <c r="A46" s="15" t="s">
        <v>107</v>
      </c>
      <c r="B46" s="15" t="n">
        <v>1958901</v>
      </c>
      <c r="C46" s="15" t="n">
        <f aca="false">AVERAGE(B46:B48)</f>
        <v>1947332</v>
      </c>
      <c r="D46" s="15" t="n">
        <f aca="false">C46/$E$5</f>
        <v>46.5310953098384</v>
      </c>
      <c r="E46" s="15" t="n">
        <v>8</v>
      </c>
      <c r="F46" s="15" t="n">
        <f aca="false">(E46*D46)/100</f>
        <v>3.72248762478707</v>
      </c>
      <c r="G46" s="15" t="n">
        <v>0.8516</v>
      </c>
      <c r="H46" s="15" t="n">
        <f aca="false">F46*G46</f>
        <v>3.17007046126867</v>
      </c>
      <c r="I46" s="15" t="n">
        <f aca="false">D46</f>
        <v>46.5310953098384</v>
      </c>
    </row>
    <row r="47" customFormat="false" ht="14" hidden="false" customHeight="false" outlineLevel="0" collapsed="false">
      <c r="B47" s="15" t="n">
        <v>1883452</v>
      </c>
    </row>
    <row r="48" customFormat="false" ht="14" hidden="false" customHeight="false" outlineLevel="0" collapsed="false">
      <c r="B48" s="15" t="n">
        <v>1999643</v>
      </c>
    </row>
    <row r="49" customFormat="false" ht="14" hidden="false" customHeight="false" outlineLevel="0" collapsed="false">
      <c r="A49" s="15" t="s">
        <v>108</v>
      </c>
      <c r="B49" s="15" t="n">
        <v>1792471</v>
      </c>
      <c r="C49" s="15" t="n">
        <f aca="false">AVERAGE(B49:B51)</f>
        <v>1787555.33333333</v>
      </c>
      <c r="D49" s="15" t="n">
        <f aca="false">C49/$E$5</f>
        <v>42.7132649116552</v>
      </c>
      <c r="E49" s="15" t="n">
        <v>11</v>
      </c>
      <c r="F49" s="15" t="n">
        <f aca="false">(E49*D49)/100</f>
        <v>4.69845914028207</v>
      </c>
      <c r="G49" s="15" t="n">
        <v>0.8516</v>
      </c>
      <c r="H49" s="15" t="n">
        <f aca="false">F49*G49</f>
        <v>4.00120780386421</v>
      </c>
      <c r="I49" s="15" t="n">
        <f aca="false">D49</f>
        <v>42.7132649116552</v>
      </c>
    </row>
    <row r="50" customFormat="false" ht="14" hidden="false" customHeight="false" outlineLevel="0" collapsed="false">
      <c r="B50" s="15" t="n">
        <v>1727422</v>
      </c>
    </row>
    <row r="51" customFormat="false" ht="14" hidden="false" customHeight="false" outlineLevel="0" collapsed="false">
      <c r="B51" s="15" t="n">
        <v>1842773</v>
      </c>
    </row>
    <row r="52" customFormat="false" ht="14" hidden="false" customHeight="false" outlineLevel="0" collapsed="false">
      <c r="A52" s="15" t="s">
        <v>109</v>
      </c>
      <c r="B52" s="15" t="n">
        <v>2399501</v>
      </c>
      <c r="C52" s="15" t="n">
        <f aca="false">AVERAGE(B52:B54)</f>
        <v>2385840.33333333</v>
      </c>
      <c r="D52" s="15" t="n">
        <f aca="false">C52/$E$5</f>
        <v>57.0091612238642</v>
      </c>
      <c r="E52" s="15" t="n">
        <v>8</v>
      </c>
      <c r="F52" s="15" t="n">
        <f aca="false">(E52*D52)/100</f>
        <v>4.56073289790914</v>
      </c>
      <c r="G52" s="15" t="n">
        <v>0.8516</v>
      </c>
      <c r="H52" s="15" t="n">
        <f aca="false">F52*G52</f>
        <v>3.88392013585942</v>
      </c>
      <c r="I52" s="15" t="n">
        <f aca="false">D52</f>
        <v>57.0091612238642</v>
      </c>
    </row>
    <row r="53" customFormat="false" ht="14" hidden="false" customHeight="false" outlineLevel="0" collapsed="false">
      <c r="B53" s="15" t="n">
        <v>2356789</v>
      </c>
    </row>
    <row r="54" customFormat="false" ht="14" hidden="false" customHeight="false" outlineLevel="0" collapsed="false">
      <c r="B54" s="15" t="n">
        <v>2401231</v>
      </c>
    </row>
    <row r="55" customFormat="false" ht="14" hidden="false" customHeight="false" outlineLevel="0" collapsed="false">
      <c r="A55" s="15" t="s">
        <v>110</v>
      </c>
      <c r="B55" s="15" t="n">
        <v>2010340</v>
      </c>
      <c r="C55" s="15" t="n">
        <f aca="false">AVERAGE(B55:B57)</f>
        <v>2027665.33333333</v>
      </c>
      <c r="D55" s="15" t="n">
        <f aca="false">C55/$E$5</f>
        <v>48.4506436918762</v>
      </c>
      <c r="E55" s="15" t="n">
        <v>4</v>
      </c>
      <c r="F55" s="15" t="n">
        <f aca="false">(E55*D55)/100</f>
        <v>1.93802574767505</v>
      </c>
      <c r="G55" s="15" t="n">
        <v>0.8516</v>
      </c>
      <c r="H55" s="15" t="n">
        <f aca="false">F55*G55</f>
        <v>1.65042272672007</v>
      </c>
      <c r="I55" s="15" t="n">
        <f aca="false">D55</f>
        <v>48.4506436918762</v>
      </c>
    </row>
    <row r="56" customFormat="false" ht="14" hidden="false" customHeight="false" outlineLevel="0" collapsed="false">
      <c r="B56" s="15" t="n">
        <v>2031103</v>
      </c>
    </row>
    <row r="57" customFormat="false" ht="14" hidden="false" customHeight="false" outlineLevel="0" collapsed="false">
      <c r="B57" s="15" t="n">
        <v>2041553</v>
      </c>
    </row>
    <row r="58" customFormat="false" ht="14" hidden="false" customHeight="false" outlineLevel="0" collapsed="false">
      <c r="A58" s="15" t="s">
        <v>111</v>
      </c>
      <c r="B58" s="15" t="n">
        <v>2599721</v>
      </c>
      <c r="C58" s="15" t="n">
        <f aca="false">AVERAGE(B58:B60)</f>
        <v>2608011.33333333</v>
      </c>
      <c r="D58" s="15" t="n">
        <f aca="false">C58/$E$5</f>
        <v>62.3178913099934</v>
      </c>
      <c r="E58" s="15" t="n">
        <v>6</v>
      </c>
      <c r="F58" s="15" t="n">
        <f aca="false">(E58*D58)/100</f>
        <v>3.7390734785996</v>
      </c>
      <c r="G58" s="15" t="n">
        <v>0.8516</v>
      </c>
      <c r="H58" s="15" t="n">
        <f aca="false">F58*G58</f>
        <v>3.18419497437542</v>
      </c>
      <c r="I58" s="15" t="n">
        <f aca="false">D58</f>
        <v>62.3178913099934</v>
      </c>
    </row>
    <row r="59" customFormat="false" ht="14" hidden="false" customHeight="false" outlineLevel="0" collapsed="false">
      <c r="B59" s="15" t="n">
        <v>2588996</v>
      </c>
    </row>
    <row r="60" customFormat="false" ht="14" hidden="false" customHeight="false" outlineLevel="0" collapsed="false">
      <c r="B60" s="15" t="n">
        <v>2635317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AS25"/>
  <sheetViews>
    <sheetView showFormulas="false" showGridLines="true" showRowColHeaders="true" showZeros="true" rightToLeft="false" tabSelected="false" showOutlineSymbols="true" defaultGridColor="true" view="normal" topLeftCell="AA1" colorId="64" zoomScale="58" zoomScaleNormal="58" zoomScalePageLayoutView="100" workbookViewId="0">
      <selection pane="topLeft" activeCell="I8" activeCellId="0" sqref="I8"/>
    </sheetView>
  </sheetViews>
  <sheetFormatPr defaultRowHeight="14" zeroHeight="false" outlineLevelRow="0" outlineLevelCol="0"/>
  <cols>
    <col collapsed="false" customWidth="true" hidden="false" outlineLevel="0" max="1025" min="1" style="0" width="10.66"/>
  </cols>
  <sheetData>
    <row r="5" customFormat="false" ht="14" hidden="false" customHeight="false" outlineLevel="0" collapsed="false">
      <c r="U5" s="0" t="s">
        <v>212</v>
      </c>
    </row>
    <row r="6" customFormat="false" ht="14" hidden="false" customHeight="false" outlineLevel="0" collapsed="false">
      <c r="C6" s="0" t="s">
        <v>213</v>
      </c>
      <c r="J6" s="0" t="s">
        <v>214</v>
      </c>
      <c r="S6" s="0" t="s">
        <v>129</v>
      </c>
      <c r="U6" s="20" t="n">
        <v>0.8516</v>
      </c>
      <c r="AC6" s="0" t="s">
        <v>215</v>
      </c>
      <c r="AL6" s="0" t="s">
        <v>216</v>
      </c>
    </row>
    <row r="7" customFormat="false" ht="14" hidden="false" customHeight="false" outlineLevel="0" collapsed="false">
      <c r="B7" s="0" t="n">
        <v>0</v>
      </c>
      <c r="C7" s="0" t="n">
        <v>2</v>
      </c>
      <c r="D7" s="0" t="n">
        <v>5</v>
      </c>
      <c r="E7" s="0" t="n">
        <v>7</v>
      </c>
      <c r="F7" s="0" t="n">
        <v>9</v>
      </c>
      <c r="G7" s="0" t="n">
        <v>14</v>
      </c>
      <c r="H7" s="0" t="n">
        <v>21</v>
      </c>
      <c r="I7" s="0" t="n">
        <v>28</v>
      </c>
      <c r="K7" s="0" t="n">
        <v>0</v>
      </c>
      <c r="L7" s="0" t="n">
        <v>2</v>
      </c>
      <c r="M7" s="0" t="n">
        <v>5</v>
      </c>
      <c r="N7" s="0" t="n">
        <v>7</v>
      </c>
      <c r="O7" s="0" t="n">
        <v>9</v>
      </c>
      <c r="P7" s="0" t="n">
        <v>14</v>
      </c>
      <c r="Q7" s="0" t="n">
        <v>21</v>
      </c>
      <c r="R7" s="0" t="n">
        <v>28</v>
      </c>
      <c r="T7" s="0" t="n">
        <v>0</v>
      </c>
      <c r="U7" s="0" t="n">
        <v>2</v>
      </c>
      <c r="V7" s="0" t="n">
        <v>5</v>
      </c>
      <c r="W7" s="0" t="n">
        <v>7</v>
      </c>
      <c r="X7" s="0" t="n">
        <v>9</v>
      </c>
      <c r="Y7" s="0" t="n">
        <v>14</v>
      </c>
      <c r="Z7" s="0" t="n">
        <v>21</v>
      </c>
      <c r="AA7" s="0" t="n">
        <v>28</v>
      </c>
      <c r="AC7" s="0" t="n">
        <v>0</v>
      </c>
      <c r="AD7" s="0" t="n">
        <v>2</v>
      </c>
      <c r="AE7" s="0" t="n">
        <v>5</v>
      </c>
      <c r="AF7" s="0" t="n">
        <v>7</v>
      </c>
      <c r="AG7" s="0" t="n">
        <v>9</v>
      </c>
      <c r="AH7" s="0" t="n">
        <v>14</v>
      </c>
      <c r="AI7" s="0" t="n">
        <v>21</v>
      </c>
      <c r="AJ7" s="0" t="n">
        <v>28</v>
      </c>
      <c r="AL7" s="0" t="n">
        <v>0</v>
      </c>
      <c r="AM7" s="0" t="n">
        <v>2</v>
      </c>
      <c r="AN7" s="0" t="n">
        <v>5</v>
      </c>
      <c r="AO7" s="0" t="n">
        <v>7</v>
      </c>
      <c r="AP7" s="0" t="n">
        <v>9</v>
      </c>
      <c r="AQ7" s="0" t="n">
        <v>14</v>
      </c>
      <c r="AR7" s="0" t="n">
        <v>21</v>
      </c>
      <c r="AS7" s="0" t="n">
        <v>28</v>
      </c>
    </row>
    <row r="8" customFormat="false" ht="14" hidden="false" customHeight="false" outlineLevel="0" collapsed="false">
      <c r="A8" s="0" t="s">
        <v>114</v>
      </c>
      <c r="B8" s="0" t="n">
        <v>0</v>
      </c>
      <c r="C8" s="58" t="n">
        <v>27.8902187831148</v>
      </c>
      <c r="D8" s="58" t="n">
        <v>66.3626500331307</v>
      </c>
      <c r="E8" s="58" t="n">
        <v>48.1136015072643</v>
      </c>
      <c r="F8" s="58" t="n">
        <v>70.9289025243566</v>
      </c>
      <c r="G8" s="58" t="n">
        <v>60.5001502492559</v>
      </c>
      <c r="H8" s="58" t="n">
        <v>66.4668580542078</v>
      </c>
      <c r="I8" s="58" t="n">
        <v>65.869700976178</v>
      </c>
      <c r="J8" s="0" t="s">
        <v>114</v>
      </c>
      <c r="K8" s="58" t="n">
        <v>0</v>
      </c>
      <c r="L8" s="0" t="n">
        <v>8140</v>
      </c>
      <c r="M8" s="0" t="n">
        <v>10000</v>
      </c>
      <c r="N8" s="0" t="n">
        <v>2360</v>
      </c>
      <c r="O8" s="0" t="n">
        <v>3065</v>
      </c>
      <c r="P8" s="0" t="n">
        <v>6750</v>
      </c>
      <c r="Q8" s="0" t="n">
        <v>5100</v>
      </c>
      <c r="R8" s="59" t="n">
        <f aca="false">'CH4 Day28'!E11</f>
        <v>2000</v>
      </c>
      <c r="S8" s="0" t="s">
        <v>114</v>
      </c>
      <c r="T8" s="58" t="n">
        <f aca="false">B8*K8</f>
        <v>0</v>
      </c>
      <c r="U8" s="58" t="n">
        <f aca="false">C8/100*L8*$U$6</f>
        <v>1933.35665969803</v>
      </c>
      <c r="V8" s="58" t="n">
        <f aca="false">D8/100*M8*$U$6</f>
        <v>5651.44327682141</v>
      </c>
      <c r="W8" s="58" t="n">
        <f aca="false">E8/100*N8*$U$6</f>
        <v>966.975615828636</v>
      </c>
      <c r="X8" s="58" t="n">
        <f aca="false">F8/100*O8*$U$6</f>
        <v>1851.35358639559</v>
      </c>
      <c r="Y8" s="58" t="n">
        <f aca="false">G8/100*P8*$U$6</f>
        <v>3477.73013677798</v>
      </c>
      <c r="Z8" s="58" t="n">
        <f aca="false">H8/100*Q8*$U$6</f>
        <v>2886.76199226713</v>
      </c>
      <c r="AA8" s="58" t="n">
        <f aca="false">I8/100*R8*$U$6</f>
        <v>1121.89274702626</v>
      </c>
      <c r="AB8" s="0" t="s">
        <v>114</v>
      </c>
      <c r="AC8" s="58" t="n">
        <f aca="false">T8</f>
        <v>0</v>
      </c>
      <c r="AD8" s="58" t="n">
        <f aca="false">AC8+U8</f>
        <v>1933.35665969803</v>
      </c>
      <c r="AE8" s="58" t="n">
        <f aca="false">V8+AD8</f>
        <v>7584.79993651944</v>
      </c>
      <c r="AF8" s="58" t="n">
        <f aca="false">W8+AE8</f>
        <v>8551.77555234807</v>
      </c>
      <c r="AG8" s="58" t="n">
        <f aca="false">X8+AF8</f>
        <v>10403.1291387437</v>
      </c>
      <c r="AH8" s="58" t="n">
        <f aca="false">Y8+AG8</f>
        <v>13880.8592755216</v>
      </c>
      <c r="AI8" s="58" t="n">
        <f aca="false">Z8+AH8</f>
        <v>16767.6212677888</v>
      </c>
      <c r="AJ8" s="58" t="n">
        <f aca="false">AA8+AI8</f>
        <v>17889.514014815</v>
      </c>
      <c r="AK8" s="0" t="s">
        <v>217</v>
      </c>
      <c r="AL8" s="58" t="n">
        <f aca="false">AVERAGE(AC8:AC10)</f>
        <v>0</v>
      </c>
      <c r="AM8" s="58" t="n">
        <f aca="false">AVERAGE(AD8:AD10)</f>
        <v>1464.07011063653</v>
      </c>
      <c r="AN8" s="58" t="n">
        <f aca="false">AVERAGE(AE8:AE10)</f>
        <v>6102.13481385052</v>
      </c>
      <c r="AO8" s="58" t="n">
        <f aca="false">AVERAGE(AF8:AF10)</f>
        <v>7181.35426830885</v>
      </c>
      <c r="AP8" s="58" t="n">
        <f aca="false">AVERAGE(AG8:AG10)</f>
        <v>8799.10038026076</v>
      </c>
      <c r="AQ8" s="58" t="n">
        <f aca="false">AVERAGE(AH8:AH10)</f>
        <v>11073.3575440135</v>
      </c>
      <c r="AR8" s="58" t="n">
        <f aca="false">AVERAGE(AI8:AI10)</f>
        <v>13283.8671299554</v>
      </c>
      <c r="AS8" s="58" t="n">
        <f aca="false">AVERAGE(AJ8:AJ10)</f>
        <v>14199.0872422674</v>
      </c>
    </row>
    <row r="9" customFormat="false" ht="14" hidden="false" customHeight="false" outlineLevel="0" collapsed="false">
      <c r="A9" s="0" t="s">
        <v>115</v>
      </c>
      <c r="B9" s="0" t="n">
        <v>0</v>
      </c>
      <c r="C9" s="58" t="n">
        <v>32.6888847061402</v>
      </c>
      <c r="D9" s="58" t="n">
        <v>61.2390259508592</v>
      </c>
      <c r="E9" s="58" t="n">
        <v>75.0992145035516</v>
      </c>
      <c r="F9" s="58" t="n">
        <v>71.7994003847389</v>
      </c>
      <c r="G9" s="58" t="n">
        <v>64.3714436381133</v>
      </c>
      <c r="H9" s="58" t="n">
        <v>49.5541046401296</v>
      </c>
      <c r="I9" s="58" t="n">
        <v>64.4695537125679</v>
      </c>
      <c r="J9" s="0" t="s">
        <v>115</v>
      </c>
      <c r="K9" s="58" t="n">
        <v>0</v>
      </c>
      <c r="L9" s="0" t="n">
        <v>4200</v>
      </c>
      <c r="M9" s="0" t="n">
        <v>8000</v>
      </c>
      <c r="N9" s="0" t="n">
        <v>1780</v>
      </c>
      <c r="O9" s="0" t="n">
        <v>3240</v>
      </c>
      <c r="P9" s="0" t="n">
        <v>3240</v>
      </c>
      <c r="Q9" s="0" t="n">
        <v>4000</v>
      </c>
      <c r="R9" s="59" t="n">
        <f aca="false">'CH4 Day28'!E14</f>
        <v>1500</v>
      </c>
      <c r="S9" s="0" t="s">
        <v>115</v>
      </c>
      <c r="T9" s="58" t="n">
        <f aca="false">B9*K9</f>
        <v>0</v>
      </c>
      <c r="U9" s="58" t="n">
        <f aca="false">C9/100*L9*$U$6</f>
        <v>1169.18987706146</v>
      </c>
      <c r="V9" s="58" t="n">
        <f aca="false">D9/100*M9*$U$6</f>
        <v>4172.09235998014</v>
      </c>
      <c r="W9" s="58" t="n">
        <f aca="false">E9/100*N9*$U$6</f>
        <v>1138.3899410678</v>
      </c>
      <c r="X9" s="58" t="n">
        <f aca="false">F9/100*O9*$U$6</f>
        <v>1981.07756751165</v>
      </c>
      <c r="Y9" s="58" t="n">
        <f aca="false">G9/100*P9*$U$6</f>
        <v>1776.12657343184</v>
      </c>
      <c r="Z9" s="58" t="n">
        <f aca="false">H9/100*Q9*$U$6</f>
        <v>1688.01102046138</v>
      </c>
      <c r="AA9" s="58" t="n">
        <f aca="false">I9/100*R9*$U$6</f>
        <v>823.534079124342</v>
      </c>
      <c r="AB9" s="0" t="s">
        <v>115</v>
      </c>
      <c r="AC9" s="58" t="n">
        <f aca="false">T9</f>
        <v>0</v>
      </c>
      <c r="AD9" s="58" t="n">
        <f aca="false">AC9+U9</f>
        <v>1169.18987706146</v>
      </c>
      <c r="AE9" s="58" t="n">
        <f aca="false">V9+AD9</f>
        <v>5341.28223704159</v>
      </c>
      <c r="AF9" s="58" t="n">
        <f aca="false">W9+AE9</f>
        <v>6479.67217810939</v>
      </c>
      <c r="AG9" s="58" t="n">
        <f aca="false">X9+AF9</f>
        <v>8460.74974562105</v>
      </c>
      <c r="AH9" s="58" t="n">
        <f aca="false">Y9+AG9</f>
        <v>10236.8763190529</v>
      </c>
      <c r="AI9" s="58" t="n">
        <f aca="false">Z9+AH9</f>
        <v>11924.8873395143</v>
      </c>
      <c r="AJ9" s="58" t="n">
        <f aca="false">AA9+AI9</f>
        <v>12748.4214186386</v>
      </c>
      <c r="AK9" s="0" t="s">
        <v>218</v>
      </c>
      <c r="AL9" s="58" t="n">
        <f aca="false">AVERAGE(AC11:AC13)</f>
        <v>0</v>
      </c>
      <c r="AM9" s="58" t="n">
        <f aca="false">AVERAGE(AD11:AD13)</f>
        <v>7.77655300826615</v>
      </c>
      <c r="AN9" s="58" t="n">
        <f aca="false">AVERAGE(AE11:AE13)</f>
        <v>30.3563162992678</v>
      </c>
      <c r="AO9" s="58" t="n">
        <f aca="false">AVERAGE(AF11:AF13)</f>
        <v>39.7196313062641</v>
      </c>
      <c r="AP9" s="58" t="n">
        <f aca="false">AVERAGE(AG11:AG13)</f>
        <v>50.7628226987108</v>
      </c>
      <c r="AQ9" s="58" t="n">
        <f aca="false">AVERAGE(AH11:AH13)</f>
        <v>55.7083302367468</v>
      </c>
      <c r="AR9" s="58" t="n">
        <f aca="false">AVERAGE(AI11:AI13)</f>
        <v>63.1936040962701</v>
      </c>
      <c r="AS9" s="58" t="n">
        <f aca="false">AVERAGE(AJ11:AJ13)</f>
        <v>66.4493790701037</v>
      </c>
    </row>
    <row r="10" customFormat="false" ht="14" hidden="false" customHeight="false" outlineLevel="0" collapsed="false">
      <c r="A10" s="0" t="s">
        <v>116</v>
      </c>
      <c r="B10" s="0" t="n">
        <v>0</v>
      </c>
      <c r="C10" s="58" t="n">
        <v>34.4182019714253</v>
      </c>
      <c r="D10" s="58" t="n">
        <v>62.7088446757328</v>
      </c>
      <c r="E10" s="58" t="n">
        <v>66.4803197791558</v>
      </c>
      <c r="F10" s="58" t="n">
        <v>68.4967578305356</v>
      </c>
      <c r="G10" s="58" t="n">
        <v>61.4104736593177</v>
      </c>
      <c r="H10" s="58" t="n">
        <v>64.4044385501005</v>
      </c>
      <c r="I10" s="58" t="n">
        <v>69.349252787915</v>
      </c>
      <c r="J10" s="0" t="s">
        <v>116</v>
      </c>
      <c r="K10" s="58" t="n">
        <v>0</v>
      </c>
      <c r="L10" s="0" t="n">
        <v>4400</v>
      </c>
      <c r="M10" s="0" t="n">
        <v>7660</v>
      </c>
      <c r="N10" s="0" t="n">
        <v>2000</v>
      </c>
      <c r="O10" s="0" t="n">
        <v>1750</v>
      </c>
      <c r="P10" s="0" t="n">
        <v>3000</v>
      </c>
      <c r="Q10" s="0" t="n">
        <v>3750</v>
      </c>
      <c r="R10" s="59" t="n">
        <f aca="false">'CH4 Day28'!E17</f>
        <v>1355</v>
      </c>
      <c r="S10" s="0" t="s">
        <v>116</v>
      </c>
      <c r="T10" s="58" t="n">
        <f aca="false">B10*K10</f>
        <v>0</v>
      </c>
      <c r="U10" s="58" t="n">
        <f aca="false">C10/100*L10*$U$6</f>
        <v>1289.66379515009</v>
      </c>
      <c r="V10" s="58" t="n">
        <f aca="false">D10/100*M10*$U$6</f>
        <v>4090.65847284042</v>
      </c>
      <c r="W10" s="58" t="n">
        <f aca="false">E10/100*N10*$U$6</f>
        <v>1132.29280647858</v>
      </c>
      <c r="X10" s="58" t="n">
        <f aca="false">F10/100*O10*$U$6</f>
        <v>1020.80718194847</v>
      </c>
      <c r="Y10" s="58" t="n">
        <f aca="false">G10/100*P10*$U$6</f>
        <v>1568.91478104825</v>
      </c>
      <c r="Z10" s="58" t="n">
        <f aca="false">H10/100*Q10*$U$6</f>
        <v>2056.75574509746</v>
      </c>
      <c r="AA10" s="58" t="n">
        <f aca="false">I10/100*R10*$U$6</f>
        <v>800.233510785253</v>
      </c>
      <c r="AB10" s="0" t="s">
        <v>116</v>
      </c>
      <c r="AC10" s="58" t="n">
        <f aca="false">T10</f>
        <v>0</v>
      </c>
      <c r="AD10" s="58" t="n">
        <f aca="false">AC10+U10</f>
        <v>1289.66379515009</v>
      </c>
      <c r="AE10" s="58" t="n">
        <f aca="false">V10+AD10</f>
        <v>5380.32226799052</v>
      </c>
      <c r="AF10" s="58" t="n">
        <f aca="false">W10+AE10</f>
        <v>6512.6150744691</v>
      </c>
      <c r="AG10" s="58" t="n">
        <f aca="false">X10+AF10</f>
        <v>7533.42225641757</v>
      </c>
      <c r="AH10" s="58" t="n">
        <f aca="false">Y10+AG10</f>
        <v>9102.33703746582</v>
      </c>
      <c r="AI10" s="58" t="n">
        <f aca="false">Z10+AH10</f>
        <v>11159.0927825633</v>
      </c>
      <c r="AJ10" s="58" t="n">
        <f aca="false">AA10+AI10</f>
        <v>11959.3262933485</v>
      </c>
      <c r="AK10" s="0" t="s">
        <v>219</v>
      </c>
      <c r="AL10" s="58" t="n">
        <f aca="false">AVERAGE(AC14:AC16)</f>
        <v>0</v>
      </c>
      <c r="AM10" s="58" t="n">
        <f aca="false">AVERAGE(AD14:AD16)</f>
        <v>9.60584800968613</v>
      </c>
      <c r="AN10" s="58" t="n">
        <f aca="false">AVERAGE(AE14:AE16)</f>
        <v>23.727684737171</v>
      </c>
      <c r="AO10" s="58" t="n">
        <f aca="false">AVERAGE(AF14:AF16)</f>
        <v>32.8372030415396</v>
      </c>
      <c r="AP10" s="58" t="n">
        <f aca="false">AVERAGE(AG14:AG16)</f>
        <v>39.9192071151604</v>
      </c>
      <c r="AQ10" s="58" t="n">
        <f aca="false">AVERAGE(AH14:AH16)</f>
        <v>44.6406659349129</v>
      </c>
      <c r="AR10" s="58" t="n">
        <f aca="false">AVERAGE(AI14:AI16)</f>
        <v>51.5419347622652</v>
      </c>
      <c r="AS10" s="58" t="n">
        <f aca="false">AVERAGE(AJ14:AJ16)</f>
        <v>55.6034514637791</v>
      </c>
    </row>
    <row r="11" customFormat="false" ht="14" hidden="false" customHeight="false" outlineLevel="0" collapsed="false">
      <c r="A11" s="1" t="s">
        <v>97</v>
      </c>
      <c r="B11" s="0" t="n">
        <v>0</v>
      </c>
      <c r="C11" s="58" t="n">
        <v>34.3914513502639</v>
      </c>
      <c r="D11" s="58" t="n">
        <v>60.6098477488632</v>
      </c>
      <c r="E11" s="58" t="n">
        <v>62.7769983743709</v>
      </c>
      <c r="F11" s="58" t="n">
        <v>71.6297350168485</v>
      </c>
      <c r="G11" s="58" t="n">
        <v>66.5862974432487</v>
      </c>
      <c r="H11" s="58" t="n">
        <v>56.3260824774039</v>
      </c>
      <c r="I11" s="58" t="n">
        <v>51.9616410513821</v>
      </c>
      <c r="J11" s="1" t="s">
        <v>97</v>
      </c>
      <c r="K11" s="58" t="n">
        <v>0</v>
      </c>
      <c r="L11" s="0" t="n">
        <v>35</v>
      </c>
      <c r="M11" s="0" t="n">
        <v>49</v>
      </c>
      <c r="N11" s="0" t="n">
        <v>30</v>
      </c>
      <c r="O11" s="0" t="n">
        <v>22</v>
      </c>
      <c r="P11" s="58" t="n">
        <v>10</v>
      </c>
      <c r="Q11" s="0" t="n">
        <v>21</v>
      </c>
      <c r="R11" s="0" t="n">
        <v>2</v>
      </c>
      <c r="S11" s="1" t="s">
        <v>97</v>
      </c>
      <c r="T11" s="58" t="n">
        <f aca="false">B11*K11</f>
        <v>0</v>
      </c>
      <c r="U11" s="58" t="n">
        <f aca="false">C11/100*L11*$U$6</f>
        <v>10.2507159894597</v>
      </c>
      <c r="V11" s="58" t="n">
        <f aca="false">D11/100*M11*$U$6</f>
        <v>25.2915197080366</v>
      </c>
      <c r="W11" s="58" t="n">
        <f aca="false">E11/100*N11*$U$6</f>
        <v>16.0382675446843</v>
      </c>
      <c r="X11" s="58" t="n">
        <f aca="false">F11/100*O11*$U$6</f>
        <v>13.4199741148766</v>
      </c>
      <c r="Y11" s="58" t="n">
        <f aca="false">G11/100*P11*$U$6</f>
        <v>5.67048909026706</v>
      </c>
      <c r="Z11" s="58" t="n">
        <f aca="false">H11/100*Q11*$U$6</f>
        <v>10.073131285929</v>
      </c>
      <c r="AA11" s="58" t="n">
        <f aca="false">I11/100*R11*$U$6</f>
        <v>0.88501067038714</v>
      </c>
      <c r="AB11" s="1" t="s">
        <v>97</v>
      </c>
      <c r="AC11" s="58" t="n">
        <f aca="false">T11</f>
        <v>0</v>
      </c>
      <c r="AD11" s="58" t="n">
        <f aca="false">AC11+U11</f>
        <v>10.2507159894597</v>
      </c>
      <c r="AE11" s="58" t="n">
        <f aca="false">V11+AD11</f>
        <v>35.5422356974963</v>
      </c>
      <c r="AF11" s="58" t="n">
        <f aca="false">W11+AE11</f>
        <v>51.5805032421806</v>
      </c>
      <c r="AG11" s="58" t="n">
        <f aca="false">X11+AF11</f>
        <v>65.0004773570572</v>
      </c>
      <c r="AH11" s="58" t="n">
        <f aca="false">Y11+AG11</f>
        <v>70.6709664473242</v>
      </c>
      <c r="AI11" s="58" t="n">
        <f aca="false">Z11+AH11</f>
        <v>80.7440977332532</v>
      </c>
      <c r="AJ11" s="58" t="n">
        <f aca="false">AA11+AI11</f>
        <v>81.6291084036404</v>
      </c>
      <c r="AK11" s="0" t="s">
        <v>220</v>
      </c>
      <c r="AL11" s="58" t="n">
        <f aca="false">AVERAGE(AC17:AC19)</f>
        <v>0</v>
      </c>
      <c r="AM11" s="58" t="n">
        <f aca="false">AVERAGE(AD17:AD19)</f>
        <v>8.47585998632424</v>
      </c>
      <c r="AN11" s="58" t="n">
        <f aca="false">AVERAGE(AE17:AE19)</f>
        <v>33.6739966287784</v>
      </c>
      <c r="AO11" s="58" t="n">
        <f aca="false">AVERAGE(AF17:AF19)</f>
        <v>43.2316645644856</v>
      </c>
      <c r="AP11" s="58" t="n">
        <f aca="false">AVERAGE(AG17:AG19)</f>
        <v>52.2896380994814</v>
      </c>
      <c r="AQ11" s="58" t="n">
        <f aca="false">AVERAGE(AH17:AH19)</f>
        <v>61.1691914067335</v>
      </c>
      <c r="AR11" s="58" t="n">
        <f aca="false">AVERAGE(AI17:AI19)</f>
        <v>69.5773568967973</v>
      </c>
      <c r="AS11" s="58" t="n">
        <f aca="false">AVERAGE(AJ17:AJ19)</f>
        <v>71.4773082794954</v>
      </c>
    </row>
    <row r="12" customFormat="false" ht="14" hidden="false" customHeight="false" outlineLevel="0" collapsed="false">
      <c r="A12" s="1" t="s">
        <v>98</v>
      </c>
      <c r="B12" s="0" t="n">
        <v>0</v>
      </c>
      <c r="C12" s="58" t="n">
        <v>34.8945078031719</v>
      </c>
      <c r="D12" s="58" t="n">
        <v>58.681313486733</v>
      </c>
      <c r="E12" s="58" t="n">
        <v>68.6499772699286</v>
      </c>
      <c r="F12" s="58" t="n">
        <v>75.4988879113715</v>
      </c>
      <c r="G12" s="58" t="n">
        <v>61</v>
      </c>
      <c r="H12" s="58" t="n">
        <v>42.3054107064614</v>
      </c>
      <c r="I12" s="58" t="n">
        <v>53.4986337952901</v>
      </c>
      <c r="J12" s="1" t="s">
        <v>98</v>
      </c>
      <c r="K12" s="58" t="n">
        <v>0</v>
      </c>
      <c r="L12" s="0" t="n">
        <v>24</v>
      </c>
      <c r="M12" s="0" t="n">
        <v>39</v>
      </c>
      <c r="N12" s="0" t="n">
        <v>8</v>
      </c>
      <c r="O12" s="0" t="n">
        <v>15</v>
      </c>
      <c r="P12" s="58" t="n">
        <v>8</v>
      </c>
      <c r="Q12" s="0" t="n">
        <v>17</v>
      </c>
      <c r="R12" s="0" t="n">
        <v>12</v>
      </c>
      <c r="S12" s="1" t="s">
        <v>98</v>
      </c>
      <c r="T12" s="58" t="n">
        <f aca="false">B12*K12</f>
        <v>0</v>
      </c>
      <c r="U12" s="58" t="n">
        <f aca="false">C12/100*L12*$U$6</f>
        <v>7.13187908284349</v>
      </c>
      <c r="V12" s="58" t="n">
        <f aca="false">D12/100*M12*$U$6</f>
        <v>19.4894725604677</v>
      </c>
      <c r="W12" s="58" t="n">
        <f aca="false">E12/100*N12*$U$6</f>
        <v>4.6769856514457</v>
      </c>
      <c r="X12" s="58" t="n">
        <f aca="false">F12/100*O12*$U$6</f>
        <v>9.6442279417986</v>
      </c>
      <c r="Y12" s="58" t="n">
        <f aca="false">G12/100*P12*$U$6</f>
        <v>4.155808</v>
      </c>
      <c r="Z12" s="58" t="n">
        <f aca="false">H12/100*Q12*$U$6</f>
        <v>6.12463891879583</v>
      </c>
      <c r="AA12" s="58" t="n">
        <f aca="false">I12/100*R12*$U$6</f>
        <v>5.46713238480829</v>
      </c>
      <c r="AB12" s="1" t="s">
        <v>98</v>
      </c>
      <c r="AC12" s="58" t="n">
        <f aca="false">T12</f>
        <v>0</v>
      </c>
      <c r="AD12" s="58" t="n">
        <f aca="false">AC12+U12</f>
        <v>7.13187908284349</v>
      </c>
      <c r="AE12" s="58" t="n">
        <f aca="false">V12+AD12</f>
        <v>26.6213516433112</v>
      </c>
      <c r="AF12" s="58" t="n">
        <f aca="false">W12+AE12</f>
        <v>31.2983372947569</v>
      </c>
      <c r="AG12" s="58" t="n">
        <f aca="false">X12+AF12</f>
        <v>40.9425652365555</v>
      </c>
      <c r="AH12" s="58" t="n">
        <f aca="false">Y12+AG12</f>
        <v>45.0983732365555</v>
      </c>
      <c r="AI12" s="58" t="n">
        <f aca="false">Z12+AH12</f>
        <v>51.2230121553513</v>
      </c>
      <c r="AJ12" s="58" t="n">
        <f aca="false">AA12+AI12</f>
        <v>56.6901445401596</v>
      </c>
      <c r="AK12" s="0" t="s">
        <v>221</v>
      </c>
      <c r="AL12" s="58" t="n">
        <f aca="false">AC23</f>
        <v>0</v>
      </c>
      <c r="AM12" s="58" t="n">
        <f aca="false">AVERAGE(AD20:AD22)</f>
        <v>5.51578384795522</v>
      </c>
      <c r="AN12" s="58" t="n">
        <f aca="false">AVERAGE(AE20:AE22)</f>
        <v>26.3169004318029</v>
      </c>
      <c r="AO12" s="58" t="n">
        <f aca="false">AVERAGE(AF20:AF22)</f>
        <v>37.8901312231849</v>
      </c>
      <c r="AP12" s="58" t="n">
        <f aca="false">AVERAGE(AG20:AG22)</f>
        <v>45.14181397108</v>
      </c>
      <c r="AQ12" s="58" t="n">
        <f aca="false">AVERAGE(AH20:AH22)</f>
        <v>52.3114815545984</v>
      </c>
      <c r="AR12" s="58" t="n">
        <f aca="false">AVERAGE(AI20:AI22)</f>
        <v>58.3194390633293</v>
      </c>
      <c r="AS12" s="58" t="n">
        <f aca="false">AVERAGE(AJ20:AJ22)</f>
        <v>61.5977738990212</v>
      </c>
    </row>
    <row r="13" customFormat="false" ht="14" hidden="false" customHeight="false" outlineLevel="0" collapsed="false">
      <c r="A13" s="1" t="s">
        <v>99</v>
      </c>
      <c r="B13" s="0" t="n">
        <v>0</v>
      </c>
      <c r="C13" s="58" t="n">
        <v>33.2542885800135</v>
      </c>
      <c r="D13" s="58" t="n">
        <v>58.6065554467817</v>
      </c>
      <c r="E13" s="58" t="n">
        <v>72.1650601305289</v>
      </c>
      <c r="F13" s="58" t="n">
        <v>73.8710377573465</v>
      </c>
      <c r="G13" s="58" t="n">
        <v>58.8330850615408</v>
      </c>
      <c r="H13" s="58" t="n">
        <v>40.8254486577246</v>
      </c>
      <c r="I13" s="58" t="n">
        <v>50.1289024528125</v>
      </c>
      <c r="J13" s="1" t="s">
        <v>99</v>
      </c>
      <c r="K13" s="58" t="n">
        <v>0</v>
      </c>
      <c r="L13" s="0" t="n">
        <v>21</v>
      </c>
      <c r="M13" s="0" t="n">
        <v>46</v>
      </c>
      <c r="N13" s="0" t="n">
        <v>12</v>
      </c>
      <c r="O13" s="0" t="n">
        <v>16</v>
      </c>
      <c r="P13" s="58" t="n">
        <v>10</v>
      </c>
      <c r="Q13" s="0" t="n">
        <v>18</v>
      </c>
      <c r="R13" s="0" t="n">
        <v>8</v>
      </c>
      <c r="S13" s="1" t="s">
        <v>99</v>
      </c>
      <c r="T13" s="58" t="n">
        <f aca="false">B13*K13</f>
        <v>0</v>
      </c>
      <c r="U13" s="58" t="n">
        <f aca="false">C13/100*L13*$U$6</f>
        <v>5.9470639524953</v>
      </c>
      <c r="V13" s="58" t="n">
        <f aca="false">D13/100*M13*$U$6</f>
        <v>22.9582976045005</v>
      </c>
      <c r="W13" s="58" t="n">
        <f aca="false">E13/100*N13*$U$6</f>
        <v>7.37469182485901</v>
      </c>
      <c r="X13" s="58" t="n">
        <f aca="false">F13/100*O13*$U$6</f>
        <v>10.065372120665</v>
      </c>
      <c r="Y13" s="58" t="n">
        <f aca="false">G13/100*P13*$U$6</f>
        <v>5.01022552384081</v>
      </c>
      <c r="Z13" s="58" t="n">
        <f aca="false">H13/100*Q13*$U$6</f>
        <v>6.25805137384529</v>
      </c>
      <c r="AA13" s="58" t="n">
        <f aca="false">I13/100*R13*$U$6</f>
        <v>3.41518186630521</v>
      </c>
      <c r="AB13" s="1" t="s">
        <v>99</v>
      </c>
      <c r="AC13" s="58" t="n">
        <f aca="false">T13</f>
        <v>0</v>
      </c>
      <c r="AD13" s="58" t="n">
        <f aca="false">AC13+U13</f>
        <v>5.9470639524953</v>
      </c>
      <c r="AE13" s="58" t="n">
        <f aca="false">V13+AD13</f>
        <v>28.9053615569958</v>
      </c>
      <c r="AF13" s="58" t="n">
        <f aca="false">W13+AE13</f>
        <v>36.2800533818548</v>
      </c>
      <c r="AG13" s="58" t="n">
        <f aca="false">X13+AF13</f>
        <v>46.3454255025198</v>
      </c>
      <c r="AH13" s="58" t="n">
        <f aca="false">Y13+AG13</f>
        <v>51.3556510263606</v>
      </c>
      <c r="AI13" s="58" t="n">
        <f aca="false">Z13+AH13</f>
        <v>57.6137024002059</v>
      </c>
      <c r="AJ13" s="58" t="n">
        <f aca="false">AA13+AI13</f>
        <v>61.0288842665111</v>
      </c>
      <c r="AK13" s="0" t="s">
        <v>222</v>
      </c>
      <c r="AL13" s="58" t="n">
        <v>0</v>
      </c>
      <c r="AM13" s="58" t="n">
        <f aca="false">AVERAGE(AD23:AD25)</f>
        <v>9.1467145983414</v>
      </c>
      <c r="AN13" s="58" t="n">
        <f aca="false">AVERAGE(AE23:AE25)</f>
        <v>31.6004979243346</v>
      </c>
      <c r="AO13" s="58" t="n">
        <f aca="false">AVERAGE(AF23:AF25)</f>
        <v>43.3302925117796</v>
      </c>
      <c r="AP13" s="58" t="n">
        <f aca="false">AVERAGE(AG23:AG25)</f>
        <v>51.3227043812269</v>
      </c>
      <c r="AQ13" s="58" t="n">
        <f aca="false">AVERAGE(AH23:AH25)</f>
        <v>57.6040737901958</v>
      </c>
      <c r="AR13" s="58" t="n">
        <f aca="false">AVERAGE(AI23:AI25)</f>
        <v>67.7877783005674</v>
      </c>
      <c r="AS13" s="58" t="n">
        <f aca="false">AVERAGE(AJ23:AJ25)</f>
        <v>70.3702975682308</v>
      </c>
    </row>
    <row r="14" customFormat="false" ht="14" hidden="false" customHeight="false" outlineLevel="0" collapsed="false">
      <c r="A14" s="1" t="s">
        <v>100</v>
      </c>
      <c r="B14" s="0" t="n">
        <v>0</v>
      </c>
      <c r="C14" s="58" t="n">
        <v>35.8881845102817</v>
      </c>
      <c r="D14" s="58" t="n">
        <v>66.1730068156706</v>
      </c>
      <c r="E14" s="58" t="n">
        <v>71.1926976135123</v>
      </c>
      <c r="F14" s="58" t="n">
        <v>58.546867344692</v>
      </c>
      <c r="G14" s="58" t="n">
        <v>65.03026762491</v>
      </c>
      <c r="H14" s="58" t="n">
        <v>59.2559928698836</v>
      </c>
      <c r="I14" s="58" t="n">
        <v>68.0399296330202</v>
      </c>
      <c r="J14" s="1" t="s">
        <v>100</v>
      </c>
      <c r="K14" s="58" t="n">
        <v>0</v>
      </c>
      <c r="L14" s="0" t="n">
        <v>23</v>
      </c>
      <c r="M14" s="0" t="n">
        <v>28</v>
      </c>
      <c r="N14" s="0" t="n">
        <v>14</v>
      </c>
      <c r="O14" s="0" t="n">
        <v>18</v>
      </c>
      <c r="P14" s="0" t="n">
        <v>8</v>
      </c>
      <c r="Q14" s="0" t="n">
        <v>15</v>
      </c>
      <c r="R14" s="0" t="n">
        <v>11</v>
      </c>
      <c r="S14" s="1" t="s">
        <v>100</v>
      </c>
      <c r="T14" s="58" t="n">
        <f aca="false">B14*K14</f>
        <v>0</v>
      </c>
      <c r="U14" s="58" t="n">
        <f aca="false">C14/100*L14*$U$6</f>
        <v>7.02934692365986</v>
      </c>
      <c r="V14" s="58" t="n">
        <f aca="false">D14/100*M14*$U$6</f>
        <v>15.778821129183</v>
      </c>
      <c r="W14" s="58" t="n">
        <f aca="false">E14/100*N14*$U$6</f>
        <v>8.48787818027339</v>
      </c>
      <c r="X14" s="58" t="n">
        <f aca="false">F14/100*O14*$U$6</f>
        <v>8.97453220153315</v>
      </c>
      <c r="Y14" s="58" t="n">
        <f aca="false">G14/100*P14*$U$6</f>
        <v>4.43038207274987</v>
      </c>
      <c r="Z14" s="58" t="n">
        <f aca="false">H14/100*Q14*$U$6</f>
        <v>7.56936052919893</v>
      </c>
      <c r="AA14" s="58" t="n">
        <f aca="false">I14/100*R14*$U$6</f>
        <v>6.3737084483028</v>
      </c>
      <c r="AB14" s="1" t="s">
        <v>100</v>
      </c>
      <c r="AC14" s="58" t="n">
        <f aca="false">T14</f>
        <v>0</v>
      </c>
      <c r="AD14" s="58" t="n">
        <f aca="false">AC14+U14</f>
        <v>7.02934692365986</v>
      </c>
      <c r="AE14" s="58" t="n">
        <f aca="false">V14+AD14</f>
        <v>22.8081680528429</v>
      </c>
      <c r="AF14" s="58" t="n">
        <f aca="false">W14+AE14</f>
        <v>31.2960462331163</v>
      </c>
      <c r="AG14" s="58" t="n">
        <f aca="false">X14+AF14</f>
        <v>40.2705784346494</v>
      </c>
      <c r="AH14" s="58" t="n">
        <f aca="false">Y14+AG14</f>
        <v>44.7009605073993</v>
      </c>
      <c r="AI14" s="58" t="n">
        <f aca="false">Z14+AH14</f>
        <v>52.2703210365982</v>
      </c>
      <c r="AJ14" s="58" t="n">
        <f aca="false">AA14+AI14</f>
        <v>58.644029484901</v>
      </c>
      <c r="AK14" s="0" t="s">
        <v>217</v>
      </c>
      <c r="AL14" s="58" t="n">
        <f aca="false">STDEV(AC8:AC10)/SQRT(3)</f>
        <v>0</v>
      </c>
      <c r="AM14" s="58" t="n">
        <f aca="false">STDEV(AD8:AD10)/SQRT(3)</f>
        <v>237.206583721479</v>
      </c>
      <c r="AN14" s="58" t="n">
        <f aca="false">STDEV(AE8:AE10)/SQRT(3)</f>
        <v>741.418219920053</v>
      </c>
      <c r="AO14" s="58" t="n">
        <f aca="false">STDEV(AF8:AF10)/SQRT(3)</f>
        <v>685.276630375383</v>
      </c>
      <c r="AP14" s="58" t="n">
        <f aca="false">STDEV(AG8:AG10)/SQRT(3)</f>
        <v>845.510745366032</v>
      </c>
      <c r="AQ14" s="58" t="n">
        <f aca="false">STDEV(AH8:AH10)/SQRT(3)</f>
        <v>1441.45115822934</v>
      </c>
      <c r="AR14" s="58" t="n">
        <f aca="false">STDEV(AI8:AI10)/SQRT(3)</f>
        <v>1755.8490344671</v>
      </c>
      <c r="AS14" s="58" t="n">
        <f aca="false">STDEV(AJ8:AJ10)/SQRT(3)</f>
        <v>1859.22072401687</v>
      </c>
    </row>
    <row r="15" customFormat="false" ht="14" hidden="false" customHeight="false" outlineLevel="0" collapsed="false">
      <c r="A15" s="1" t="s">
        <v>101</v>
      </c>
      <c r="B15" s="0" t="n">
        <v>0</v>
      </c>
      <c r="C15" s="58" t="n">
        <v>31.6804378025959</v>
      </c>
      <c r="D15" s="58" t="n">
        <v>34.7714762321299</v>
      </c>
      <c r="E15" s="58" t="n">
        <v>64.3191811248747</v>
      </c>
      <c r="F15" s="58" t="n">
        <v>70.7242362873947</v>
      </c>
      <c r="G15" s="58" t="n">
        <v>51</v>
      </c>
      <c r="H15" s="58" t="n">
        <v>51.7254619538233</v>
      </c>
      <c r="I15" s="58" t="n">
        <v>60.502396787138</v>
      </c>
      <c r="J15" s="1" t="s">
        <v>101</v>
      </c>
      <c r="K15" s="58" t="n">
        <v>0</v>
      </c>
      <c r="L15" s="0" t="n">
        <v>44</v>
      </c>
      <c r="M15" s="0" t="n">
        <v>51</v>
      </c>
      <c r="N15" s="0" t="n">
        <v>16</v>
      </c>
      <c r="O15" s="0" t="n">
        <v>12</v>
      </c>
      <c r="P15" s="0" t="n">
        <v>12</v>
      </c>
      <c r="Q15" s="0" t="n">
        <v>17.5</v>
      </c>
      <c r="R15" s="0" t="n">
        <v>7</v>
      </c>
      <c r="S15" s="1" t="s">
        <v>101</v>
      </c>
      <c r="T15" s="58" t="n">
        <f aca="false">B15*K15</f>
        <v>0</v>
      </c>
      <c r="U15" s="58" t="n">
        <f aca="false">C15/100*L15*$U$6</f>
        <v>11.8707867663839</v>
      </c>
      <c r="V15" s="58" t="n">
        <f aca="false">D15/100*M15*$U$6</f>
        <v>15.1018084712337</v>
      </c>
      <c r="W15" s="58" t="n">
        <f aca="false">E15/100*N15*$U$6</f>
        <v>8.76387434335093</v>
      </c>
      <c r="X15" s="58" t="n">
        <f aca="false">F15/100*O15*$U$6</f>
        <v>7.22745115468144</v>
      </c>
      <c r="Y15" s="58" t="n">
        <f aca="false">G15/100*P15*$U$6</f>
        <v>5.211792</v>
      </c>
      <c r="Z15" s="58" t="n">
        <f aca="false">H15/100*Q15*$U$6</f>
        <v>7.70864559497829</v>
      </c>
      <c r="AA15" s="58" t="n">
        <f aca="false">I15/100*R15*$U$6</f>
        <v>3.60666887727487</v>
      </c>
      <c r="AB15" s="1" t="s">
        <v>101</v>
      </c>
      <c r="AC15" s="58" t="n">
        <f aca="false">T15</f>
        <v>0</v>
      </c>
      <c r="AD15" s="58" t="n">
        <f aca="false">AC15+U15</f>
        <v>11.8707867663839</v>
      </c>
      <c r="AE15" s="58" t="n">
        <f aca="false">V15+AD15</f>
        <v>26.9725952376176</v>
      </c>
      <c r="AF15" s="58" t="n">
        <f aca="false">W15+AE15</f>
        <v>35.7364695809686</v>
      </c>
      <c r="AG15" s="58" t="n">
        <f aca="false">X15+AF15</f>
        <v>42.96392073565</v>
      </c>
      <c r="AH15" s="58" t="n">
        <f aca="false">Y15+AG15</f>
        <v>48.17571273565</v>
      </c>
      <c r="AI15" s="58" t="n">
        <f aca="false">Z15+AH15</f>
        <v>55.8843583306283</v>
      </c>
      <c r="AJ15" s="58" t="n">
        <f aca="false">AA15+AI15</f>
        <v>59.4910272079032</v>
      </c>
      <c r="AK15" s="0" t="s">
        <v>218</v>
      </c>
      <c r="AL15" s="58" t="n">
        <f aca="false">STDEV(AC11:AC13)/SQRT(3)</f>
        <v>0</v>
      </c>
      <c r="AM15" s="58" t="n">
        <f aca="false">STDEV(AD11:AD13)/SQRT(3)</f>
        <v>1.28349244464817</v>
      </c>
      <c r="AN15" s="58" t="n">
        <f aca="false">STDEV(AE11:AE13)/SQRT(3)</f>
        <v>2.67547474448583</v>
      </c>
      <c r="AO15" s="58" t="n">
        <f aca="false">STDEV(AF11:AF13)/SQRT(3)</f>
        <v>6.1023106580833</v>
      </c>
      <c r="AP15" s="58" t="n">
        <f aca="false">STDEV(AG11:AG13)/SQRT(3)</f>
        <v>7.2876798409172</v>
      </c>
      <c r="AQ15" s="58" t="n">
        <f aca="false">STDEV(AH11:AH13)/SQRT(3)</f>
        <v>7.6962922482682</v>
      </c>
      <c r="AR15" s="58" t="n">
        <f aca="false">STDEV(AI11:AI13)/SQRT(3)</f>
        <v>8.96707125408955</v>
      </c>
      <c r="AS15" s="58" t="n">
        <f aca="false">STDEV(AJ11:AJ13)/SQRT(3)</f>
        <v>7.69251373268909</v>
      </c>
    </row>
    <row r="16" customFormat="false" ht="14" hidden="false" customHeight="false" outlineLevel="0" collapsed="false">
      <c r="A16" s="60" t="s">
        <v>102</v>
      </c>
      <c r="B16" s="0" t="n">
        <v>0</v>
      </c>
      <c r="C16" s="58" t="n">
        <v>37.5665174435016</v>
      </c>
      <c r="D16" s="58" t="n">
        <v>39.6654069227405</v>
      </c>
      <c r="E16" s="58" t="n">
        <v>65.7377119505858</v>
      </c>
      <c r="F16" s="58" t="n">
        <v>65.8111380492638</v>
      </c>
      <c r="G16" s="58" t="n">
        <v>59.0026927940574</v>
      </c>
      <c r="H16" s="58" t="n">
        <v>37.4782441209605</v>
      </c>
      <c r="I16" s="58" t="n">
        <v>57.5171645259653</v>
      </c>
      <c r="J16" s="60" t="s">
        <v>102</v>
      </c>
      <c r="K16" s="58" t="n">
        <v>0</v>
      </c>
      <c r="L16" s="0" t="n">
        <v>31</v>
      </c>
      <c r="M16" s="0" t="n">
        <v>34</v>
      </c>
      <c r="N16" s="0" t="n">
        <v>18</v>
      </c>
      <c r="O16" s="0" t="n">
        <v>9</v>
      </c>
      <c r="P16" s="0" t="n">
        <v>9</v>
      </c>
      <c r="Q16" s="0" t="n">
        <v>17</v>
      </c>
      <c r="R16" s="0" t="n">
        <v>4.5</v>
      </c>
      <c r="S16" s="60" t="s">
        <v>102</v>
      </c>
      <c r="T16" s="58" t="n">
        <f aca="false">B16*K16</f>
        <v>0</v>
      </c>
      <c r="U16" s="58" t="n">
        <f aca="false">C16/100*L16*$U$6</f>
        <v>9.91741033901465</v>
      </c>
      <c r="V16" s="58" t="n">
        <f aca="false">D16/100*M16*$U$6</f>
        <v>11.484880582038</v>
      </c>
      <c r="W16" s="58" t="n">
        <f aca="false">E16/100*N16*$U$6</f>
        <v>10.0768023894814</v>
      </c>
      <c r="X16" s="58" t="n">
        <f aca="false">F16/100*O16*$U$6</f>
        <v>5.04402886464778</v>
      </c>
      <c r="Y16" s="58" t="n">
        <f aca="false">G16/100*P16*$U$6</f>
        <v>4.52220238650774</v>
      </c>
      <c r="Z16" s="58" t="n">
        <f aca="false">H16/100*Q16*$U$6</f>
        <v>5.42580035787969</v>
      </c>
      <c r="AA16" s="58" t="n">
        <f aca="false">I16/100*R16*$U$6</f>
        <v>2.20417277896404</v>
      </c>
      <c r="AB16" s="60" t="s">
        <v>102</v>
      </c>
      <c r="AC16" s="58" t="n">
        <f aca="false">T16</f>
        <v>0</v>
      </c>
      <c r="AD16" s="58" t="n">
        <f aca="false">AC16+U16</f>
        <v>9.91741033901465</v>
      </c>
      <c r="AE16" s="58" t="n">
        <f aca="false">V16+AD16</f>
        <v>21.4022909210526</v>
      </c>
      <c r="AF16" s="58" t="n">
        <f aca="false">W16+AE16</f>
        <v>31.479093310534</v>
      </c>
      <c r="AG16" s="58" t="n">
        <f aca="false">X16+AF16</f>
        <v>36.5231221751818</v>
      </c>
      <c r="AH16" s="58" t="n">
        <f aca="false">Y16+AG16</f>
        <v>41.0453245616895</v>
      </c>
      <c r="AI16" s="58" t="n">
        <f aca="false">Z16+AH16</f>
        <v>46.4711249195692</v>
      </c>
      <c r="AJ16" s="58" t="n">
        <f aca="false">AA16+AI16</f>
        <v>48.6752976985333</v>
      </c>
      <c r="AK16" s="0" t="s">
        <v>219</v>
      </c>
      <c r="AL16" s="58" t="n">
        <f aca="false">STDEV(AC14:AC16)/SQRT(3)</f>
        <v>0</v>
      </c>
      <c r="AM16" s="58" t="n">
        <f aca="false">STDEV(AD14:AD16)/SQRT(3)</f>
        <v>1.40625842237139</v>
      </c>
      <c r="AN16" s="58" t="n">
        <f aca="false">STDEV(AE14:AE16)/SQRT(3)</f>
        <v>1.67244389485906</v>
      </c>
      <c r="AO16" s="58" t="n">
        <f aca="false">STDEV(AF14:AF16)/SQRT(3)</f>
        <v>1.45059601637017</v>
      </c>
      <c r="AP16" s="58" t="n">
        <f aca="false">STDEV(AG14:AG16)/SQRT(3)</f>
        <v>1.86758024167208</v>
      </c>
      <c r="AQ16" s="58" t="n">
        <f aca="false">STDEV(AH14:AH16)/SQRT(3)</f>
        <v>2.05858652594786</v>
      </c>
      <c r="AR16" s="58" t="n">
        <f aca="false">STDEV(AI14:AI16)/SQRT(3)</f>
        <v>2.7416631653218</v>
      </c>
      <c r="AS16" s="58" t="n">
        <f aca="false">STDEV(AJ14:AJ16)/SQRT(3)</f>
        <v>3.47269526601748</v>
      </c>
    </row>
    <row r="17" customFormat="false" ht="14" hidden="false" customHeight="false" outlineLevel="0" collapsed="false">
      <c r="A17" s="60" t="s">
        <v>103</v>
      </c>
      <c r="B17" s="0" t="n">
        <v>0</v>
      </c>
      <c r="C17" s="58" t="n">
        <v>42.1588230466634</v>
      </c>
      <c r="D17" s="58" t="n">
        <v>60.1987492924822</v>
      </c>
      <c r="E17" s="58" t="n">
        <v>67.8592470035038</v>
      </c>
      <c r="F17" s="58" t="n">
        <v>60.7180570182027</v>
      </c>
      <c r="G17" s="58" t="n">
        <v>50</v>
      </c>
      <c r="H17" s="58" t="n">
        <v>52.4611334353172</v>
      </c>
      <c r="I17" s="58" t="n">
        <v>55.3765415178204</v>
      </c>
      <c r="J17" s="60" t="s">
        <v>103</v>
      </c>
      <c r="K17" s="58" t="n">
        <v>0</v>
      </c>
      <c r="L17" s="0" t="n">
        <v>19</v>
      </c>
      <c r="M17" s="0" t="n">
        <v>48</v>
      </c>
      <c r="N17" s="0" t="n">
        <v>12</v>
      </c>
      <c r="O17" s="0" t="n">
        <v>13</v>
      </c>
      <c r="P17" s="0" t="n">
        <v>11</v>
      </c>
      <c r="Q17" s="0" t="n">
        <v>22</v>
      </c>
      <c r="R17" s="0" t="n">
        <v>2</v>
      </c>
      <c r="S17" s="60" t="s">
        <v>103</v>
      </c>
      <c r="T17" s="58" t="n">
        <f aca="false">B17*K17</f>
        <v>0</v>
      </c>
      <c r="U17" s="58" t="n">
        <f aca="false">C17/100*L17*$U$6</f>
        <v>6.82146620424232</v>
      </c>
      <c r="V17" s="58" t="n">
        <f aca="false">D17/100*M17*$U$6</f>
        <v>24.6073223507894</v>
      </c>
      <c r="W17" s="58" t="n">
        <f aca="false">E17/100*N17*$U$6</f>
        <v>6.93467216978206</v>
      </c>
      <c r="X17" s="58" t="n">
        <f aca="false">F17/100*O17*$U$6</f>
        <v>6.72197465637118</v>
      </c>
      <c r="Y17" s="58" t="n">
        <f aca="false">G17/100*P17*$U$6</f>
        <v>4.6838</v>
      </c>
      <c r="Z17" s="58" t="n">
        <f aca="false">H17/100*Q17*$U$6</f>
        <v>9.82869827137355</v>
      </c>
      <c r="AA17" s="58" t="n">
        <f aca="false">I17/100*R17*$U$6</f>
        <v>0.943173255131517</v>
      </c>
      <c r="AB17" s="60" t="s">
        <v>103</v>
      </c>
      <c r="AC17" s="58" t="n">
        <f aca="false">T17</f>
        <v>0</v>
      </c>
      <c r="AD17" s="58" t="n">
        <f aca="false">AC17+U17</f>
        <v>6.82146620424232</v>
      </c>
      <c r="AE17" s="58" t="n">
        <f aca="false">V17+AD17</f>
        <v>31.4287885550317</v>
      </c>
      <c r="AF17" s="58" t="n">
        <f aca="false">W17+AE17</f>
        <v>38.3634607248137</v>
      </c>
      <c r="AG17" s="58" t="n">
        <f aca="false">X17+AF17</f>
        <v>45.0854353811849</v>
      </c>
      <c r="AH17" s="58" t="n">
        <f aca="false">Y17+AG17</f>
        <v>49.7692353811849</v>
      </c>
      <c r="AI17" s="58" t="n">
        <f aca="false">Z17+AH17</f>
        <v>59.5979336525585</v>
      </c>
      <c r="AJ17" s="58" t="n">
        <f aca="false">AA17+AI17</f>
        <v>60.54110690769</v>
      </c>
      <c r="AK17" s="0" t="s">
        <v>220</v>
      </c>
      <c r="AL17" s="58" t="n">
        <f aca="false">STDEV(AC17:AC19)/SQRT(3)</f>
        <v>0</v>
      </c>
      <c r="AM17" s="58" t="n">
        <f aca="false">STDEV(AD17:AD19)/SQRT(3)</f>
        <v>0.898730152968452</v>
      </c>
      <c r="AN17" s="58" t="n">
        <f aca="false">STDEV(AE17:AE19)/SQRT(3)</f>
        <v>1.42341438919581</v>
      </c>
      <c r="AO17" s="58" t="n">
        <f aca="false">STDEV(AF17:AF19)/SQRT(3)</f>
        <v>3.64475171093475</v>
      </c>
      <c r="AP17" s="58" t="n">
        <f aca="false">STDEV(AG17:AG19)/SQRT(3)</f>
        <v>6.27859687775735</v>
      </c>
      <c r="AQ17" s="58" t="n">
        <f aca="false">STDEV(AH17:AH19)/SQRT(3)</f>
        <v>7.48277475491519</v>
      </c>
      <c r="AR17" s="58" t="n">
        <f aca="false">STDEV(AI17:AI19)/SQRT(3)</f>
        <v>6.22780518350123</v>
      </c>
      <c r="AS17" s="58" t="n">
        <f aca="false">STDEV(AJ17:AJ19)/SQRT(3)</f>
        <v>6.34234443292563</v>
      </c>
    </row>
    <row r="18" customFormat="false" ht="14" hidden="false" customHeight="false" outlineLevel="0" collapsed="false">
      <c r="A18" s="60" t="s">
        <v>104</v>
      </c>
      <c r="B18" s="0" t="n">
        <v>0</v>
      </c>
      <c r="C18" s="58" t="n">
        <v>46.4071128687616</v>
      </c>
      <c r="D18" s="58" t="n">
        <v>62.7625482922604</v>
      </c>
      <c r="E18" s="58" t="n">
        <v>69.4278533955147</v>
      </c>
      <c r="F18" s="58" t="n">
        <v>70.6620172296873</v>
      </c>
      <c r="G18" s="58" t="n">
        <v>58.6504328289363</v>
      </c>
      <c r="H18" s="58" t="n">
        <v>53.9034127650167</v>
      </c>
      <c r="I18" s="58" t="n">
        <v>63.9503915420716</v>
      </c>
      <c r="J18" s="60" t="s">
        <v>104</v>
      </c>
      <c r="K18" s="58" t="n">
        <v>0</v>
      </c>
      <c r="L18" s="0" t="n">
        <v>22</v>
      </c>
      <c r="M18" s="0" t="n">
        <v>46</v>
      </c>
      <c r="N18" s="0" t="n">
        <v>13</v>
      </c>
      <c r="O18" s="0" t="n">
        <v>10</v>
      </c>
      <c r="P18" s="0" t="n">
        <v>23</v>
      </c>
      <c r="Q18" s="0" t="n">
        <v>21</v>
      </c>
      <c r="R18" s="0" t="n">
        <v>6</v>
      </c>
      <c r="S18" s="60" t="s">
        <v>104</v>
      </c>
      <c r="T18" s="58" t="n">
        <f aca="false">B18*K18</f>
        <v>0</v>
      </c>
      <c r="U18" s="58" t="n">
        <f aca="false">C18/100*L18*$U$6</f>
        <v>8.69446541018822</v>
      </c>
      <c r="V18" s="58" t="n">
        <f aca="false">D18/100*M18*$U$6</f>
        <v>24.5863496178169</v>
      </c>
      <c r="W18" s="58" t="n">
        <f aca="false">E18/100*N18*$U$6</f>
        <v>7.68621879371064</v>
      </c>
      <c r="X18" s="58" t="n">
        <f aca="false">F18/100*O18*$U$6</f>
        <v>6.01757738728017</v>
      </c>
      <c r="Y18" s="58" t="n">
        <f aca="false">G18/100*P18*$U$6</f>
        <v>11.4877429773381</v>
      </c>
      <c r="Z18" s="58" t="n">
        <f aca="false">H18/100*Q18*$U$6</f>
        <v>9.63987072524453</v>
      </c>
      <c r="AA18" s="58" t="n">
        <f aca="false">I18/100*R18*$U$6</f>
        <v>3.26760920623369</v>
      </c>
      <c r="AB18" s="60" t="s">
        <v>104</v>
      </c>
      <c r="AC18" s="58" t="n">
        <f aca="false">T18</f>
        <v>0</v>
      </c>
      <c r="AD18" s="58" t="n">
        <f aca="false">AC18+U18</f>
        <v>8.69446541018822</v>
      </c>
      <c r="AE18" s="58" t="n">
        <f aca="false">V18+AD18</f>
        <v>33.2808150280051</v>
      </c>
      <c r="AF18" s="58" t="n">
        <f aca="false">W18+AE18</f>
        <v>40.9670338217158</v>
      </c>
      <c r="AG18" s="58" t="n">
        <f aca="false">X18+AF18</f>
        <v>46.984611208996</v>
      </c>
      <c r="AH18" s="58" t="n">
        <f aca="false">Y18+AG18</f>
        <v>58.4723541863341</v>
      </c>
      <c r="AI18" s="58" t="n">
        <f aca="false">Z18+AH18</f>
        <v>68.1122249115786</v>
      </c>
      <c r="AJ18" s="58" t="n">
        <f aca="false">AA18+AI18</f>
        <v>71.3798341178123</v>
      </c>
      <c r="AK18" s="0" t="s">
        <v>221</v>
      </c>
      <c r="AL18" s="58" t="n">
        <f aca="false">STDEV(AC20:AC22)/SQRT(3)</f>
        <v>0</v>
      </c>
      <c r="AM18" s="58" t="n">
        <f aca="false">STDEV(AD20:AD22)/SQRT(3)</f>
        <v>0.325415468345183</v>
      </c>
      <c r="AN18" s="58" t="n">
        <f aca="false">STDEV(AE20:AE22)/SQRT(3)</f>
        <v>0.139181932737727</v>
      </c>
      <c r="AO18" s="58" t="n">
        <f aca="false">STDEV(AF20:AF22)/SQRT(3)</f>
        <v>0.833073246546145</v>
      </c>
      <c r="AP18" s="58" t="n">
        <f aca="false">STDEV(AG20:AG22)/SQRT(3)</f>
        <v>0.668641803447404</v>
      </c>
      <c r="AQ18" s="58" t="n">
        <f aca="false">STDEV(AH20:AH22)/SQRT(3)</f>
        <v>1.22570485304565</v>
      </c>
      <c r="AR18" s="58" t="n">
        <f aca="false">STDEV(AI20:AI22)/SQRT(3)</f>
        <v>1.71610423633334</v>
      </c>
      <c r="AS18" s="58" t="n">
        <f aca="false">STDEV(AJ20:AJ22)/SQRT(3)</f>
        <v>1.56120165761584</v>
      </c>
    </row>
    <row r="19" customFormat="false" ht="14" hidden="false" customHeight="false" outlineLevel="0" collapsed="false">
      <c r="A19" s="60" t="s">
        <v>105</v>
      </c>
      <c r="B19" s="0" t="n">
        <v>0</v>
      </c>
      <c r="C19" s="58" t="n">
        <v>35.2692555351857</v>
      </c>
      <c r="D19" s="58" t="n">
        <v>56.3660659267182</v>
      </c>
      <c r="E19" s="58" t="n">
        <v>68.753487766307</v>
      </c>
      <c r="F19" s="58" t="n">
        <v>70.6237697732495</v>
      </c>
      <c r="G19" s="58" t="n">
        <v>49.1644760188741</v>
      </c>
      <c r="H19" s="58" t="n">
        <v>56.3246386563858</v>
      </c>
      <c r="I19" s="58" t="n">
        <v>58.285254686436</v>
      </c>
      <c r="J19" s="60" t="s">
        <v>105</v>
      </c>
      <c r="K19" s="58" t="n">
        <v>0</v>
      </c>
      <c r="L19" s="0" t="n">
        <v>33</v>
      </c>
      <c r="M19" s="0" t="n">
        <v>55</v>
      </c>
      <c r="N19" s="0" t="n">
        <v>24</v>
      </c>
      <c r="O19" s="0" t="n">
        <v>24</v>
      </c>
      <c r="P19" s="0" t="n">
        <v>25</v>
      </c>
      <c r="Q19" s="0" t="n">
        <v>12</v>
      </c>
      <c r="R19" s="0" t="n">
        <v>3</v>
      </c>
      <c r="S19" s="60" t="s">
        <v>105</v>
      </c>
      <c r="T19" s="58" t="n">
        <f aca="false">B19*K19</f>
        <v>0</v>
      </c>
      <c r="U19" s="58" t="n">
        <f aca="false">C19/100*L19*$U$6</f>
        <v>9.91164834454217</v>
      </c>
      <c r="V19" s="58" t="n">
        <f aca="false">D19/100*M19*$U$6</f>
        <v>26.4007379587563</v>
      </c>
      <c r="W19" s="58" t="n">
        <f aca="false">E19/100*N19*$U$6</f>
        <v>14.0521128436289</v>
      </c>
      <c r="X19" s="58" t="n">
        <f aca="false">F19/100*O19*$U$6</f>
        <v>14.4343685613358</v>
      </c>
      <c r="Y19" s="58" t="n">
        <f aca="false">G19/100*P19*$U$6</f>
        <v>10.4671169444183</v>
      </c>
      <c r="Z19" s="58" t="n">
        <f aca="false">H19/100*Q19*$U$6</f>
        <v>5.75592747357338</v>
      </c>
      <c r="AA19" s="58" t="n">
        <f aca="false">I19/100*R19*$U$6</f>
        <v>1.48907168672907</v>
      </c>
      <c r="AB19" s="60" t="s">
        <v>105</v>
      </c>
      <c r="AC19" s="58" t="n">
        <f aca="false">T19</f>
        <v>0</v>
      </c>
      <c r="AD19" s="58" t="n">
        <f aca="false">AC19+U19</f>
        <v>9.91164834454217</v>
      </c>
      <c r="AE19" s="58" t="n">
        <f aca="false">AD19+V19</f>
        <v>36.3123863032984</v>
      </c>
      <c r="AF19" s="58" t="n">
        <f aca="false">AE19+W19</f>
        <v>50.3644991469273</v>
      </c>
      <c r="AG19" s="58" t="n">
        <f aca="false">AF19+X19</f>
        <v>64.7988677082632</v>
      </c>
      <c r="AH19" s="58" t="n">
        <f aca="false">AG19+Y19</f>
        <v>75.2659846526815</v>
      </c>
      <c r="AI19" s="58" t="n">
        <f aca="false">AH19+Z19</f>
        <v>81.0219121262548</v>
      </c>
      <c r="AJ19" s="58" t="n">
        <f aca="false">AI19+AA19</f>
        <v>82.5109838129839</v>
      </c>
      <c r="AK19" s="0" t="s">
        <v>222</v>
      </c>
      <c r="AL19" s="58" t="n">
        <f aca="false">STDEV(AC23:AC25)/SQRT(3)</f>
        <v>0</v>
      </c>
      <c r="AM19" s="58" t="n">
        <f aca="false">STDEV(AD23:AD25)/SQRT(3)</f>
        <v>0.954821661037786</v>
      </c>
      <c r="AN19" s="58" t="n">
        <f aca="false">STDEV(AE23:AE25)/SQRT(3)</f>
        <v>2.43277877508009</v>
      </c>
      <c r="AO19" s="58" t="n">
        <f aca="false">STDEV(AF23:AF25)/SQRT(3)</f>
        <v>3.14499902124522</v>
      </c>
      <c r="AP19" s="58" t="n">
        <f aca="false">STDEV(AG23:AG25)/SQRT(3)</f>
        <v>3.94489214267028</v>
      </c>
      <c r="AQ19" s="58" t="n">
        <f aca="false">STDEV(AH23:AH25)/SQRT(3)</f>
        <v>3.88691381186701</v>
      </c>
      <c r="AR19" s="58" t="n">
        <f aca="false">STDEV(AI23:AI25)/SQRT(3)</f>
        <v>3.45196807406938</v>
      </c>
      <c r="AS19" s="58" t="n">
        <f aca="false">STDEV(AJ23:AJ25)/SQRT(3)</f>
        <v>3.92365304839772</v>
      </c>
    </row>
    <row r="20" customFormat="false" ht="14" hidden="false" customHeight="false" outlineLevel="0" collapsed="false">
      <c r="A20" s="60" t="s">
        <v>106</v>
      </c>
      <c r="B20" s="0" t="n">
        <v>0</v>
      </c>
      <c r="C20" s="58" t="n">
        <v>33.771966587813</v>
      </c>
      <c r="D20" s="58" t="n">
        <v>68.8836587606756</v>
      </c>
      <c r="E20" s="58" t="n">
        <v>61.5996970558308</v>
      </c>
      <c r="F20" s="58" t="n">
        <v>73.003409087908</v>
      </c>
      <c r="G20" s="58" t="n">
        <v>60.7351631782921</v>
      </c>
      <c r="H20" s="58" t="n">
        <v>61.0515197098377</v>
      </c>
      <c r="I20" s="58" t="n">
        <v>52.1317958733135</v>
      </c>
      <c r="J20" s="60" t="s">
        <v>106</v>
      </c>
      <c r="K20" s="58" t="n">
        <v>0</v>
      </c>
      <c r="L20" s="0" t="n">
        <v>20</v>
      </c>
      <c r="M20" s="0" t="n">
        <v>35</v>
      </c>
      <c r="N20" s="0" t="n">
        <v>19</v>
      </c>
      <c r="O20" s="58" t="n">
        <v>13</v>
      </c>
      <c r="P20" s="0" t="n">
        <v>13</v>
      </c>
      <c r="Q20" s="0" t="n">
        <v>13</v>
      </c>
      <c r="R20" s="0" t="n">
        <v>6</v>
      </c>
      <c r="S20" s="60" t="s">
        <v>106</v>
      </c>
      <c r="T20" s="58" t="n">
        <f aca="false">B20*K20</f>
        <v>0</v>
      </c>
      <c r="U20" s="58" t="n">
        <f aca="false">C20/100*L20*$U$6</f>
        <v>5.75204134923631</v>
      </c>
      <c r="V20" s="58" t="n">
        <f aca="false">D20/100*M20*$U$6</f>
        <v>20.531463330207</v>
      </c>
      <c r="W20" s="58" t="n">
        <f aca="false">E20/100*N20*$U$6</f>
        <v>9.96707738242165</v>
      </c>
      <c r="X20" s="58" t="n">
        <f aca="false">F20/100*O20*$U$6</f>
        <v>8.08206141330412</v>
      </c>
      <c r="Y20" s="58" t="n">
        <f aca="false">G20/100*P20*$U$6</f>
        <v>6.72386844514236</v>
      </c>
      <c r="Z20" s="58" t="n">
        <f aca="false">H20/100*Q20*$U$6</f>
        <v>6.75889164403671</v>
      </c>
      <c r="AA20" s="58" t="n">
        <f aca="false">I20/100*R20*$U$6</f>
        <v>2.66372624194283</v>
      </c>
      <c r="AB20" s="60" t="s">
        <v>106</v>
      </c>
      <c r="AC20" s="58" t="n">
        <f aca="false">T20</f>
        <v>0</v>
      </c>
      <c r="AD20" s="58" t="n">
        <f aca="false">AC20+U20</f>
        <v>5.75204134923631</v>
      </c>
      <c r="AE20" s="58" t="n">
        <f aca="false">AD20+V20</f>
        <v>26.2835046794433</v>
      </c>
      <c r="AF20" s="58" t="n">
        <f aca="false">AE20+W20</f>
        <v>36.2505820618649</v>
      </c>
      <c r="AG20" s="58" t="n">
        <f aca="false">AF20+X20</f>
        <v>44.3326434751691</v>
      </c>
      <c r="AH20" s="58" t="n">
        <f aca="false">AG20+Y20</f>
        <v>51.0565119203114</v>
      </c>
      <c r="AI20" s="58" t="n">
        <f aca="false">AH20+Z20</f>
        <v>57.8154035643481</v>
      </c>
      <c r="AJ20" s="58" t="n">
        <f aca="false">AI20+AA20</f>
        <v>60.4791298062909</v>
      </c>
    </row>
    <row r="21" customFormat="false" ht="14" hidden="false" customHeight="false" outlineLevel="0" collapsed="false">
      <c r="A21" s="60" t="s">
        <v>107</v>
      </c>
      <c r="B21" s="0" t="n">
        <v>0</v>
      </c>
      <c r="C21" s="58" t="n">
        <v>38.6386614474412</v>
      </c>
      <c r="D21" s="58" t="n">
        <v>62.1758264379278</v>
      </c>
      <c r="E21" s="58" t="n">
        <v>63.2761362643861</v>
      </c>
      <c r="F21" s="58" t="n">
        <v>73.4084133220839</v>
      </c>
      <c r="G21" s="58" t="n">
        <v>64.9303767163931</v>
      </c>
      <c r="H21" s="58" t="n">
        <v>66.0418996650669</v>
      </c>
      <c r="I21" s="58" t="n">
        <v>46.5310953098384</v>
      </c>
      <c r="J21" s="60" t="s">
        <v>107</v>
      </c>
      <c r="K21" s="58" t="n">
        <v>0</v>
      </c>
      <c r="L21" s="0" t="n">
        <v>18</v>
      </c>
      <c r="M21" s="0" t="n">
        <v>39</v>
      </c>
      <c r="N21" s="0" t="n">
        <v>23</v>
      </c>
      <c r="O21" s="58" t="n">
        <v>12</v>
      </c>
      <c r="P21" s="0" t="n">
        <v>15</v>
      </c>
      <c r="Q21" s="0" t="n">
        <v>12</v>
      </c>
      <c r="R21" s="0" t="n">
        <v>8</v>
      </c>
      <c r="S21" s="60" t="s">
        <v>107</v>
      </c>
      <c r="T21" s="58" t="n">
        <f aca="false">B21*K21</f>
        <v>0</v>
      </c>
      <c r="U21" s="58" t="n">
        <f aca="false">C21/100*L21*$U$6</f>
        <v>5.92284313595537</v>
      </c>
      <c r="V21" s="58" t="n">
        <f aca="false">D21/100*M21*$U$6</f>
        <v>20.6500841798703</v>
      </c>
      <c r="W21" s="58" t="n">
        <f aca="false">E21/100*N21*$U$6</f>
        <v>12.3937702578328</v>
      </c>
      <c r="X21" s="58" t="n">
        <f aca="false">F21/100*O21*$U$6</f>
        <v>7.5017525742104</v>
      </c>
      <c r="Y21" s="58" t="n">
        <f aca="false">G21/100*P21*$U$6</f>
        <v>8.29420632175206</v>
      </c>
      <c r="Z21" s="58" t="n">
        <f aca="false">H21/100*Q21*$U$6</f>
        <v>6.74895381057252</v>
      </c>
      <c r="AA21" s="58" t="n">
        <f aca="false">I21/100*R21*$U$6</f>
        <v>3.17007046126867</v>
      </c>
      <c r="AB21" s="60" t="s">
        <v>107</v>
      </c>
      <c r="AC21" s="58" t="n">
        <f aca="false">T21</f>
        <v>0</v>
      </c>
      <c r="AD21" s="58" t="n">
        <f aca="false">AC21+U21</f>
        <v>5.92284313595537</v>
      </c>
      <c r="AE21" s="58" t="n">
        <f aca="false">AD21+V21</f>
        <v>26.5729273158257</v>
      </c>
      <c r="AF21" s="58" t="n">
        <f aca="false">AE21+W21</f>
        <v>38.9666975736585</v>
      </c>
      <c r="AG21" s="58" t="n">
        <f aca="false">AF21+X21</f>
        <v>46.4684501478689</v>
      </c>
      <c r="AH21" s="58" t="n">
        <f aca="false">AG21+Y21</f>
        <v>54.7626564696209</v>
      </c>
      <c r="AI21" s="58" t="n">
        <f aca="false">AH21+Z21</f>
        <v>61.5116102801935</v>
      </c>
      <c r="AJ21" s="58" t="n">
        <f aca="false">AI21+AA21</f>
        <v>64.6816807414621</v>
      </c>
    </row>
    <row r="22" customFormat="false" ht="14" hidden="false" customHeight="false" outlineLevel="0" collapsed="false">
      <c r="A22" s="60" t="s">
        <v>108</v>
      </c>
      <c r="B22" s="0" t="n">
        <v>0</v>
      </c>
      <c r="C22" s="58" t="n">
        <v>30.1133906372771</v>
      </c>
      <c r="D22" s="58" t="n">
        <v>60.7802880129967</v>
      </c>
      <c r="E22" s="58" t="n">
        <v>65.9659076705427</v>
      </c>
      <c r="F22" s="58" t="n">
        <v>65.8784988275606</v>
      </c>
      <c r="G22" s="58" t="n">
        <v>69.2912590595332</v>
      </c>
      <c r="H22" s="58" t="n">
        <v>48.2090084075274</v>
      </c>
      <c r="I22" s="58" t="n">
        <v>42.7132649116552</v>
      </c>
      <c r="J22" s="60" t="s">
        <v>108</v>
      </c>
      <c r="K22" s="58" t="n">
        <v>0</v>
      </c>
      <c r="L22" s="0" t="n">
        <v>19</v>
      </c>
      <c r="M22" s="0" t="n">
        <v>41</v>
      </c>
      <c r="N22" s="0" t="n">
        <v>22</v>
      </c>
      <c r="O22" s="0" t="n">
        <v>11</v>
      </c>
      <c r="P22" s="0" t="n">
        <v>11</v>
      </c>
      <c r="Q22" s="0" t="n">
        <v>11</v>
      </c>
      <c r="R22" s="0" t="n">
        <v>11</v>
      </c>
      <c r="S22" s="60" t="s">
        <v>108</v>
      </c>
      <c r="T22" s="58" t="n">
        <f aca="false">B22*K22</f>
        <v>0</v>
      </c>
      <c r="U22" s="58" t="n">
        <f aca="false">C22/100*L22*$U$6</f>
        <v>4.87246705867398</v>
      </c>
      <c r="V22" s="58" t="n">
        <f aca="false">D22/100*M22*$U$6</f>
        <v>21.2218022414659</v>
      </c>
      <c r="W22" s="58" t="n">
        <f aca="false">E22/100*N22*$U$6</f>
        <v>12.3588447338915</v>
      </c>
      <c r="X22" s="58" t="n">
        <f aca="false">F22/100*O22*$U$6</f>
        <v>6.17123425617057</v>
      </c>
      <c r="Y22" s="58" t="n">
        <f aca="false">G22/100*P22*$U$6</f>
        <v>6.49092798366083</v>
      </c>
      <c r="Z22" s="58" t="n">
        <f aca="false">H22/100*Q22*$U$6</f>
        <v>4.51602707158354</v>
      </c>
      <c r="AA22" s="58" t="n">
        <f aca="false">I22/100*R22*$U$6</f>
        <v>4.00120780386421</v>
      </c>
      <c r="AB22" s="60" t="s">
        <v>108</v>
      </c>
      <c r="AC22" s="58" t="n">
        <f aca="false">T22</f>
        <v>0</v>
      </c>
      <c r="AD22" s="58" t="n">
        <f aca="false">AC22+U22</f>
        <v>4.87246705867398</v>
      </c>
      <c r="AE22" s="58" t="n">
        <f aca="false">AD22+V22</f>
        <v>26.0942693001399</v>
      </c>
      <c r="AF22" s="58" t="n">
        <f aca="false">AE22+W22</f>
        <v>38.4531140340314</v>
      </c>
      <c r="AG22" s="58" t="n">
        <f aca="false">AF22+X22</f>
        <v>44.6243482902019</v>
      </c>
      <c r="AH22" s="58" t="n">
        <f aca="false">AG22+Y22</f>
        <v>51.1152762738628</v>
      </c>
      <c r="AI22" s="58" t="n">
        <f aca="false">AH22+Z22</f>
        <v>55.6313033454463</v>
      </c>
      <c r="AJ22" s="58" t="n">
        <f aca="false">AI22+AA22</f>
        <v>59.6325111493105</v>
      </c>
    </row>
    <row r="23" customFormat="false" ht="14" hidden="false" customHeight="false" outlineLevel="0" collapsed="false">
      <c r="A23" s="60" t="s">
        <v>109</v>
      </c>
      <c r="B23" s="0" t="n">
        <v>0</v>
      </c>
      <c r="C23" s="58" t="n">
        <v>37.0365796312254</v>
      </c>
      <c r="D23" s="58" t="n">
        <v>63.760604666192</v>
      </c>
      <c r="E23" s="58" t="n">
        <v>67.8918915832691</v>
      </c>
      <c r="F23" s="58" t="n">
        <v>71.4218164867428</v>
      </c>
      <c r="G23" s="58" t="n">
        <v>51.1306694978226</v>
      </c>
      <c r="H23" s="58" t="n">
        <v>64.0329224181828</v>
      </c>
      <c r="I23" s="58" t="n">
        <v>57.0091612238642</v>
      </c>
      <c r="J23" s="60" t="s">
        <v>109</v>
      </c>
      <c r="K23" s="58" t="n">
        <v>0</v>
      </c>
      <c r="L23" s="0" t="n">
        <v>23</v>
      </c>
      <c r="M23" s="0" t="n">
        <v>40</v>
      </c>
      <c r="N23" s="0" t="n">
        <v>20</v>
      </c>
      <c r="O23" s="0" t="n">
        <v>12</v>
      </c>
      <c r="P23" s="0" t="n">
        <v>11</v>
      </c>
      <c r="Q23" s="0" t="n">
        <v>33</v>
      </c>
      <c r="R23" s="0" t="n">
        <v>6</v>
      </c>
      <c r="S23" s="60" t="s">
        <v>109</v>
      </c>
      <c r="T23" s="58" t="n">
        <f aca="false">B23*K23</f>
        <v>0</v>
      </c>
      <c r="U23" s="58" t="n">
        <f aca="false">C23/100*L23*$U$6</f>
        <v>7.25428077920886</v>
      </c>
      <c r="V23" s="58" t="n">
        <f aca="false">D23/100*M23*$U$6</f>
        <v>21.7194123734916</v>
      </c>
      <c r="W23" s="58" t="n">
        <f aca="false">E23/100*N23*$U$6</f>
        <v>11.5633469744624</v>
      </c>
      <c r="X23" s="58" t="n">
        <f aca="false">F23/100*O23*$U$6</f>
        <v>7.29873827041322</v>
      </c>
      <c r="Y23" s="58" t="n">
        <f aca="false">G23/100*P23*$U$6</f>
        <v>4.78971659587803</v>
      </c>
      <c r="Z23" s="58" t="n">
        <f aca="false">H23/100*Q23*$U$6</f>
        <v>17.9950441213371</v>
      </c>
      <c r="AA23" s="58" t="n">
        <f aca="false">I23/100*R23*$U$6</f>
        <v>2.91294010189456</v>
      </c>
      <c r="AB23" s="60" t="s">
        <v>109</v>
      </c>
      <c r="AC23" s="58" t="n">
        <f aca="false">T23</f>
        <v>0</v>
      </c>
      <c r="AD23" s="58" t="n">
        <f aca="false">AC23+U23</f>
        <v>7.25428077920886</v>
      </c>
      <c r="AE23" s="58" t="n">
        <f aca="false">AD23+V23</f>
        <v>28.9736931527005</v>
      </c>
      <c r="AF23" s="58" t="n">
        <f aca="false">AE23+W23</f>
        <v>40.5370401271629</v>
      </c>
      <c r="AG23" s="58" t="n">
        <f aca="false">AF23+X23</f>
        <v>47.8357783975761</v>
      </c>
      <c r="AH23" s="58" t="n">
        <f aca="false">AG23+Y23</f>
        <v>52.6254949934541</v>
      </c>
      <c r="AI23" s="58" t="n">
        <f aca="false">AH23+Z23</f>
        <v>70.6205391147912</v>
      </c>
      <c r="AJ23" s="58" t="n">
        <f aca="false">AI23+AA23</f>
        <v>73.5334792166858</v>
      </c>
    </row>
    <row r="24" customFormat="false" ht="14" hidden="false" customHeight="false" outlineLevel="0" collapsed="false">
      <c r="A24" s="60" t="s">
        <v>110</v>
      </c>
      <c r="B24" s="0" t="n">
        <v>0</v>
      </c>
      <c r="C24" s="58" t="n">
        <v>38.6386614474412</v>
      </c>
      <c r="D24" s="58" t="n">
        <v>52.0294497162367</v>
      </c>
      <c r="E24" s="58" t="n">
        <v>68.3625413978948</v>
      </c>
      <c r="F24" s="58" t="n">
        <v>69.3863129875852</v>
      </c>
      <c r="G24" s="58" t="n">
        <v>58.6093773659142</v>
      </c>
      <c r="H24" s="58" t="n">
        <v>58.6746364055701</v>
      </c>
      <c r="I24" s="58" t="n">
        <v>48.4506436918762</v>
      </c>
      <c r="J24" s="60" t="s">
        <v>110</v>
      </c>
      <c r="K24" s="58" t="n">
        <v>0</v>
      </c>
      <c r="L24" s="0" t="n">
        <v>30</v>
      </c>
      <c r="M24" s="0" t="n">
        <v>44</v>
      </c>
      <c r="N24" s="0" t="n">
        <v>18</v>
      </c>
      <c r="O24" s="0" t="n">
        <v>12</v>
      </c>
      <c r="P24" s="0" t="n">
        <v>16</v>
      </c>
      <c r="Q24" s="0" t="n">
        <v>12</v>
      </c>
      <c r="R24" s="0" t="n">
        <v>4</v>
      </c>
      <c r="S24" s="60" t="s">
        <v>110</v>
      </c>
      <c r="T24" s="58" t="n">
        <f aca="false">B24*K24</f>
        <v>0</v>
      </c>
      <c r="U24" s="58" t="n">
        <f aca="false">C24/100*L24*$U$6</f>
        <v>9.87140522659228</v>
      </c>
      <c r="V24" s="58" t="n">
        <f aca="false">D24/100*M24*$U$6</f>
        <v>19.4956429264728</v>
      </c>
      <c r="W24" s="58" t="n">
        <f aca="false">E24/100*N24*$U$6</f>
        <v>10.4791572458005</v>
      </c>
      <c r="X24" s="58" t="n">
        <f aca="false">F24/100*O24*$U$6</f>
        <v>7.09072609682731</v>
      </c>
      <c r="Y24" s="58" t="n">
        <f aca="false">G24/100*P24*$U$6</f>
        <v>7.98587932237001</v>
      </c>
      <c r="Z24" s="58" t="n">
        <f aca="false">H24/100*Q24*$U$6</f>
        <v>5.99607844355802</v>
      </c>
      <c r="AA24" s="58" t="n">
        <f aca="false">I24/100*R24*$U$6</f>
        <v>1.65042272672007</v>
      </c>
      <c r="AB24" s="60" t="s">
        <v>110</v>
      </c>
      <c r="AC24" s="58" t="n">
        <f aca="false">T24</f>
        <v>0</v>
      </c>
      <c r="AD24" s="58" t="n">
        <f aca="false">AC24+U24</f>
        <v>9.87140522659228</v>
      </c>
      <c r="AE24" s="58" t="n">
        <f aca="false">AD24+V24</f>
        <v>29.367048153065</v>
      </c>
      <c r="AF24" s="58" t="n">
        <f aca="false">AE24+W24</f>
        <v>39.8462053988655</v>
      </c>
      <c r="AG24" s="58" t="n">
        <f aca="false">AF24+X24</f>
        <v>46.9369314956928</v>
      </c>
      <c r="AH24" s="58" t="n">
        <f aca="false">AG24+Y24</f>
        <v>54.9228108180628</v>
      </c>
      <c r="AI24" s="58" t="n">
        <f aca="false">AH24+Z24</f>
        <v>60.9188892616209</v>
      </c>
      <c r="AJ24" s="58" t="n">
        <f aca="false">AI24+AA24</f>
        <v>62.5693119883409</v>
      </c>
    </row>
    <row r="25" customFormat="false" ht="14" hidden="false" customHeight="false" outlineLevel="0" collapsed="false">
      <c r="A25" s="60" t="s">
        <v>111</v>
      </c>
      <c r="B25" s="0" t="n">
        <v>0</v>
      </c>
      <c r="C25" s="58" t="n">
        <v>48.4474297286194</v>
      </c>
      <c r="D25" s="58" t="n">
        <v>68.2278969730582</v>
      </c>
      <c r="E25" s="58" t="n">
        <v>70.1720800529053</v>
      </c>
      <c r="F25" s="58" t="n">
        <v>70.3658645571679</v>
      </c>
      <c r="G25" s="58" t="n">
        <v>54.8154813442456</v>
      </c>
      <c r="H25" s="58" t="n">
        <v>64.1928034114181</v>
      </c>
      <c r="I25" s="58" t="n">
        <v>62.3178913099934</v>
      </c>
      <c r="J25" s="60" t="s">
        <v>111</v>
      </c>
      <c r="K25" s="58" t="n">
        <v>0</v>
      </c>
      <c r="L25" s="0" t="n">
        <v>25</v>
      </c>
      <c r="M25" s="0" t="n">
        <v>45</v>
      </c>
      <c r="N25" s="0" t="n">
        <v>22</v>
      </c>
      <c r="O25" s="0" t="n">
        <v>16</v>
      </c>
      <c r="P25" s="0" t="n">
        <v>13</v>
      </c>
      <c r="Q25" s="0" t="n">
        <v>12</v>
      </c>
      <c r="R25" s="0" t="n">
        <v>6</v>
      </c>
      <c r="S25" s="60" t="s">
        <v>111</v>
      </c>
      <c r="T25" s="58" t="n">
        <f aca="false">B25*K25</f>
        <v>0</v>
      </c>
      <c r="U25" s="58" t="n">
        <f aca="false">C25/100*L25*$U$6</f>
        <v>10.3144577892231</v>
      </c>
      <c r="V25" s="58" t="n">
        <f aca="false">D25/100*M25*$U$6</f>
        <v>26.1462946780154</v>
      </c>
      <c r="W25" s="58" t="n">
        <f aca="false">E25/100*N25*$U$6</f>
        <v>13.1468795420719</v>
      </c>
      <c r="X25" s="58" t="n">
        <f aca="false">F25/100*O25*$U$6</f>
        <v>9.58777124110147</v>
      </c>
      <c r="Y25" s="58" t="n">
        <f aca="false">G25/100*P25*$U$6</f>
        <v>6.06851230865874</v>
      </c>
      <c r="Z25" s="58" t="n">
        <f aca="false">H25/100*Q25*$U$6</f>
        <v>6.55999096621964</v>
      </c>
      <c r="AA25" s="58" t="n">
        <f aca="false">I25/100*R25*$U$6</f>
        <v>3.18419497437542</v>
      </c>
      <c r="AB25" s="60" t="s">
        <v>111</v>
      </c>
      <c r="AC25" s="58" t="n">
        <f aca="false">T25</f>
        <v>0</v>
      </c>
      <c r="AD25" s="58" t="n">
        <f aca="false">AC25+U25</f>
        <v>10.3144577892231</v>
      </c>
      <c r="AE25" s="58" t="n">
        <f aca="false">AD25+V25</f>
        <v>36.4607524672384</v>
      </c>
      <c r="AF25" s="58" t="n">
        <f aca="false">AE25+W25</f>
        <v>49.6076320093103</v>
      </c>
      <c r="AG25" s="58" t="n">
        <f aca="false">AF25+X25</f>
        <v>59.1954032504118</v>
      </c>
      <c r="AH25" s="58" t="n">
        <f aca="false">AG25+Y25</f>
        <v>65.2639155590706</v>
      </c>
      <c r="AI25" s="58" t="n">
        <f aca="false">AH25+Z25</f>
        <v>71.8239065252902</v>
      </c>
      <c r="AJ25" s="58" t="n">
        <f aca="false">AI25+AA25</f>
        <v>75.0081014996656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0</v>
      </c>
      <c r="B1" s="0" t="s">
        <v>61</v>
      </c>
      <c r="C1" s="0" t="s">
        <v>62</v>
      </c>
      <c r="D1" s="0" t="s">
        <v>63</v>
      </c>
    </row>
    <row r="2" customFormat="false" ht="13.8" hidden="false" customHeight="false" outlineLevel="0" collapsed="false">
      <c r="A2" s="0" t="n">
        <v>0</v>
      </c>
      <c r="B2" s="0" t="n">
        <v>0.1</v>
      </c>
      <c r="C2" s="7" t="s">
        <v>64</v>
      </c>
      <c r="D2" s="8" t="n">
        <v>4.92</v>
      </c>
      <c r="E2" s="9" t="s">
        <v>65</v>
      </c>
      <c r="F2" s="9" t="s">
        <v>66</v>
      </c>
      <c r="G2" s="8" t="n">
        <v>5.01</v>
      </c>
      <c r="H2" s="9" t="s">
        <v>67</v>
      </c>
      <c r="I2" s="9" t="s">
        <v>68</v>
      </c>
    </row>
    <row r="3" customFormat="false" ht="13.8" hidden="false" customHeight="false" outlineLevel="0" collapsed="false">
      <c r="A3" s="0" t="n">
        <v>0</v>
      </c>
      <c r="C3" s="9" t="s">
        <v>69</v>
      </c>
      <c r="D3" s="8" t="n">
        <v>4.96</v>
      </c>
      <c r="E3" s="10" t="n">
        <f aca="false">AVERAGE(D2:D3)</f>
        <v>4.94</v>
      </c>
      <c r="F3" s="9" t="s">
        <v>70</v>
      </c>
      <c r="G3" s="8" t="n">
        <v>5</v>
      </c>
      <c r="H3" s="11" t="n">
        <f aca="false">(G2+G3)/2</f>
        <v>5.005</v>
      </c>
      <c r="I3" s="12" t="n">
        <f aca="false">(3.8*0.0338)/H3</f>
        <v>0.0256623376623377</v>
      </c>
    </row>
    <row r="4" customFormat="false" ht="13.8" hidden="false" customHeight="false" outlineLevel="0" collapsed="false">
      <c r="A4" s="0" t="n">
        <v>7</v>
      </c>
      <c r="C4" s="7" t="s">
        <v>64</v>
      </c>
      <c r="D4" s="8" t="n">
        <v>5.15</v>
      </c>
      <c r="E4" s="9"/>
      <c r="F4" s="9" t="s">
        <v>66</v>
      </c>
      <c r="G4" s="8" t="n">
        <v>5.06</v>
      </c>
      <c r="H4" s="9" t="s">
        <v>67</v>
      </c>
      <c r="I4" s="9" t="s">
        <v>68</v>
      </c>
    </row>
    <row r="5" customFormat="false" ht="13.8" hidden="false" customHeight="false" outlineLevel="0" collapsed="false">
      <c r="A5" s="0" t="n">
        <v>7</v>
      </c>
      <c r="C5" s="9" t="s">
        <v>69</v>
      </c>
      <c r="D5" s="8" t="n">
        <v>5.06</v>
      </c>
      <c r="E5" s="10" t="n">
        <f aca="false">AVERAGE(D4:D5)</f>
        <v>5.105</v>
      </c>
      <c r="F5" s="9" t="s">
        <v>70</v>
      </c>
      <c r="G5" s="8" t="n">
        <v>5.09</v>
      </c>
      <c r="H5" s="11" t="n">
        <f aca="false">(G4+G5)/2</f>
        <v>5.075</v>
      </c>
      <c r="I5" s="12" t="n">
        <f aca="false">(3.8*0.0338)/H5</f>
        <v>0.0253083743842365</v>
      </c>
    </row>
    <row r="6" customFormat="false" ht="13.8" hidden="false" customHeight="false" outlineLevel="0" collapsed="false">
      <c r="A6" s="0" t="n">
        <v>14</v>
      </c>
      <c r="C6" s="7" t="s">
        <v>64</v>
      </c>
      <c r="D6" s="8" t="n">
        <v>5.23</v>
      </c>
      <c r="E6" s="9" t="s">
        <v>65</v>
      </c>
      <c r="F6" s="9" t="s">
        <v>66</v>
      </c>
      <c r="G6" s="8" t="n">
        <v>5.17</v>
      </c>
      <c r="H6" s="9" t="s">
        <v>67</v>
      </c>
      <c r="I6" s="9" t="s">
        <v>68</v>
      </c>
    </row>
    <row r="7" customFormat="false" ht="13.8" hidden="false" customHeight="false" outlineLevel="0" collapsed="false">
      <c r="A7" s="0" t="n">
        <v>14</v>
      </c>
      <c r="C7" s="9" t="s">
        <v>69</v>
      </c>
      <c r="D7" s="8" t="n">
        <v>5.35</v>
      </c>
      <c r="E7" s="10" t="n">
        <f aca="false">AVERAGE(D6:D7)</f>
        <v>5.29</v>
      </c>
      <c r="F7" s="9" t="s">
        <v>70</v>
      </c>
      <c r="G7" s="8" t="n">
        <v>5.15</v>
      </c>
      <c r="H7" s="11" t="n">
        <f aca="false">(G6+G7)/2</f>
        <v>5.16</v>
      </c>
      <c r="I7" s="12" t="n">
        <f aca="false">(3.8*0.0338)/H7</f>
        <v>0.024891472868217</v>
      </c>
    </row>
    <row r="8" customFormat="false" ht="13.8" hidden="false" customHeight="false" outlineLevel="0" collapsed="false">
      <c r="A8" s="0" t="n">
        <v>21</v>
      </c>
      <c r="C8" s="7" t="s">
        <v>64</v>
      </c>
      <c r="D8" s="8" t="n">
        <v>5.28</v>
      </c>
      <c r="E8" s="9" t="s">
        <v>65</v>
      </c>
      <c r="F8" s="9" t="s">
        <v>66</v>
      </c>
      <c r="G8" s="8" t="n">
        <v>5.38</v>
      </c>
      <c r="H8" s="9" t="s">
        <v>67</v>
      </c>
      <c r="I8" s="9" t="s">
        <v>68</v>
      </c>
    </row>
    <row r="9" customFormat="false" ht="13.8" hidden="false" customHeight="false" outlineLevel="0" collapsed="false">
      <c r="A9" s="0" t="n">
        <v>21</v>
      </c>
      <c r="C9" s="9" t="s">
        <v>69</v>
      </c>
      <c r="D9" s="8" t="n">
        <v>5.17</v>
      </c>
      <c r="E9" s="10" t="n">
        <f aca="false">AVERAGE(D8:D9)</f>
        <v>5.225</v>
      </c>
      <c r="F9" s="9" t="s">
        <v>70</v>
      </c>
      <c r="G9" s="8" t="n">
        <v>5.3</v>
      </c>
      <c r="H9" s="11" t="n">
        <f aca="false">(G8+G9)/2</f>
        <v>5.34</v>
      </c>
      <c r="I9" s="12" t="n">
        <f aca="false">(3.8*0.0338)/H9</f>
        <v>0.0240524344569288</v>
      </c>
    </row>
    <row r="10" customFormat="false" ht="13.8" hidden="false" customHeight="false" outlineLevel="0" collapsed="false">
      <c r="A10" s="0" t="n">
        <v>28</v>
      </c>
    </row>
    <row r="11" customFormat="false" ht="13.8" hidden="false" customHeight="false" outlineLevel="0" collapsed="false">
      <c r="A11" s="0" t="n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7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A1" activeCellId="0" sqref="A1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2" t="s">
        <v>2</v>
      </c>
      <c r="D1" s="1" t="s">
        <v>71</v>
      </c>
      <c r="E1" s="1" t="s">
        <v>72</v>
      </c>
      <c r="F1" s="1" t="s">
        <v>73</v>
      </c>
      <c r="G1" s="13" t="s">
        <v>74</v>
      </c>
      <c r="H1" s="14" t="s">
        <v>75</v>
      </c>
      <c r="I1" s="9" t="s">
        <v>76</v>
      </c>
      <c r="J1" s="9" t="s">
        <v>77</v>
      </c>
    </row>
    <row r="2" customFormat="false" ht="13.8" hidden="false" customHeight="false" outlineLevel="0" collapsed="false">
      <c r="A2" s="0" t="n">
        <v>0</v>
      </c>
      <c r="B2" s="0" t="s">
        <v>78</v>
      </c>
      <c r="C2" s="15" t="s">
        <v>17</v>
      </c>
      <c r="D2" s="15" t="n">
        <v>4.43</v>
      </c>
      <c r="E2" s="16" t="n">
        <v>4.94</v>
      </c>
      <c r="F2" s="15" t="n">
        <v>0.0256623376623377</v>
      </c>
      <c r="G2" s="16" t="n">
        <v>52.3511688311688</v>
      </c>
      <c r="H2" s="15" t="n">
        <v>200</v>
      </c>
      <c r="I2" s="17" t="n">
        <v>10470.2337662338</v>
      </c>
      <c r="J2" s="18" t="n">
        <v>8725.1948051948</v>
      </c>
    </row>
    <row r="3" customFormat="false" ht="13.8" hidden="false" customHeight="false" outlineLevel="0" collapsed="false">
      <c r="A3" s="0" t="n">
        <v>0</v>
      </c>
      <c r="B3" s="0" t="s">
        <v>78</v>
      </c>
      <c r="C3" s="15" t="s">
        <v>18</v>
      </c>
      <c r="D3" s="15" t="n">
        <v>4.6</v>
      </c>
      <c r="E3" s="16" t="n">
        <v>4.94</v>
      </c>
      <c r="F3" s="15" t="n">
        <v>0.0256623376623377</v>
      </c>
      <c r="G3" s="16" t="n">
        <v>34.9007792207792</v>
      </c>
      <c r="H3" s="15" t="n">
        <v>200</v>
      </c>
      <c r="I3" s="17" t="n">
        <v>6980.15584415584</v>
      </c>
      <c r="J3" s="18"/>
    </row>
    <row r="4" customFormat="false" ht="13.8" hidden="false" customHeight="false" outlineLevel="0" collapsed="false">
      <c r="A4" s="0" t="n">
        <v>0</v>
      </c>
      <c r="B4" s="0" t="s">
        <v>78</v>
      </c>
      <c r="C4" s="15" t="s">
        <v>20</v>
      </c>
      <c r="D4" s="15" t="n">
        <v>4.49</v>
      </c>
      <c r="E4" s="16" t="n">
        <v>4.94</v>
      </c>
      <c r="F4" s="15" t="n">
        <v>0.0256623376623377</v>
      </c>
      <c r="G4" s="16" t="n">
        <v>46.1922077922077</v>
      </c>
      <c r="H4" s="15" t="n">
        <v>200</v>
      </c>
      <c r="I4" s="17" t="n">
        <v>9238.44155844155</v>
      </c>
      <c r="J4" s="18" t="n">
        <v>9649.03896103895</v>
      </c>
    </row>
    <row r="5" customFormat="false" ht="13.8" hidden="false" customHeight="false" outlineLevel="0" collapsed="false">
      <c r="A5" s="0" t="n">
        <v>0</v>
      </c>
      <c r="B5" s="0" t="s">
        <v>78</v>
      </c>
      <c r="C5" s="15" t="s">
        <v>21</v>
      </c>
      <c r="D5" s="15" t="n">
        <v>4.45</v>
      </c>
      <c r="E5" s="16" t="n">
        <v>4.94</v>
      </c>
      <c r="F5" s="15" t="n">
        <v>0.0256623376623377</v>
      </c>
      <c r="G5" s="16" t="n">
        <v>50.2981818181818</v>
      </c>
      <c r="H5" s="15" t="n">
        <v>200</v>
      </c>
      <c r="I5" s="17" t="n">
        <v>10059.6363636364</v>
      </c>
      <c r="J5" s="18"/>
    </row>
    <row r="6" customFormat="false" ht="13.8" hidden="false" customHeight="false" outlineLevel="0" collapsed="false">
      <c r="A6" s="0" t="n">
        <v>0</v>
      </c>
      <c r="B6" s="0" t="s">
        <v>78</v>
      </c>
      <c r="C6" s="15" t="s">
        <v>23</v>
      </c>
      <c r="D6" s="15" t="n">
        <v>4.43</v>
      </c>
      <c r="E6" s="16" t="n">
        <v>4.94</v>
      </c>
      <c r="F6" s="15" t="n">
        <v>0.0256623376623377</v>
      </c>
      <c r="G6" s="16" t="n">
        <v>52.3511688311688</v>
      </c>
      <c r="H6" s="15" t="n">
        <v>200</v>
      </c>
      <c r="I6" s="17" t="n">
        <v>10470.2337662338</v>
      </c>
      <c r="J6" s="18" t="n">
        <v>9956.987012987</v>
      </c>
    </row>
    <row r="7" customFormat="false" ht="13.8" hidden="false" customHeight="false" outlineLevel="0" collapsed="false">
      <c r="A7" s="0" t="n">
        <v>0</v>
      </c>
      <c r="B7" s="0" t="s">
        <v>78</v>
      </c>
      <c r="C7" s="15" t="s">
        <v>24</v>
      </c>
      <c r="D7" s="15" t="n">
        <v>4.48</v>
      </c>
      <c r="E7" s="16" t="n">
        <v>4.94</v>
      </c>
      <c r="F7" s="15" t="n">
        <v>0.0256623376623377</v>
      </c>
      <c r="G7" s="16" t="n">
        <v>47.2187012987012</v>
      </c>
      <c r="H7" s="15" t="n">
        <v>200</v>
      </c>
      <c r="I7" s="17" t="n">
        <v>9443.74025974024</v>
      </c>
      <c r="J7" s="18"/>
    </row>
    <row r="8" customFormat="false" ht="13.8" hidden="false" customHeight="false" outlineLevel="0" collapsed="false">
      <c r="A8" s="0" t="n">
        <v>0</v>
      </c>
      <c r="B8" s="0" t="s">
        <v>78</v>
      </c>
      <c r="C8" s="15" t="s">
        <v>26</v>
      </c>
      <c r="D8" s="15" t="n">
        <v>4.43</v>
      </c>
      <c r="E8" s="16" t="n">
        <v>4.94</v>
      </c>
      <c r="F8" s="15" t="n">
        <v>0.0256623376623377</v>
      </c>
      <c r="G8" s="16" t="n">
        <v>52.3511688311688</v>
      </c>
      <c r="H8" s="15" t="n">
        <v>200</v>
      </c>
      <c r="I8" s="17" t="n">
        <v>10470.2337662338</v>
      </c>
      <c r="J8" s="18" t="n">
        <v>10162.2857142857</v>
      </c>
    </row>
    <row r="9" customFormat="false" ht="13.8" hidden="false" customHeight="false" outlineLevel="0" collapsed="false">
      <c r="A9" s="0" t="n">
        <v>0</v>
      </c>
      <c r="B9" s="0" t="s">
        <v>78</v>
      </c>
      <c r="C9" s="15" t="s">
        <v>27</v>
      </c>
      <c r="D9" s="15" t="n">
        <v>4.46</v>
      </c>
      <c r="E9" s="16" t="n">
        <v>4.94</v>
      </c>
      <c r="F9" s="15" t="n">
        <v>0.0256623376623377</v>
      </c>
      <c r="G9" s="16" t="n">
        <v>49.2716883116883</v>
      </c>
      <c r="H9" s="15" t="n">
        <v>200</v>
      </c>
      <c r="I9" s="17" t="n">
        <v>9854.33766233765</v>
      </c>
      <c r="J9" s="18"/>
    </row>
    <row r="10" customFormat="false" ht="13.8" hidden="false" customHeight="false" outlineLevel="0" collapsed="false">
      <c r="A10" s="0" t="n">
        <v>0</v>
      </c>
      <c r="B10" s="0" t="s">
        <v>78</v>
      </c>
      <c r="C10" s="15" t="s">
        <v>28</v>
      </c>
      <c r="D10" s="15" t="n">
        <v>4.44</v>
      </c>
      <c r="E10" s="16" t="n">
        <v>4.94</v>
      </c>
      <c r="F10" s="15" t="n">
        <v>0.0256623376623377</v>
      </c>
      <c r="G10" s="16" t="n">
        <v>51.3246753246752</v>
      </c>
      <c r="H10" s="15" t="n">
        <v>200</v>
      </c>
      <c r="I10" s="17" t="n">
        <v>10264.935064935</v>
      </c>
      <c r="J10" s="18" t="n">
        <v>10778.1818181818</v>
      </c>
    </row>
    <row r="11" customFormat="false" ht="13.8" hidden="false" customHeight="false" outlineLevel="0" collapsed="false">
      <c r="A11" s="0" t="n">
        <v>0</v>
      </c>
      <c r="B11" s="0" t="s">
        <v>78</v>
      </c>
      <c r="C11" s="15" t="s">
        <v>29</v>
      </c>
      <c r="D11" s="15" t="n">
        <v>4.39</v>
      </c>
      <c r="E11" s="16" t="n">
        <v>4.94</v>
      </c>
      <c r="F11" s="15" t="n">
        <v>0.0256623376623377</v>
      </c>
      <c r="G11" s="16" t="n">
        <v>56.4571428571428</v>
      </c>
      <c r="H11" s="15" t="n">
        <v>200</v>
      </c>
      <c r="I11" s="17" t="n">
        <v>11291.4285714286</v>
      </c>
      <c r="J11" s="18"/>
    </row>
    <row r="12" customFormat="false" ht="13.8" hidden="false" customHeight="false" outlineLevel="0" collapsed="false">
      <c r="A12" s="0" t="n">
        <v>0</v>
      </c>
      <c r="B12" s="0" t="s">
        <v>78</v>
      </c>
      <c r="C12" s="15" t="s">
        <v>30</v>
      </c>
      <c r="D12" s="15" t="n">
        <v>4.48</v>
      </c>
      <c r="E12" s="16" t="n">
        <v>4.94</v>
      </c>
      <c r="F12" s="15" t="n">
        <v>0.0256623376623377</v>
      </c>
      <c r="G12" s="16" t="n">
        <v>47.2187012987012</v>
      </c>
      <c r="H12" s="15" t="n">
        <v>200</v>
      </c>
      <c r="I12" s="17" t="n">
        <v>9443.74025974024</v>
      </c>
      <c r="J12" s="18" t="n">
        <v>9649.03896103895</v>
      </c>
    </row>
    <row r="13" customFormat="false" ht="13.8" hidden="false" customHeight="false" outlineLevel="0" collapsed="false">
      <c r="A13" s="0" t="n">
        <v>0</v>
      </c>
      <c r="B13" s="0" t="s">
        <v>78</v>
      </c>
      <c r="C13" s="15" t="s">
        <v>31</v>
      </c>
      <c r="D13" s="15" t="n">
        <v>4.46</v>
      </c>
      <c r="E13" s="16" t="n">
        <v>4.94</v>
      </c>
      <c r="F13" s="15" t="n">
        <v>0.0256623376623377</v>
      </c>
      <c r="G13" s="16" t="n">
        <v>49.2716883116883</v>
      </c>
      <c r="H13" s="15" t="n">
        <v>200</v>
      </c>
      <c r="I13" s="17" t="n">
        <v>9854.33766233765</v>
      </c>
      <c r="J13" s="18"/>
    </row>
    <row r="14" customFormat="false" ht="13.8" hidden="false" customHeight="false" outlineLevel="0" collapsed="false">
      <c r="A14" s="0" t="n">
        <v>0</v>
      </c>
      <c r="B14" s="0" t="s">
        <v>78</v>
      </c>
      <c r="C14" s="15" t="s">
        <v>32</v>
      </c>
      <c r="D14" s="15" t="n">
        <v>4.37</v>
      </c>
      <c r="E14" s="16" t="n">
        <v>4.94</v>
      </c>
      <c r="F14" s="15" t="n">
        <v>0.0256623376623377</v>
      </c>
      <c r="G14" s="16" t="n">
        <v>58.5101298701298</v>
      </c>
      <c r="H14" s="15" t="n">
        <v>200</v>
      </c>
      <c r="I14" s="17" t="n">
        <v>11702.025974026</v>
      </c>
      <c r="J14" s="18" t="n">
        <v>10059.6363636364</v>
      </c>
    </row>
    <row r="15" customFormat="false" ht="13.8" hidden="false" customHeight="false" outlineLevel="0" collapsed="false">
      <c r="A15" s="0" t="n">
        <v>0</v>
      </c>
      <c r="B15" s="0" t="s">
        <v>78</v>
      </c>
      <c r="C15" s="15" t="s">
        <v>33</v>
      </c>
      <c r="D15" s="15" t="n">
        <v>4.53</v>
      </c>
      <c r="E15" s="16" t="n">
        <v>4.94</v>
      </c>
      <c r="F15" s="15" t="n">
        <v>0.0256623376623377</v>
      </c>
      <c r="G15" s="16" t="n">
        <v>42.0862337662337</v>
      </c>
      <c r="H15" s="15" t="n">
        <v>200</v>
      </c>
      <c r="I15" s="17" t="n">
        <v>8417.24675324674</v>
      </c>
      <c r="J15" s="18"/>
    </row>
    <row r="16" customFormat="false" ht="13.8" hidden="false" customHeight="false" outlineLevel="0" collapsed="false">
      <c r="A16" s="0" t="n">
        <v>0</v>
      </c>
      <c r="B16" s="0" t="s">
        <v>78</v>
      </c>
      <c r="C16" s="15" t="s">
        <v>34</v>
      </c>
      <c r="D16" s="15" t="n">
        <v>4.53</v>
      </c>
      <c r="E16" s="16" t="n">
        <v>4.94</v>
      </c>
      <c r="F16" s="15" t="n">
        <v>0.0256623376623377</v>
      </c>
      <c r="G16" s="16" t="n">
        <v>42.0862337662337</v>
      </c>
      <c r="H16" s="15" t="n">
        <v>200</v>
      </c>
      <c r="I16" s="17" t="n">
        <v>8417.24675324674</v>
      </c>
      <c r="J16" s="18" t="n">
        <v>9956.987012987</v>
      </c>
    </row>
    <row r="17" customFormat="false" ht="13.8" hidden="false" customHeight="false" outlineLevel="0" collapsed="false">
      <c r="A17" s="0" t="n">
        <v>0</v>
      </c>
      <c r="B17" s="0" t="s">
        <v>78</v>
      </c>
      <c r="C17" s="15" t="s">
        <v>35</v>
      </c>
      <c r="D17" s="15" t="n">
        <v>4.38</v>
      </c>
      <c r="E17" s="16" t="n">
        <v>4.94</v>
      </c>
      <c r="F17" s="15" t="n">
        <v>0.0256623376623377</v>
      </c>
      <c r="G17" s="16" t="n">
        <v>57.4836363636363</v>
      </c>
      <c r="H17" s="15" t="n">
        <v>200</v>
      </c>
      <c r="I17" s="17" t="n">
        <v>11496.7272727273</v>
      </c>
      <c r="J17" s="18"/>
    </row>
    <row r="18" customFormat="false" ht="13.8" hidden="false" customHeight="false" outlineLevel="0" collapsed="false">
      <c r="A18" s="0" t="n">
        <v>0</v>
      </c>
      <c r="B18" s="0" t="s">
        <v>78</v>
      </c>
      <c r="C18" s="15" t="s">
        <v>36</v>
      </c>
      <c r="D18" s="15" t="n">
        <v>4.49</v>
      </c>
      <c r="E18" s="16" t="n">
        <v>4.94</v>
      </c>
      <c r="F18" s="15" t="n">
        <v>0.0256623376623377</v>
      </c>
      <c r="G18" s="16" t="n">
        <v>46.1922077922077</v>
      </c>
      <c r="H18" s="15" t="n">
        <v>200</v>
      </c>
      <c r="I18" s="17" t="n">
        <v>9238.44155844155</v>
      </c>
      <c r="J18" s="18" t="n">
        <v>8725.19480519479</v>
      </c>
    </row>
    <row r="19" customFormat="false" ht="13.8" hidden="false" customHeight="false" outlineLevel="0" collapsed="false">
      <c r="A19" s="0" t="n">
        <v>0</v>
      </c>
      <c r="B19" s="0" t="s">
        <v>78</v>
      </c>
      <c r="C19" s="15" t="s">
        <v>37</v>
      </c>
      <c r="D19" s="15" t="n">
        <v>4.54</v>
      </c>
      <c r="E19" s="16" t="n">
        <v>4.94</v>
      </c>
      <c r="F19" s="15" t="n">
        <v>0.0256623376623377</v>
      </c>
      <c r="G19" s="16" t="n">
        <v>41.0597402597402</v>
      </c>
      <c r="H19" s="15" t="n">
        <v>200</v>
      </c>
      <c r="I19" s="17" t="n">
        <v>8211.94805194804</v>
      </c>
      <c r="J19" s="18"/>
    </row>
    <row r="20" customFormat="false" ht="13.8" hidden="false" customHeight="false" outlineLevel="0" collapsed="false">
      <c r="A20" s="0" t="n">
        <v>0</v>
      </c>
      <c r="B20" s="0" t="s">
        <v>78</v>
      </c>
      <c r="C20" s="15" t="s">
        <v>38</v>
      </c>
      <c r="D20" s="15" t="n">
        <v>4.46</v>
      </c>
      <c r="E20" s="16" t="n">
        <v>4.94</v>
      </c>
      <c r="F20" s="15" t="n">
        <v>0.0256623376623377</v>
      </c>
      <c r="G20" s="16" t="n">
        <v>49.2716883116883</v>
      </c>
      <c r="H20" s="15" t="n">
        <v>200</v>
      </c>
      <c r="I20" s="17" t="n">
        <v>9854.33766233765</v>
      </c>
      <c r="J20" s="18" t="n">
        <v>10059.6363636364</v>
      </c>
    </row>
    <row r="21" customFormat="false" ht="13.8" hidden="false" customHeight="false" outlineLevel="0" collapsed="false">
      <c r="A21" s="0" t="n">
        <v>0</v>
      </c>
      <c r="B21" s="0" t="s">
        <v>78</v>
      </c>
      <c r="C21" s="15" t="s">
        <v>39</v>
      </c>
      <c r="D21" s="15" t="n">
        <v>4.44</v>
      </c>
      <c r="E21" s="16" t="n">
        <v>4.94</v>
      </c>
      <c r="F21" s="15" t="n">
        <v>0.0256623376623377</v>
      </c>
      <c r="G21" s="16" t="n">
        <v>51.3246753246752</v>
      </c>
      <c r="H21" s="15" t="n">
        <v>200</v>
      </c>
      <c r="I21" s="17" t="n">
        <v>10264.935064935</v>
      </c>
      <c r="J21" s="18"/>
    </row>
    <row r="22" customFormat="false" ht="13.8" hidden="false" customHeight="false" outlineLevel="0" collapsed="false">
      <c r="A22" s="0" t="n">
        <v>0</v>
      </c>
      <c r="B22" s="0" t="s">
        <v>78</v>
      </c>
      <c r="C22" s="15" t="s">
        <v>40</v>
      </c>
      <c r="D22" s="15" t="n">
        <v>4.57</v>
      </c>
      <c r="E22" s="16" t="n">
        <v>4.94</v>
      </c>
      <c r="F22" s="15" t="n">
        <v>0.0256623376623377</v>
      </c>
      <c r="G22" s="16" t="n">
        <v>37.9802597402597</v>
      </c>
      <c r="H22" s="15" t="n">
        <v>200</v>
      </c>
      <c r="I22" s="17" t="n">
        <v>7596.05194805193</v>
      </c>
      <c r="J22" s="18" t="n">
        <v>9033.14285714285</v>
      </c>
    </row>
    <row r="23" customFormat="false" ht="13.8" hidden="false" customHeight="false" outlineLevel="0" collapsed="false">
      <c r="A23" s="0" t="n">
        <v>0</v>
      </c>
      <c r="B23" s="0" t="s">
        <v>78</v>
      </c>
      <c r="C23" s="15" t="s">
        <v>41</v>
      </c>
      <c r="D23" s="15" t="n">
        <v>4.43</v>
      </c>
      <c r="E23" s="16" t="n">
        <v>4.94</v>
      </c>
      <c r="F23" s="15" t="n">
        <v>0.0256623376623377</v>
      </c>
      <c r="G23" s="16" t="n">
        <v>52.3511688311688</v>
      </c>
      <c r="H23" s="15" t="n">
        <v>200</v>
      </c>
      <c r="I23" s="17" t="n">
        <v>10470.2337662338</v>
      </c>
      <c r="J23" s="18"/>
    </row>
    <row r="24" customFormat="false" ht="13.8" hidden="false" customHeight="false" outlineLevel="0" collapsed="false">
      <c r="A24" s="0" t="n">
        <v>0</v>
      </c>
      <c r="B24" s="0" t="s">
        <v>78</v>
      </c>
      <c r="C24" s="15" t="s">
        <v>42</v>
      </c>
      <c r="D24" s="15" t="n">
        <v>4.38</v>
      </c>
      <c r="E24" s="16" t="n">
        <v>4.94</v>
      </c>
      <c r="F24" s="15" t="n">
        <v>0.0256623376623377</v>
      </c>
      <c r="G24" s="16" t="n">
        <v>57.4836363636363</v>
      </c>
      <c r="H24" s="15" t="n">
        <v>200</v>
      </c>
      <c r="I24" s="17" t="n">
        <v>11496.7272727273</v>
      </c>
      <c r="J24" s="18" t="n">
        <v>10675.5324675325</v>
      </c>
    </row>
    <row r="25" customFormat="false" ht="13.8" hidden="false" customHeight="false" outlineLevel="0" collapsed="false">
      <c r="A25" s="0" t="n">
        <v>0</v>
      </c>
      <c r="B25" s="0" t="s">
        <v>78</v>
      </c>
      <c r="C25" s="15" t="s">
        <v>43</v>
      </c>
      <c r="D25" s="15" t="n">
        <v>4.46</v>
      </c>
      <c r="E25" s="16" t="n">
        <v>4.94</v>
      </c>
      <c r="F25" s="15" t="n">
        <v>0.0256623376623377</v>
      </c>
      <c r="G25" s="16" t="n">
        <v>49.2716883116883</v>
      </c>
      <c r="H25" s="15" t="n">
        <v>200</v>
      </c>
      <c r="I25" s="17" t="n">
        <v>9854.33766233765</v>
      </c>
      <c r="J25" s="18"/>
    </row>
    <row r="26" customFormat="false" ht="13.8" hidden="false" customHeight="false" outlineLevel="0" collapsed="false">
      <c r="A26" s="0" t="n">
        <v>0</v>
      </c>
      <c r="B26" s="0" t="s">
        <v>78</v>
      </c>
      <c r="C26" s="15" t="s">
        <v>44</v>
      </c>
      <c r="D26" s="15" t="n">
        <v>4.41</v>
      </c>
      <c r="E26" s="16" t="n">
        <v>4.94</v>
      </c>
      <c r="F26" s="15" t="n">
        <v>0.0256623376623377</v>
      </c>
      <c r="G26" s="16" t="n">
        <v>54.4041558441558</v>
      </c>
      <c r="H26" s="15" t="n">
        <v>200</v>
      </c>
      <c r="I26" s="17" t="n">
        <v>10880.8311688312</v>
      </c>
      <c r="J26" s="18" t="n">
        <v>10059.6363636364</v>
      </c>
    </row>
    <row r="27" customFormat="false" ht="13.8" hidden="false" customHeight="false" outlineLevel="0" collapsed="false">
      <c r="A27" s="0" t="n">
        <v>0</v>
      </c>
      <c r="B27" s="0" t="s">
        <v>78</v>
      </c>
      <c r="C27" s="15" t="s">
        <v>45</v>
      </c>
      <c r="D27" s="15" t="n">
        <v>4.49</v>
      </c>
      <c r="E27" s="16" t="n">
        <v>4.94</v>
      </c>
      <c r="F27" s="15" t="n">
        <v>0.0256623376623377</v>
      </c>
      <c r="G27" s="16" t="n">
        <v>46.1922077922077</v>
      </c>
      <c r="H27" s="15" t="n">
        <v>200</v>
      </c>
      <c r="I27" s="17" t="n">
        <v>9238.44155844155</v>
      </c>
      <c r="J27" s="18"/>
    </row>
    <row r="28" customFormat="false" ht="13.8" hidden="false" customHeight="false" outlineLevel="0" collapsed="false">
      <c r="A28" s="0" t="n">
        <v>0</v>
      </c>
      <c r="B28" s="0" t="s">
        <v>78</v>
      </c>
      <c r="C28" s="15" t="s">
        <v>46</v>
      </c>
      <c r="D28" s="15" t="n">
        <v>4.35</v>
      </c>
      <c r="E28" s="16" t="n">
        <v>4.94</v>
      </c>
      <c r="F28" s="15" t="n">
        <v>0.0256623376623377</v>
      </c>
      <c r="G28" s="16" t="n">
        <v>60.5631168831169</v>
      </c>
      <c r="H28" s="15" t="n">
        <v>200</v>
      </c>
      <c r="I28" s="17" t="n">
        <v>12112.6233766234</v>
      </c>
      <c r="J28" s="18" t="n">
        <v>10778.1818181818</v>
      </c>
    </row>
    <row r="29" customFormat="false" ht="13.8" hidden="false" customHeight="false" outlineLevel="0" collapsed="false">
      <c r="A29" s="0" t="n">
        <v>0</v>
      </c>
      <c r="B29" s="0" t="s">
        <v>78</v>
      </c>
      <c r="C29" s="15" t="s">
        <v>47</v>
      </c>
      <c r="D29" s="15" t="n">
        <v>4.48</v>
      </c>
      <c r="E29" s="16" t="n">
        <v>4.94</v>
      </c>
      <c r="F29" s="15" t="n">
        <v>0.0256623376623377</v>
      </c>
      <c r="G29" s="16" t="n">
        <v>47.2187012987012</v>
      </c>
      <c r="H29" s="15" t="n">
        <v>200</v>
      </c>
      <c r="I29" s="17" t="n">
        <v>9443.74025974024</v>
      </c>
      <c r="J29" s="18"/>
    </row>
    <row r="30" customFormat="false" ht="13.8" hidden="false" customHeight="false" outlineLevel="0" collapsed="false">
      <c r="A30" s="0" t="n">
        <v>0</v>
      </c>
      <c r="B30" s="0" t="s">
        <v>78</v>
      </c>
      <c r="C30" s="15" t="s">
        <v>48</v>
      </c>
      <c r="D30" s="15" t="n">
        <v>4.49</v>
      </c>
      <c r="E30" s="16" t="n">
        <v>4.94</v>
      </c>
      <c r="F30" s="15" t="n">
        <v>0.0256623376623377</v>
      </c>
      <c r="G30" s="16" t="n">
        <v>46.1922077922077</v>
      </c>
      <c r="H30" s="15" t="n">
        <v>200</v>
      </c>
      <c r="I30" s="17" t="n">
        <v>9238.44155844155</v>
      </c>
      <c r="J30" s="18" t="n">
        <v>9751.6883116883</v>
      </c>
    </row>
    <row r="31" customFormat="false" ht="13.8" hidden="false" customHeight="false" outlineLevel="0" collapsed="false">
      <c r="A31" s="0" t="n">
        <v>0</v>
      </c>
      <c r="B31" s="0" t="s">
        <v>78</v>
      </c>
      <c r="C31" s="15" t="s">
        <v>49</v>
      </c>
      <c r="D31" s="15" t="n">
        <v>4.44</v>
      </c>
      <c r="E31" s="16" t="n">
        <v>4.94</v>
      </c>
      <c r="F31" s="15" t="n">
        <v>0.0256623376623377</v>
      </c>
      <c r="G31" s="16" t="n">
        <v>51.3246753246752</v>
      </c>
      <c r="H31" s="15" t="n">
        <v>200</v>
      </c>
      <c r="I31" s="17" t="n">
        <v>10264.935064935</v>
      </c>
      <c r="J31" s="18"/>
    </row>
    <row r="32" customFormat="false" ht="13.8" hidden="false" customHeight="false" outlineLevel="0" collapsed="false">
      <c r="A32" s="0" t="n">
        <v>0</v>
      </c>
      <c r="B32" s="0" t="s">
        <v>78</v>
      </c>
      <c r="C32" s="15" t="s">
        <v>50</v>
      </c>
      <c r="D32" s="15" t="n">
        <v>4.35</v>
      </c>
      <c r="E32" s="16" t="n">
        <v>4.94</v>
      </c>
      <c r="F32" s="15" t="n">
        <v>0.0256623376623377</v>
      </c>
      <c r="G32" s="16" t="n">
        <v>60.5631168831169</v>
      </c>
      <c r="H32" s="15" t="n">
        <v>200</v>
      </c>
      <c r="I32" s="17" t="n">
        <v>12112.6233766234</v>
      </c>
      <c r="J32" s="18" t="n">
        <v>11702.025974026</v>
      </c>
    </row>
    <row r="33" customFormat="false" ht="13.8" hidden="false" customHeight="false" outlineLevel="0" collapsed="false">
      <c r="A33" s="0" t="n">
        <v>0</v>
      </c>
      <c r="B33" s="0" t="s">
        <v>78</v>
      </c>
      <c r="C33" s="15" t="s">
        <v>51</v>
      </c>
      <c r="D33" s="15" t="n">
        <v>4.39</v>
      </c>
      <c r="E33" s="16" t="n">
        <v>4.94</v>
      </c>
      <c r="F33" s="15" t="n">
        <v>0.0256623376623377</v>
      </c>
      <c r="G33" s="16" t="n">
        <v>56.4571428571428</v>
      </c>
      <c r="H33" s="15" t="n">
        <v>200</v>
      </c>
      <c r="I33" s="17" t="n">
        <v>11291.4285714286</v>
      </c>
      <c r="J33" s="18"/>
    </row>
    <row r="34" customFormat="false" ht="13.8" hidden="false" customHeight="false" outlineLevel="0" collapsed="false">
      <c r="A34" s="0" t="n">
        <v>0</v>
      </c>
      <c r="B34" s="0" t="s">
        <v>78</v>
      </c>
      <c r="C34" s="15" t="s">
        <v>52</v>
      </c>
      <c r="D34" s="15" t="n">
        <v>4.4</v>
      </c>
      <c r="E34" s="16" t="n">
        <v>4.94</v>
      </c>
      <c r="F34" s="15" t="n">
        <v>0.0256623376623377</v>
      </c>
      <c r="G34" s="16" t="n">
        <v>55.4306493506493</v>
      </c>
      <c r="H34" s="15" t="n">
        <v>200</v>
      </c>
      <c r="I34" s="17" t="n">
        <v>11086.1298701299</v>
      </c>
      <c r="J34" s="18" t="n">
        <v>10162.2857142857</v>
      </c>
    </row>
    <row r="35" customFormat="false" ht="13.8" hidden="false" customHeight="false" outlineLevel="0" collapsed="false">
      <c r="A35" s="0" t="n">
        <v>0</v>
      </c>
      <c r="B35" s="0" t="s">
        <v>78</v>
      </c>
      <c r="C35" s="15" t="s">
        <v>53</v>
      </c>
      <c r="D35" s="15" t="n">
        <v>4.49</v>
      </c>
      <c r="E35" s="16" t="n">
        <v>4.94</v>
      </c>
      <c r="F35" s="15" t="n">
        <v>0.0256623376623377</v>
      </c>
      <c r="G35" s="16" t="n">
        <v>46.1922077922077</v>
      </c>
      <c r="H35" s="15" t="n">
        <v>200</v>
      </c>
      <c r="I35" s="17" t="n">
        <v>9238.44155844155</v>
      </c>
      <c r="J35" s="18"/>
    </row>
    <row r="36" customFormat="false" ht="13.8" hidden="false" customHeight="false" outlineLevel="0" collapsed="false">
      <c r="A36" s="0" t="n">
        <v>0</v>
      </c>
      <c r="B36" s="0" t="s">
        <v>78</v>
      </c>
      <c r="C36" s="15" t="s">
        <v>54</v>
      </c>
      <c r="D36" s="15" t="n">
        <v>4.45</v>
      </c>
      <c r="E36" s="16" t="n">
        <v>4.94</v>
      </c>
      <c r="F36" s="15" t="n">
        <v>0.0256623376623377</v>
      </c>
      <c r="G36" s="16" t="n">
        <v>50.2981818181818</v>
      </c>
      <c r="H36" s="15" t="n">
        <v>200</v>
      </c>
      <c r="I36" s="17" t="n">
        <v>10059.6363636364</v>
      </c>
      <c r="J36" s="18" t="n">
        <v>9649.03896103895</v>
      </c>
    </row>
    <row r="37" customFormat="false" ht="13.8" hidden="false" customHeight="false" outlineLevel="0" collapsed="false">
      <c r="A37" s="0" t="n">
        <v>0</v>
      </c>
      <c r="B37" s="0" t="s">
        <v>78</v>
      </c>
      <c r="C37" s="15" t="s">
        <v>55</v>
      </c>
      <c r="D37" s="15" t="n">
        <v>4.49</v>
      </c>
      <c r="E37" s="16" t="n">
        <v>4.94</v>
      </c>
      <c r="F37" s="15" t="n">
        <v>0.0256623376623377</v>
      </c>
      <c r="G37" s="16" t="n">
        <v>46.1922077922077</v>
      </c>
      <c r="H37" s="15" t="n">
        <v>200</v>
      </c>
      <c r="I37" s="17" t="n">
        <v>9238.44155844155</v>
      </c>
      <c r="J37" s="18"/>
    </row>
    <row r="38" customFormat="false" ht="13.8" hidden="false" customHeight="false" outlineLevel="0" collapsed="false">
      <c r="A38" s="0" t="n">
        <v>0</v>
      </c>
      <c r="B38" s="0" t="s">
        <v>79</v>
      </c>
      <c r="C38" s="15" t="s">
        <v>17</v>
      </c>
      <c r="D38" s="15" t="n">
        <v>2.93</v>
      </c>
      <c r="E38" s="16" t="n">
        <v>4.885</v>
      </c>
      <c r="F38" s="15" t="n">
        <v>0.0256623376623377</v>
      </c>
      <c r="G38" s="16" t="n">
        <v>200.679480519481</v>
      </c>
      <c r="H38" s="15" t="n">
        <v>200</v>
      </c>
      <c r="I38" s="17" t="n">
        <v>40135.8961038961</v>
      </c>
      <c r="J38" s="18" t="n">
        <v>38801.4545454545</v>
      </c>
    </row>
    <row r="39" customFormat="false" ht="13.8" hidden="false" customHeight="false" outlineLevel="0" collapsed="false">
      <c r="A39" s="0" t="n">
        <v>0</v>
      </c>
      <c r="B39" s="0" t="s">
        <v>79</v>
      </c>
      <c r="C39" s="15" t="s">
        <v>18</v>
      </c>
      <c r="D39" s="15" t="n">
        <v>3.06</v>
      </c>
      <c r="E39" s="16" t="n">
        <v>4.885</v>
      </c>
      <c r="F39" s="15" t="n">
        <v>0.0256623376623377</v>
      </c>
      <c r="G39" s="16" t="n">
        <v>187.335064935065</v>
      </c>
      <c r="H39" s="15" t="n">
        <v>200</v>
      </c>
      <c r="I39" s="17" t="n">
        <v>37467.012987013</v>
      </c>
      <c r="J39" s="18"/>
    </row>
    <row r="40" customFormat="false" ht="13.8" hidden="false" customHeight="false" outlineLevel="0" collapsed="false">
      <c r="A40" s="0" t="n">
        <v>0</v>
      </c>
      <c r="B40" s="0" t="s">
        <v>79</v>
      </c>
      <c r="C40" s="15" t="s">
        <v>20</v>
      </c>
      <c r="D40" s="15" t="n">
        <v>3.12</v>
      </c>
      <c r="E40" s="16" t="n">
        <v>4.885</v>
      </c>
      <c r="F40" s="15" t="n">
        <v>0.0256623376623377</v>
      </c>
      <c r="G40" s="16" t="n">
        <v>181.176103896104</v>
      </c>
      <c r="H40" s="15" t="n">
        <v>200</v>
      </c>
      <c r="I40" s="17" t="n">
        <v>36235.2207792208</v>
      </c>
      <c r="J40" s="18" t="n">
        <v>37467.012987013</v>
      </c>
    </row>
    <row r="41" customFormat="false" ht="13.8" hidden="false" customHeight="false" outlineLevel="0" collapsed="false">
      <c r="A41" s="0" t="n">
        <v>0</v>
      </c>
      <c r="B41" s="0" t="s">
        <v>79</v>
      </c>
      <c r="C41" s="15" t="s">
        <v>21</v>
      </c>
      <c r="D41" s="15" t="n">
        <v>3</v>
      </c>
      <c r="E41" s="16" t="n">
        <v>4.885</v>
      </c>
      <c r="F41" s="15" t="n">
        <v>0.0256623376623377</v>
      </c>
      <c r="G41" s="16" t="n">
        <v>193.494025974026</v>
      </c>
      <c r="H41" s="15" t="n">
        <v>200</v>
      </c>
      <c r="I41" s="17" t="n">
        <v>38698.8051948052</v>
      </c>
      <c r="J41" s="18"/>
    </row>
    <row r="42" customFormat="false" ht="13.8" hidden="false" customHeight="false" outlineLevel="0" collapsed="false">
      <c r="A42" s="0" t="n">
        <v>0</v>
      </c>
      <c r="B42" s="0" t="s">
        <v>79</v>
      </c>
      <c r="C42" s="15" t="s">
        <v>23</v>
      </c>
      <c r="D42" s="15" t="n">
        <v>2.75</v>
      </c>
      <c r="E42" s="16" t="n">
        <v>4.885</v>
      </c>
      <c r="F42" s="15" t="n">
        <v>0.0256623376623377</v>
      </c>
      <c r="G42" s="16" t="n">
        <v>219.156363636364</v>
      </c>
      <c r="H42" s="15" t="n">
        <v>200</v>
      </c>
      <c r="I42" s="17" t="n">
        <v>43831.2727272727</v>
      </c>
      <c r="J42" s="18" t="n">
        <v>43112.7272727273</v>
      </c>
    </row>
    <row r="43" customFormat="false" ht="13.8" hidden="false" customHeight="false" outlineLevel="0" collapsed="false">
      <c r="A43" s="0" t="n">
        <v>0</v>
      </c>
      <c r="B43" s="0" t="s">
        <v>79</v>
      </c>
      <c r="C43" s="15" t="s">
        <v>24</v>
      </c>
      <c r="D43" s="15" t="n">
        <v>2.82</v>
      </c>
      <c r="E43" s="16" t="n">
        <v>4.885</v>
      </c>
      <c r="F43" s="15" t="n">
        <v>0.0256623376623377</v>
      </c>
      <c r="G43" s="16" t="n">
        <v>211.970909090909</v>
      </c>
      <c r="H43" s="15" t="n">
        <v>200</v>
      </c>
      <c r="I43" s="17" t="n">
        <v>42394.1818181818</v>
      </c>
      <c r="J43" s="18"/>
    </row>
    <row r="44" customFormat="false" ht="13.8" hidden="false" customHeight="false" outlineLevel="0" collapsed="false">
      <c r="A44" s="0" t="n">
        <v>0</v>
      </c>
      <c r="B44" s="0" t="s">
        <v>79</v>
      </c>
      <c r="C44" s="15" t="s">
        <v>26</v>
      </c>
      <c r="D44" s="15" t="n">
        <v>2.85</v>
      </c>
      <c r="E44" s="16" t="n">
        <v>4.885</v>
      </c>
      <c r="F44" s="15" t="n">
        <v>0.0256623376623377</v>
      </c>
      <c r="G44" s="16" t="n">
        <v>208.891428571429</v>
      </c>
      <c r="H44" s="15" t="n">
        <v>200</v>
      </c>
      <c r="I44" s="17" t="n">
        <v>41778.2857142857</v>
      </c>
      <c r="J44" s="18" t="n">
        <v>41470.3376623377</v>
      </c>
    </row>
    <row r="45" customFormat="false" ht="13.8" hidden="false" customHeight="false" outlineLevel="0" collapsed="false">
      <c r="A45" s="0" t="n">
        <v>0</v>
      </c>
      <c r="B45" s="0" t="s">
        <v>79</v>
      </c>
      <c r="C45" s="15" t="s">
        <v>27</v>
      </c>
      <c r="D45" s="15" t="n">
        <v>2.88</v>
      </c>
      <c r="E45" s="16" t="n">
        <v>4.885</v>
      </c>
      <c r="F45" s="15" t="n">
        <v>0.0256623376623377</v>
      </c>
      <c r="G45" s="16" t="n">
        <v>205.811948051948</v>
      </c>
      <c r="H45" s="15" t="n">
        <v>200</v>
      </c>
      <c r="I45" s="17" t="n">
        <v>41162.3896103896</v>
      </c>
      <c r="J45" s="18"/>
    </row>
    <row r="46" customFormat="false" ht="13.8" hidden="false" customHeight="false" outlineLevel="0" collapsed="false">
      <c r="A46" s="0" t="n">
        <v>0</v>
      </c>
      <c r="B46" s="0" t="s">
        <v>79</v>
      </c>
      <c r="C46" s="15" t="s">
        <v>28</v>
      </c>
      <c r="D46" s="15" t="n">
        <v>3.15</v>
      </c>
      <c r="E46" s="16" t="n">
        <v>4.885</v>
      </c>
      <c r="F46" s="15" t="n">
        <v>0.0256623376623377</v>
      </c>
      <c r="G46" s="16" t="n">
        <v>178.096623376623</v>
      </c>
      <c r="H46" s="15" t="n">
        <v>200</v>
      </c>
      <c r="I46" s="17" t="n">
        <v>35619.3246753247</v>
      </c>
      <c r="J46" s="18" t="n">
        <v>36645.8181818182</v>
      </c>
    </row>
    <row r="47" customFormat="false" ht="13.8" hidden="false" customHeight="false" outlineLevel="0" collapsed="false">
      <c r="A47" s="0" t="n">
        <v>0</v>
      </c>
      <c r="B47" s="0" t="s">
        <v>79</v>
      </c>
      <c r="C47" s="15" t="s">
        <v>29</v>
      </c>
      <c r="D47" s="15" t="n">
        <v>3.05</v>
      </c>
      <c r="E47" s="16" t="n">
        <v>4.885</v>
      </c>
      <c r="F47" s="15" t="n">
        <v>0.0256623376623377</v>
      </c>
      <c r="G47" s="16" t="n">
        <v>188.361558441558</v>
      </c>
      <c r="H47" s="15" t="n">
        <v>200</v>
      </c>
      <c r="I47" s="17" t="n">
        <v>37672.3116883117</v>
      </c>
      <c r="J47" s="18"/>
    </row>
    <row r="48" customFormat="false" ht="13.8" hidden="false" customHeight="false" outlineLevel="0" collapsed="false">
      <c r="A48" s="0" t="n">
        <v>0</v>
      </c>
      <c r="B48" s="0" t="s">
        <v>79</v>
      </c>
      <c r="C48" s="15" t="s">
        <v>30</v>
      </c>
      <c r="D48" s="15" t="n">
        <v>3.04</v>
      </c>
      <c r="E48" s="16" t="n">
        <v>4.885</v>
      </c>
      <c r="F48" s="15" t="n">
        <v>0.0256623376623377</v>
      </c>
      <c r="G48" s="16" t="n">
        <v>189.388051948052</v>
      </c>
      <c r="H48" s="15" t="n">
        <v>200</v>
      </c>
      <c r="I48" s="17" t="n">
        <v>37877.6103896104</v>
      </c>
      <c r="J48" s="18" t="n">
        <v>36440.5194805195</v>
      </c>
    </row>
    <row r="49" customFormat="false" ht="13.8" hidden="false" customHeight="false" outlineLevel="0" collapsed="false">
      <c r="A49" s="0" t="n">
        <v>0</v>
      </c>
      <c r="B49" s="0" t="s">
        <v>79</v>
      </c>
      <c r="C49" s="15" t="s">
        <v>31</v>
      </c>
      <c r="D49" s="15" t="n">
        <v>3.18</v>
      </c>
      <c r="E49" s="16" t="n">
        <v>4.885</v>
      </c>
      <c r="F49" s="15" t="n">
        <v>0.0256623376623377</v>
      </c>
      <c r="G49" s="16" t="n">
        <v>175.017142857143</v>
      </c>
      <c r="H49" s="15" t="n">
        <v>200</v>
      </c>
      <c r="I49" s="17" t="n">
        <v>35003.4285714286</v>
      </c>
      <c r="J49" s="18"/>
    </row>
    <row r="50" customFormat="false" ht="13.8" hidden="false" customHeight="false" outlineLevel="0" collapsed="false">
      <c r="A50" s="0" t="n">
        <v>0</v>
      </c>
      <c r="B50" s="0" t="s">
        <v>79</v>
      </c>
      <c r="C50" s="15" t="s">
        <v>32</v>
      </c>
      <c r="D50" s="15" t="n">
        <v>3.16</v>
      </c>
      <c r="E50" s="16" t="n">
        <v>4.885</v>
      </c>
      <c r="F50" s="15" t="n">
        <v>0.0256623376623377</v>
      </c>
      <c r="G50" s="16" t="n">
        <v>177.07012987013</v>
      </c>
      <c r="H50" s="15" t="n">
        <v>200</v>
      </c>
      <c r="I50" s="17" t="n">
        <v>35414.025974026</v>
      </c>
      <c r="J50" s="18" t="n">
        <v>35824.6233766234</v>
      </c>
    </row>
    <row r="51" customFormat="false" ht="13.8" hidden="false" customHeight="false" outlineLevel="0" collapsed="false">
      <c r="A51" s="0" t="n">
        <v>0</v>
      </c>
      <c r="B51" s="0" t="s">
        <v>79</v>
      </c>
      <c r="C51" s="15" t="s">
        <v>33</v>
      </c>
      <c r="D51" s="15" t="n">
        <v>3.12</v>
      </c>
      <c r="E51" s="16" t="n">
        <v>4.885</v>
      </c>
      <c r="F51" s="15" t="n">
        <v>0.0256623376623377</v>
      </c>
      <c r="G51" s="16" t="n">
        <v>181.176103896104</v>
      </c>
      <c r="H51" s="15" t="n">
        <v>200</v>
      </c>
      <c r="I51" s="17" t="n">
        <v>36235.2207792208</v>
      </c>
      <c r="J51" s="18"/>
    </row>
    <row r="52" customFormat="false" ht="13.8" hidden="false" customHeight="false" outlineLevel="0" collapsed="false">
      <c r="A52" s="0" t="n">
        <v>0</v>
      </c>
      <c r="B52" s="0" t="s">
        <v>79</v>
      </c>
      <c r="C52" s="15" t="s">
        <v>34</v>
      </c>
      <c r="D52" s="15" t="n">
        <v>3.19</v>
      </c>
      <c r="E52" s="16" t="n">
        <v>4.885</v>
      </c>
      <c r="F52" s="15" t="n">
        <v>0.0256623376623377</v>
      </c>
      <c r="G52" s="16" t="n">
        <v>173.990649350649</v>
      </c>
      <c r="H52" s="15" t="n">
        <v>200</v>
      </c>
      <c r="I52" s="17" t="n">
        <v>34798.1298701299</v>
      </c>
      <c r="J52" s="18" t="n">
        <v>35927.2727272727</v>
      </c>
    </row>
    <row r="53" customFormat="false" ht="13.8" hidden="false" customHeight="false" outlineLevel="0" collapsed="false">
      <c r="A53" s="0" t="n">
        <v>0</v>
      </c>
      <c r="B53" s="0" t="s">
        <v>79</v>
      </c>
      <c r="C53" s="15" t="s">
        <v>35</v>
      </c>
      <c r="D53" s="15" t="n">
        <v>3.08</v>
      </c>
      <c r="E53" s="16" t="n">
        <v>4.885</v>
      </c>
      <c r="F53" s="15" t="n">
        <v>0.0256623376623377</v>
      </c>
      <c r="G53" s="16" t="n">
        <v>185.282077922078</v>
      </c>
      <c r="H53" s="15" t="n">
        <v>200</v>
      </c>
      <c r="I53" s="17" t="n">
        <v>37056.4155844156</v>
      </c>
      <c r="J53" s="18"/>
    </row>
    <row r="54" customFormat="false" ht="13.8" hidden="false" customHeight="false" outlineLevel="0" collapsed="false">
      <c r="A54" s="0" t="n">
        <v>0</v>
      </c>
      <c r="B54" s="0" t="s">
        <v>79</v>
      </c>
      <c r="C54" s="15" t="s">
        <v>36</v>
      </c>
      <c r="D54" s="15" t="n">
        <v>3.24</v>
      </c>
      <c r="E54" s="16" t="n">
        <v>4.885</v>
      </c>
      <c r="F54" s="15" t="n">
        <v>0.0256623376623377</v>
      </c>
      <c r="G54" s="16" t="n">
        <v>168.858181818182</v>
      </c>
      <c r="H54" s="15" t="n">
        <v>200</v>
      </c>
      <c r="I54" s="17" t="n">
        <v>33771.6363636364</v>
      </c>
      <c r="J54" s="18" t="n">
        <v>33874.2857142857</v>
      </c>
    </row>
    <row r="55" customFormat="false" ht="13.8" hidden="false" customHeight="false" outlineLevel="0" collapsed="false">
      <c r="A55" s="0" t="n">
        <v>0</v>
      </c>
      <c r="B55" s="0" t="s">
        <v>79</v>
      </c>
      <c r="C55" s="15" t="s">
        <v>37</v>
      </c>
      <c r="D55" s="15" t="n">
        <v>3.23</v>
      </c>
      <c r="E55" s="16" t="n">
        <v>4.885</v>
      </c>
      <c r="F55" s="15" t="n">
        <v>0.0256623376623377</v>
      </c>
      <c r="G55" s="16" t="n">
        <v>169.884675324675</v>
      </c>
      <c r="H55" s="15" t="n">
        <v>200</v>
      </c>
      <c r="I55" s="17" t="n">
        <v>33976.9350649351</v>
      </c>
      <c r="J55" s="18"/>
    </row>
    <row r="56" customFormat="false" ht="13.8" hidden="false" customHeight="false" outlineLevel="0" collapsed="false">
      <c r="A56" s="0" t="n">
        <v>0</v>
      </c>
      <c r="B56" s="0" t="s">
        <v>79</v>
      </c>
      <c r="C56" s="15" t="s">
        <v>38</v>
      </c>
      <c r="D56" s="15" t="n">
        <v>2.62</v>
      </c>
      <c r="E56" s="16" t="n">
        <v>4.885</v>
      </c>
      <c r="F56" s="15" t="n">
        <v>0.0256623376623377</v>
      </c>
      <c r="G56" s="16" t="n">
        <v>232.500779220779</v>
      </c>
      <c r="H56" s="15" t="n">
        <v>200</v>
      </c>
      <c r="I56" s="17" t="n">
        <v>46500.1558441558</v>
      </c>
      <c r="J56" s="18" t="n">
        <v>44447.1688311688</v>
      </c>
    </row>
    <row r="57" customFormat="false" ht="13.8" hidden="false" customHeight="false" outlineLevel="0" collapsed="false">
      <c r="A57" s="0" t="n">
        <v>0</v>
      </c>
      <c r="B57" s="0" t="s">
        <v>79</v>
      </c>
      <c r="C57" s="15" t="s">
        <v>39</v>
      </c>
      <c r="D57" s="15" t="n">
        <v>2.82</v>
      </c>
      <c r="E57" s="16" t="n">
        <v>4.885</v>
      </c>
      <c r="F57" s="15" t="n">
        <v>0.0256623376623377</v>
      </c>
      <c r="G57" s="16" t="n">
        <v>211.970909090909</v>
      </c>
      <c r="H57" s="15" t="n">
        <v>200</v>
      </c>
      <c r="I57" s="17" t="n">
        <v>42394.1818181818</v>
      </c>
      <c r="J57" s="18"/>
    </row>
    <row r="58" customFormat="false" ht="13.8" hidden="false" customHeight="false" outlineLevel="0" collapsed="false">
      <c r="A58" s="0" t="n">
        <v>0</v>
      </c>
      <c r="B58" s="0" t="s">
        <v>79</v>
      </c>
      <c r="C58" s="15" t="s">
        <v>40</v>
      </c>
      <c r="D58" s="15" t="n">
        <v>2.86</v>
      </c>
      <c r="E58" s="16" t="n">
        <v>4.885</v>
      </c>
      <c r="F58" s="15" t="n">
        <v>0.0256623376623377</v>
      </c>
      <c r="G58" s="16" t="n">
        <v>207.864935064935</v>
      </c>
      <c r="H58" s="15" t="n">
        <v>200</v>
      </c>
      <c r="I58" s="17" t="n">
        <v>41572.987012987</v>
      </c>
      <c r="J58" s="18" t="n">
        <v>41983.5844155844</v>
      </c>
    </row>
    <row r="59" customFormat="false" ht="13.8" hidden="false" customHeight="false" outlineLevel="0" collapsed="false">
      <c r="A59" s="0" t="n">
        <v>0</v>
      </c>
      <c r="B59" s="0" t="s">
        <v>79</v>
      </c>
      <c r="C59" s="15" t="s">
        <v>41</v>
      </c>
      <c r="D59" s="15" t="n">
        <v>2.82</v>
      </c>
      <c r="E59" s="16" t="n">
        <v>4.885</v>
      </c>
      <c r="F59" s="15" t="n">
        <v>0.0256623376623377</v>
      </c>
      <c r="G59" s="16" t="n">
        <v>211.970909090909</v>
      </c>
      <c r="H59" s="15" t="n">
        <v>200</v>
      </c>
      <c r="I59" s="17" t="n">
        <v>42394.1818181818</v>
      </c>
      <c r="J59" s="18"/>
    </row>
    <row r="60" customFormat="false" ht="13.8" hidden="false" customHeight="false" outlineLevel="0" collapsed="false">
      <c r="A60" s="0" t="n">
        <v>0</v>
      </c>
      <c r="B60" s="0" t="s">
        <v>79</v>
      </c>
      <c r="C60" s="15" t="s">
        <v>42</v>
      </c>
      <c r="D60" s="15" t="n">
        <v>2.83</v>
      </c>
      <c r="E60" s="16" t="n">
        <v>4.885</v>
      </c>
      <c r="F60" s="15" t="n">
        <v>0.0256623376623377</v>
      </c>
      <c r="G60" s="16" t="n">
        <v>210.944415584416</v>
      </c>
      <c r="H60" s="15" t="n">
        <v>200</v>
      </c>
      <c r="I60" s="17" t="n">
        <v>42188.8831168831</v>
      </c>
      <c r="J60" s="18" t="n">
        <v>40957.0909090909</v>
      </c>
    </row>
    <row r="61" customFormat="false" ht="13.8" hidden="false" customHeight="false" outlineLevel="0" collapsed="false">
      <c r="A61" s="0" t="n">
        <v>0</v>
      </c>
      <c r="B61" s="0" t="s">
        <v>79</v>
      </c>
      <c r="C61" s="15" t="s">
        <v>43</v>
      </c>
      <c r="D61" s="15" t="n">
        <v>2.95</v>
      </c>
      <c r="E61" s="16" t="n">
        <v>4.885</v>
      </c>
      <c r="F61" s="15" t="n">
        <v>0.0256623376623377</v>
      </c>
      <c r="G61" s="16" t="n">
        <v>198.626493506493</v>
      </c>
      <c r="H61" s="15" t="n">
        <v>200</v>
      </c>
      <c r="I61" s="17" t="n">
        <v>39725.2987012987</v>
      </c>
      <c r="J61" s="18"/>
    </row>
    <row r="62" customFormat="false" ht="13.8" hidden="false" customHeight="false" outlineLevel="0" collapsed="false">
      <c r="A62" s="0" t="n">
        <v>0</v>
      </c>
      <c r="B62" s="0" t="s">
        <v>79</v>
      </c>
      <c r="C62" s="15" t="s">
        <v>44</v>
      </c>
      <c r="D62" s="15" t="n">
        <v>2.57</v>
      </c>
      <c r="E62" s="16" t="n">
        <v>4.885</v>
      </c>
      <c r="F62" s="15" t="n">
        <v>0.0256623376623377</v>
      </c>
      <c r="G62" s="16" t="n">
        <v>237.633246753247</v>
      </c>
      <c r="H62" s="15" t="n">
        <v>200</v>
      </c>
      <c r="I62" s="17" t="n">
        <v>47526.6493506493</v>
      </c>
      <c r="J62" s="18" t="n">
        <v>42599.4805194805</v>
      </c>
    </row>
    <row r="63" customFormat="false" ht="13.8" hidden="false" customHeight="false" outlineLevel="0" collapsed="false">
      <c r="A63" s="0" t="n">
        <v>0</v>
      </c>
      <c r="B63" s="0" t="s">
        <v>79</v>
      </c>
      <c r="C63" s="15" t="s">
        <v>45</v>
      </c>
      <c r="D63" s="15" t="n">
        <v>3.05</v>
      </c>
      <c r="E63" s="16" t="n">
        <v>4.885</v>
      </c>
      <c r="F63" s="15" t="n">
        <v>0.0256623376623377</v>
      </c>
      <c r="G63" s="16" t="n">
        <v>188.361558441558</v>
      </c>
      <c r="H63" s="15" t="n">
        <v>200</v>
      </c>
      <c r="I63" s="17" t="n">
        <v>37672.3116883117</v>
      </c>
      <c r="J63" s="18"/>
    </row>
    <row r="64" customFormat="false" ht="13.8" hidden="false" customHeight="false" outlineLevel="0" collapsed="false">
      <c r="A64" s="0" t="n">
        <v>0</v>
      </c>
      <c r="B64" s="0" t="s">
        <v>79</v>
      </c>
      <c r="C64" s="15" t="s">
        <v>46</v>
      </c>
      <c r="D64" s="15" t="n">
        <v>2.96</v>
      </c>
      <c r="E64" s="16" t="n">
        <v>4.885</v>
      </c>
      <c r="F64" s="15" t="n">
        <v>0.0256623376623377</v>
      </c>
      <c r="G64" s="16" t="n">
        <v>197.6</v>
      </c>
      <c r="H64" s="15" t="n">
        <v>200</v>
      </c>
      <c r="I64" s="17" t="n">
        <v>39520</v>
      </c>
      <c r="J64" s="18" t="n">
        <v>45063.0649350649</v>
      </c>
    </row>
    <row r="65" customFormat="false" ht="13.8" hidden="false" customHeight="false" outlineLevel="0" collapsed="false">
      <c r="A65" s="0" t="n">
        <v>0</v>
      </c>
      <c r="B65" s="0" t="s">
        <v>79</v>
      </c>
      <c r="C65" s="15" t="s">
        <v>47</v>
      </c>
      <c r="D65" s="15" t="n">
        <v>2.42</v>
      </c>
      <c r="E65" s="16" t="n">
        <v>4.885</v>
      </c>
      <c r="F65" s="15" t="n">
        <v>0.0256623376623377</v>
      </c>
      <c r="G65" s="16" t="n">
        <v>253.030649350649</v>
      </c>
      <c r="H65" s="15" t="n">
        <v>200</v>
      </c>
      <c r="I65" s="17" t="n">
        <v>50606.1298701299</v>
      </c>
      <c r="J65" s="18"/>
    </row>
    <row r="66" customFormat="false" ht="13.8" hidden="false" customHeight="false" outlineLevel="0" collapsed="false">
      <c r="A66" s="0" t="n">
        <v>0</v>
      </c>
      <c r="B66" s="0" t="s">
        <v>79</v>
      </c>
      <c r="C66" s="15" t="s">
        <v>48</v>
      </c>
      <c r="D66" s="15" t="n">
        <v>2.85</v>
      </c>
      <c r="E66" s="16" t="n">
        <v>4.885</v>
      </c>
      <c r="F66" s="15" t="n">
        <v>0.0256623376623377</v>
      </c>
      <c r="G66" s="16" t="n">
        <v>208.891428571429</v>
      </c>
      <c r="H66" s="15" t="n">
        <v>200</v>
      </c>
      <c r="I66" s="17" t="n">
        <v>41778.2857142857</v>
      </c>
      <c r="J66" s="18" t="n">
        <v>44139.2207792208</v>
      </c>
    </row>
    <row r="67" customFormat="false" ht="13.8" hidden="false" customHeight="false" outlineLevel="0" collapsed="false">
      <c r="A67" s="0" t="n">
        <v>0</v>
      </c>
      <c r="B67" s="0" t="s">
        <v>79</v>
      </c>
      <c r="C67" s="15" t="s">
        <v>49</v>
      </c>
      <c r="D67" s="15" t="n">
        <v>2.62</v>
      </c>
      <c r="E67" s="16" t="n">
        <v>4.885</v>
      </c>
      <c r="F67" s="15" t="n">
        <v>0.0256623376623377</v>
      </c>
      <c r="G67" s="16" t="n">
        <v>232.500779220779</v>
      </c>
      <c r="H67" s="15" t="n">
        <v>200</v>
      </c>
      <c r="I67" s="17" t="n">
        <v>46500.1558441558</v>
      </c>
      <c r="J67" s="18"/>
    </row>
    <row r="68" customFormat="false" ht="13.8" hidden="false" customHeight="false" outlineLevel="0" collapsed="false">
      <c r="A68" s="0" t="n">
        <v>0</v>
      </c>
      <c r="B68" s="0" t="s">
        <v>79</v>
      </c>
      <c r="C68" s="15" t="s">
        <v>50</v>
      </c>
      <c r="D68" s="15" t="n">
        <v>2.96</v>
      </c>
      <c r="E68" s="16" t="n">
        <v>4.885</v>
      </c>
      <c r="F68" s="15" t="n">
        <v>0.0256623376623377</v>
      </c>
      <c r="G68" s="16" t="n">
        <v>197.6</v>
      </c>
      <c r="H68" s="15" t="n">
        <v>200</v>
      </c>
      <c r="I68" s="17" t="n">
        <v>39520</v>
      </c>
      <c r="J68" s="18" t="n">
        <v>41470.3376623377</v>
      </c>
    </row>
    <row r="69" customFormat="false" ht="13.8" hidden="false" customHeight="false" outlineLevel="0" collapsed="false">
      <c r="A69" s="0" t="n">
        <v>0</v>
      </c>
      <c r="B69" s="0" t="s">
        <v>79</v>
      </c>
      <c r="C69" s="15" t="s">
        <v>51</v>
      </c>
      <c r="D69" s="15" t="n">
        <v>2.77</v>
      </c>
      <c r="E69" s="16" t="n">
        <v>4.885</v>
      </c>
      <c r="F69" s="15" t="n">
        <v>0.0256623376623377</v>
      </c>
      <c r="G69" s="16" t="n">
        <v>217.103376623377</v>
      </c>
      <c r="H69" s="15" t="n">
        <v>200</v>
      </c>
      <c r="I69" s="17" t="n">
        <v>43420.6753246753</v>
      </c>
      <c r="J69" s="18"/>
    </row>
    <row r="70" customFormat="false" ht="13.8" hidden="false" customHeight="false" outlineLevel="0" collapsed="false">
      <c r="A70" s="0" t="n">
        <v>0</v>
      </c>
      <c r="B70" s="0" t="s">
        <v>79</v>
      </c>
      <c r="C70" s="15" t="s">
        <v>52</v>
      </c>
      <c r="D70" s="15" t="n">
        <v>3</v>
      </c>
      <c r="E70" s="16" t="n">
        <v>4.885</v>
      </c>
      <c r="F70" s="15" t="n">
        <v>0.0256623376623377</v>
      </c>
      <c r="G70" s="16" t="n">
        <v>193.494025974026</v>
      </c>
      <c r="H70" s="15" t="n">
        <v>200</v>
      </c>
      <c r="I70" s="17" t="n">
        <v>38698.8051948052</v>
      </c>
      <c r="J70" s="18" t="n">
        <v>39212.0519480519</v>
      </c>
    </row>
    <row r="71" customFormat="false" ht="13.8" hidden="false" customHeight="false" outlineLevel="0" collapsed="false">
      <c r="A71" s="0" t="n">
        <v>0</v>
      </c>
      <c r="B71" s="0" t="s">
        <v>79</v>
      </c>
      <c r="C71" s="15" t="s">
        <v>53</v>
      </c>
      <c r="D71" s="15" t="n">
        <v>2.95</v>
      </c>
      <c r="E71" s="16" t="n">
        <v>4.885</v>
      </c>
      <c r="F71" s="15" t="n">
        <v>0.0256623376623377</v>
      </c>
      <c r="G71" s="16" t="n">
        <v>198.626493506493</v>
      </c>
      <c r="H71" s="15" t="n">
        <v>200</v>
      </c>
      <c r="I71" s="17" t="n">
        <v>39725.2987012987</v>
      </c>
      <c r="J71" s="18"/>
    </row>
    <row r="72" customFormat="false" ht="13.8" hidden="false" customHeight="false" outlineLevel="0" collapsed="false">
      <c r="A72" s="0" t="n">
        <v>0</v>
      </c>
      <c r="B72" s="0" t="s">
        <v>79</v>
      </c>
      <c r="C72" s="15" t="s">
        <v>54</v>
      </c>
      <c r="D72" s="15" t="n">
        <v>3.04</v>
      </c>
      <c r="E72" s="16" t="n">
        <v>4.885</v>
      </c>
      <c r="F72" s="15" t="n">
        <v>0.0256623376623377</v>
      </c>
      <c r="G72" s="16" t="n">
        <v>189.388051948052</v>
      </c>
      <c r="H72" s="15" t="n">
        <v>200</v>
      </c>
      <c r="I72" s="17" t="n">
        <v>37877.6103896104</v>
      </c>
      <c r="J72" s="18" t="n">
        <v>40033.2467532468</v>
      </c>
    </row>
    <row r="73" customFormat="false" ht="13.8" hidden="false" customHeight="false" outlineLevel="0" collapsed="false">
      <c r="A73" s="0" t="n">
        <v>0</v>
      </c>
      <c r="B73" s="0" t="s">
        <v>79</v>
      </c>
      <c r="C73" s="15" t="s">
        <v>55</v>
      </c>
      <c r="D73" s="15" t="n">
        <v>2.83</v>
      </c>
      <c r="E73" s="16" t="n">
        <v>4.885</v>
      </c>
      <c r="F73" s="15" t="n">
        <v>0.0256623376623377</v>
      </c>
      <c r="G73" s="16" t="n">
        <v>210.944415584416</v>
      </c>
      <c r="H73" s="15" t="n">
        <v>200</v>
      </c>
      <c r="I73" s="17" t="n">
        <v>42188.8831168831</v>
      </c>
      <c r="J73" s="18"/>
    </row>
    <row r="74" customFormat="false" ht="13.8" hidden="false" customHeight="false" outlineLevel="0" collapsed="false">
      <c r="A74" s="0" t="n">
        <v>0</v>
      </c>
      <c r="B74" s="0" t="s">
        <v>78</v>
      </c>
      <c r="C74" s="0" t="s">
        <v>56</v>
      </c>
      <c r="D74" s="0" t="n">
        <v>3.51</v>
      </c>
      <c r="E74" s="0" t="n">
        <v>4.885</v>
      </c>
      <c r="F74" s="0" t="n">
        <v>0.0256623376623377</v>
      </c>
      <c r="G74" s="0" t="n">
        <v>141.142857142857</v>
      </c>
      <c r="H74" s="0" t="n">
        <v>200</v>
      </c>
      <c r="I74" s="0" t="n">
        <v>28228.5714285714</v>
      </c>
      <c r="J74" s="19" t="n">
        <f aca="false">AVERAGE(I74:I77)</f>
        <v>23968.6233766234</v>
      </c>
    </row>
    <row r="75" customFormat="false" ht="13.8" hidden="false" customHeight="false" outlineLevel="0" collapsed="false">
      <c r="A75" s="0" t="n">
        <v>0</v>
      </c>
      <c r="B75" s="0" t="s">
        <v>78</v>
      </c>
      <c r="C75" s="0" t="s">
        <v>57</v>
      </c>
      <c r="D75" s="0" t="n">
        <v>3.58</v>
      </c>
      <c r="E75" s="0" t="n">
        <v>4.885</v>
      </c>
      <c r="F75" s="0" t="n">
        <v>0.0256623376623377</v>
      </c>
      <c r="G75" s="0" t="n">
        <v>133.957402597403</v>
      </c>
      <c r="H75" s="0" t="n">
        <v>200</v>
      </c>
      <c r="I75" s="0" t="n">
        <v>26791.4805194805</v>
      </c>
      <c r="J75" s="19"/>
    </row>
    <row r="76" customFormat="false" ht="13.8" hidden="false" customHeight="false" outlineLevel="0" collapsed="false">
      <c r="A76" s="0" t="n">
        <v>0</v>
      </c>
      <c r="B76" s="0" t="s">
        <v>78</v>
      </c>
      <c r="C76" s="0" t="s">
        <v>58</v>
      </c>
      <c r="D76" s="0" t="n">
        <v>3.74</v>
      </c>
      <c r="E76" s="0" t="n">
        <v>4.885</v>
      </c>
      <c r="F76" s="0" t="n">
        <v>0.0256623376623377</v>
      </c>
      <c r="G76" s="0" t="n">
        <v>117.533506493506</v>
      </c>
      <c r="H76" s="0" t="n">
        <v>200</v>
      </c>
      <c r="I76" s="0" t="n">
        <v>23506.7012987013</v>
      </c>
      <c r="J76" s="19"/>
    </row>
    <row r="77" customFormat="false" ht="13.8" hidden="false" customHeight="false" outlineLevel="0" collapsed="false">
      <c r="A77" s="0" t="n">
        <v>0</v>
      </c>
      <c r="B77" s="0" t="s">
        <v>78</v>
      </c>
      <c r="C77" s="0" t="s">
        <v>59</v>
      </c>
      <c r="D77" s="0" t="n">
        <v>4.04</v>
      </c>
      <c r="E77" s="0" t="n">
        <v>4.885</v>
      </c>
      <c r="F77" s="0" t="n">
        <v>0.0256623376623377</v>
      </c>
      <c r="G77" s="0" t="n">
        <v>86.7387012987013</v>
      </c>
      <c r="H77" s="0" t="n">
        <v>200</v>
      </c>
      <c r="I77" s="0" t="n">
        <v>17347.7402597403</v>
      </c>
      <c r="J77" s="19"/>
    </row>
    <row r="78" customFormat="false" ht="13.8" hidden="false" customHeight="false" outlineLevel="0" collapsed="false">
      <c r="A78" s="0" t="n">
        <v>0</v>
      </c>
      <c r="B78" s="0" t="s">
        <v>78</v>
      </c>
      <c r="C78" s="0" t="s">
        <v>56</v>
      </c>
      <c r="D78" s="0" t="n">
        <v>4.27</v>
      </c>
      <c r="E78" s="0" t="n">
        <v>4.885</v>
      </c>
      <c r="F78" s="0" t="n">
        <v>0.0256623376623377</v>
      </c>
      <c r="G78" s="0" t="n">
        <v>63.1293506493507</v>
      </c>
      <c r="H78" s="0" t="n">
        <v>400</v>
      </c>
      <c r="I78" s="0" t="n">
        <v>25251.7402597403</v>
      </c>
      <c r="J78" s="19" t="n">
        <f aca="false">AVERAGE(I78:I81)</f>
        <v>24841.1428571429</v>
      </c>
    </row>
    <row r="79" customFormat="false" ht="13.8" hidden="false" customHeight="false" outlineLevel="0" collapsed="false">
      <c r="A79" s="0" t="n">
        <v>0</v>
      </c>
      <c r="B79" s="0" t="s">
        <v>78</v>
      </c>
      <c r="C79" s="0" t="s">
        <v>57</v>
      </c>
      <c r="D79" s="0" t="n">
        <v>4.23</v>
      </c>
      <c r="E79" s="0" t="n">
        <v>4.885</v>
      </c>
      <c r="F79" s="0" t="n">
        <v>0.0256623376623377</v>
      </c>
      <c r="G79" s="0" t="n">
        <v>67.2353246753246</v>
      </c>
      <c r="H79" s="0" t="n">
        <v>400</v>
      </c>
      <c r="I79" s="0" t="n">
        <v>26894.1298701298</v>
      </c>
      <c r="J79" s="19"/>
    </row>
    <row r="80" customFormat="false" ht="13.8" hidden="false" customHeight="false" outlineLevel="0" collapsed="false">
      <c r="A80" s="0" t="n">
        <v>0</v>
      </c>
      <c r="B80" s="0" t="s">
        <v>78</v>
      </c>
      <c r="C80" s="0" t="s">
        <v>58</v>
      </c>
      <c r="D80" s="0" t="n">
        <v>4.35</v>
      </c>
      <c r="E80" s="0" t="n">
        <v>4.885</v>
      </c>
      <c r="F80" s="0" t="n">
        <v>0.0256623376623377</v>
      </c>
      <c r="G80" s="0" t="n">
        <v>54.9174025974026</v>
      </c>
      <c r="H80" s="0" t="n">
        <v>400</v>
      </c>
      <c r="I80" s="0" t="n">
        <v>21966.961038961</v>
      </c>
      <c r="J80" s="19"/>
    </row>
    <row r="81" customFormat="false" ht="13.8" hidden="false" customHeight="false" outlineLevel="0" collapsed="false">
      <c r="A81" s="0" t="n">
        <v>0</v>
      </c>
      <c r="B81" s="0" t="s">
        <v>78</v>
      </c>
      <c r="C81" s="0" t="s">
        <v>59</v>
      </c>
      <c r="D81" s="0" t="n">
        <v>4.27</v>
      </c>
      <c r="E81" s="0" t="n">
        <v>4.885</v>
      </c>
      <c r="F81" s="0" t="n">
        <v>0.0256623376623377</v>
      </c>
      <c r="G81" s="0" t="n">
        <v>63.1293506493507</v>
      </c>
      <c r="H81" s="0" t="n">
        <v>400</v>
      </c>
      <c r="I81" s="0" t="n">
        <v>25251.7402597403</v>
      </c>
      <c r="J81" s="19"/>
    </row>
    <row r="82" customFormat="false" ht="13.8" hidden="false" customHeight="false" outlineLevel="0" collapsed="false">
      <c r="A82" s="0" t="n">
        <v>0</v>
      </c>
      <c r="B82" s="0" t="s">
        <v>79</v>
      </c>
      <c r="C82" s="0" t="s">
        <v>56</v>
      </c>
      <c r="D82" s="0" t="n">
        <v>1.29</v>
      </c>
      <c r="E82" s="0" t="n">
        <v>4.885</v>
      </c>
      <c r="F82" s="0" t="n">
        <v>0.0256623376623377</v>
      </c>
      <c r="G82" s="0" t="n">
        <v>369.024415584416</v>
      </c>
      <c r="H82" s="0" t="n">
        <v>500</v>
      </c>
      <c r="I82" s="0" t="n">
        <v>184512.207792208</v>
      </c>
      <c r="J82" s="19" t="n">
        <f aca="false">AVERAGE(I82,I83,I85)</f>
        <v>197685.541125541</v>
      </c>
    </row>
    <row r="83" customFormat="false" ht="13.8" hidden="false" customHeight="false" outlineLevel="0" collapsed="false">
      <c r="A83" s="0" t="n">
        <v>0</v>
      </c>
      <c r="B83" s="0" t="s">
        <v>79</v>
      </c>
      <c r="C83" s="0" t="s">
        <v>57</v>
      </c>
      <c r="D83" s="0" t="n">
        <v>1.26</v>
      </c>
      <c r="E83" s="0" t="n">
        <v>4.885</v>
      </c>
      <c r="F83" s="0" t="n">
        <v>0.0256623376623377</v>
      </c>
      <c r="G83" s="0" t="n">
        <v>372.103896103896</v>
      </c>
      <c r="H83" s="0" t="n">
        <v>500</v>
      </c>
      <c r="I83" s="0" t="n">
        <v>186051.948051948</v>
      </c>
      <c r="J83" s="19"/>
    </row>
    <row r="84" customFormat="false" ht="13.8" hidden="false" customHeight="false" outlineLevel="0" collapsed="false">
      <c r="A84" s="0" t="n">
        <v>0</v>
      </c>
      <c r="B84" s="0" t="s">
        <v>79</v>
      </c>
      <c r="C84" s="0" t="s">
        <v>58</v>
      </c>
      <c r="D84" s="0" t="s">
        <v>80</v>
      </c>
      <c r="J84" s="19"/>
    </row>
    <row r="85" customFormat="false" ht="13.8" hidden="false" customHeight="false" outlineLevel="0" collapsed="false">
      <c r="A85" s="0" t="n">
        <v>0</v>
      </c>
      <c r="B85" s="0" t="s">
        <v>79</v>
      </c>
      <c r="C85" s="0" t="s">
        <v>59</v>
      </c>
      <c r="D85" s="0" t="n">
        <v>0.55</v>
      </c>
      <c r="E85" s="0" t="n">
        <v>4.885</v>
      </c>
      <c r="F85" s="0" t="n">
        <v>0.0256623376623377</v>
      </c>
      <c r="G85" s="0" t="n">
        <v>444.984935064935</v>
      </c>
      <c r="H85" s="0" t="n">
        <v>500</v>
      </c>
      <c r="I85" s="0" t="n">
        <v>222492.467532468</v>
      </c>
      <c r="J85" s="19"/>
    </row>
    <row r="86" customFormat="false" ht="13.8" hidden="false" customHeight="false" outlineLevel="0" collapsed="false">
      <c r="A86" s="0" t="n">
        <v>0</v>
      </c>
      <c r="B86" s="0" t="s">
        <v>79</v>
      </c>
      <c r="C86" s="0" t="s">
        <v>56</v>
      </c>
      <c r="D86" s="0" t="n">
        <v>2.52</v>
      </c>
      <c r="E86" s="0" t="n">
        <v>4.885</v>
      </c>
      <c r="F86" s="0" t="n">
        <v>0.0256623376623377</v>
      </c>
      <c r="G86" s="0" t="n">
        <v>242.765714285714</v>
      </c>
      <c r="H86" s="0" t="n">
        <v>1000</v>
      </c>
      <c r="I86" s="0" t="n">
        <v>242765.714285714</v>
      </c>
      <c r="J86" s="19" t="n">
        <f aca="false">AVERAGE(I86:I89)</f>
        <v>237633.246753247</v>
      </c>
    </row>
    <row r="87" customFormat="false" ht="13.8" hidden="false" customHeight="false" outlineLevel="0" collapsed="false">
      <c r="A87" s="0" t="n">
        <v>0</v>
      </c>
      <c r="B87" s="0" t="s">
        <v>79</v>
      </c>
      <c r="C87" s="0" t="s">
        <v>57</v>
      </c>
      <c r="D87" s="0" t="n">
        <v>2.39</v>
      </c>
      <c r="E87" s="0" t="n">
        <v>4.885</v>
      </c>
      <c r="F87" s="0" t="n">
        <v>0.0256623376623377</v>
      </c>
      <c r="G87" s="0" t="n">
        <v>256.11012987013</v>
      </c>
      <c r="H87" s="0" t="n">
        <v>1000</v>
      </c>
      <c r="I87" s="0" t="n">
        <v>256110.12987013</v>
      </c>
      <c r="J87" s="19"/>
    </row>
    <row r="88" customFormat="false" ht="13.8" hidden="false" customHeight="false" outlineLevel="0" collapsed="false">
      <c r="A88" s="0" t="n">
        <v>0</v>
      </c>
      <c r="B88" s="0" t="s">
        <v>79</v>
      </c>
      <c r="C88" s="0" t="s">
        <v>58</v>
      </c>
      <c r="D88" s="0" t="n">
        <v>2.39</v>
      </c>
      <c r="E88" s="0" t="n">
        <v>4.885</v>
      </c>
      <c r="F88" s="0" t="n">
        <v>0.0256623376623377</v>
      </c>
      <c r="G88" s="0" t="n">
        <v>256.11012987013</v>
      </c>
      <c r="H88" s="0" t="n">
        <v>1000</v>
      </c>
      <c r="I88" s="0" t="n">
        <v>256110.12987013</v>
      </c>
      <c r="J88" s="19"/>
    </row>
    <row r="89" customFormat="false" ht="13.8" hidden="false" customHeight="false" outlineLevel="0" collapsed="false">
      <c r="A89" s="0" t="n">
        <v>0</v>
      </c>
      <c r="B89" s="0" t="s">
        <v>79</v>
      </c>
      <c r="C89" s="0" t="s">
        <v>59</v>
      </c>
      <c r="D89" s="0" t="n">
        <v>2.98</v>
      </c>
      <c r="E89" s="0" t="n">
        <v>4.885</v>
      </c>
      <c r="F89" s="0" t="n">
        <v>0.0256623376623377</v>
      </c>
      <c r="G89" s="0" t="n">
        <v>195.547012987013</v>
      </c>
      <c r="H89" s="0" t="n">
        <v>1000</v>
      </c>
      <c r="I89" s="0" t="n">
        <v>195547.012987013</v>
      </c>
      <c r="J89" s="19"/>
    </row>
    <row r="90" customFormat="false" ht="13.8" hidden="false" customHeight="false" outlineLevel="0" collapsed="false">
      <c r="A90" s="0" t="n">
        <v>7</v>
      </c>
      <c r="B90" s="0" t="s">
        <v>78</v>
      </c>
      <c r="C90" s="0" t="s">
        <v>17</v>
      </c>
      <c r="D90" s="0" t="n">
        <v>4.1</v>
      </c>
      <c r="E90" s="0" t="n">
        <v>5.105</v>
      </c>
      <c r="F90" s="0" t="n">
        <v>0.0253083743842365</v>
      </c>
      <c r="G90" s="0" t="n">
        <v>101.739665024631</v>
      </c>
      <c r="H90" s="0" t="n">
        <v>50</v>
      </c>
      <c r="I90" s="0" t="n">
        <v>5086.98325123153</v>
      </c>
      <c r="J90" s="0" t="n">
        <v>4960.44137931035</v>
      </c>
    </row>
    <row r="91" customFormat="false" ht="13.8" hidden="false" customHeight="false" outlineLevel="0" collapsed="false">
      <c r="A91" s="0" t="n">
        <v>7</v>
      </c>
      <c r="B91" s="0" t="s">
        <v>78</v>
      </c>
      <c r="C91" s="0" t="s">
        <v>18</v>
      </c>
      <c r="D91" s="0" t="n">
        <v>4.15</v>
      </c>
      <c r="E91" s="0" t="n">
        <v>5.105</v>
      </c>
      <c r="F91" s="0" t="n">
        <v>0.0253083743842365</v>
      </c>
      <c r="G91" s="0" t="n">
        <v>96.6779901477833</v>
      </c>
      <c r="H91" s="0" t="n">
        <v>50</v>
      </c>
      <c r="I91" s="0" t="n">
        <v>4833.89950738916</v>
      </c>
    </row>
    <row r="92" customFormat="false" ht="13.8" hidden="false" customHeight="false" outlineLevel="0" collapsed="false">
      <c r="A92" s="0" t="n">
        <v>7</v>
      </c>
      <c r="B92" s="0" t="s">
        <v>78</v>
      </c>
      <c r="C92" s="0" t="s">
        <v>20</v>
      </c>
      <c r="D92" s="0" t="n">
        <v>4.17</v>
      </c>
      <c r="E92" s="0" t="n">
        <v>5.105</v>
      </c>
      <c r="F92" s="0" t="n">
        <v>0.0253083743842365</v>
      </c>
      <c r="G92" s="0" t="n">
        <v>94.6533201970444</v>
      </c>
      <c r="H92" s="0" t="n">
        <v>50</v>
      </c>
      <c r="I92" s="0" t="n">
        <v>4732.66600985222</v>
      </c>
      <c r="J92" s="0" t="n">
        <v>4884.51625615764</v>
      </c>
    </row>
    <row r="93" customFormat="false" ht="13.8" hidden="false" customHeight="false" outlineLevel="0" collapsed="false">
      <c r="A93" s="0" t="n">
        <v>7</v>
      </c>
      <c r="B93" s="0" t="s">
        <v>78</v>
      </c>
      <c r="C93" s="0" t="s">
        <v>21</v>
      </c>
      <c r="D93" s="0" t="n">
        <v>4.11</v>
      </c>
      <c r="E93" s="0" t="n">
        <v>5.105</v>
      </c>
      <c r="F93" s="0" t="n">
        <v>0.0253083743842365</v>
      </c>
      <c r="G93" s="0" t="n">
        <v>100.727330049261</v>
      </c>
      <c r="H93" s="0" t="n">
        <v>50</v>
      </c>
      <c r="I93" s="0" t="n">
        <v>5036.36650246306</v>
      </c>
    </row>
    <row r="94" customFormat="false" ht="13.8" hidden="false" customHeight="false" outlineLevel="0" collapsed="false">
      <c r="A94" s="0" t="n">
        <v>7</v>
      </c>
      <c r="B94" s="0" t="s">
        <v>78</v>
      </c>
      <c r="C94" s="0" t="s">
        <v>23</v>
      </c>
      <c r="D94" s="0" t="n">
        <v>4.2</v>
      </c>
      <c r="E94" s="0" t="n">
        <v>5.105</v>
      </c>
      <c r="F94" s="0" t="n">
        <v>0.0253083743842365</v>
      </c>
      <c r="G94" s="0" t="n">
        <v>91.616315270936</v>
      </c>
      <c r="H94" s="0" t="n">
        <v>50</v>
      </c>
      <c r="I94" s="0" t="n">
        <v>4580.8157635468</v>
      </c>
      <c r="J94" s="0" t="n">
        <v>4580.8157635468</v>
      </c>
    </row>
    <row r="95" customFormat="false" ht="13.8" hidden="false" customHeight="false" outlineLevel="0" collapsed="false">
      <c r="A95" s="0" t="n">
        <v>7</v>
      </c>
      <c r="B95" s="0" t="s">
        <v>78</v>
      </c>
      <c r="C95" s="0" t="s">
        <v>24</v>
      </c>
      <c r="D95" s="0" t="n">
        <v>4.2</v>
      </c>
      <c r="E95" s="0" t="n">
        <v>5.105</v>
      </c>
      <c r="F95" s="0" t="n">
        <v>0.0253083743842365</v>
      </c>
      <c r="G95" s="0" t="n">
        <v>91.616315270936</v>
      </c>
      <c r="H95" s="0" t="n">
        <v>50</v>
      </c>
      <c r="I95" s="0" t="n">
        <v>4580.8157635468</v>
      </c>
    </row>
    <row r="96" customFormat="false" ht="13.8" hidden="false" customHeight="false" outlineLevel="0" collapsed="false">
      <c r="A96" s="0" t="n">
        <v>7</v>
      </c>
      <c r="B96" s="0" t="s">
        <v>78</v>
      </c>
      <c r="C96" s="0" t="s">
        <v>26</v>
      </c>
      <c r="D96" s="0" t="n">
        <v>4.29</v>
      </c>
      <c r="E96" s="0" t="n">
        <v>5.105</v>
      </c>
      <c r="F96" s="0" t="n">
        <v>0.0253083743842365</v>
      </c>
      <c r="G96" s="0" t="n">
        <v>82.5053004926109</v>
      </c>
      <c r="H96" s="0" t="n">
        <v>50</v>
      </c>
      <c r="I96" s="0" t="n">
        <v>4125.26502463054</v>
      </c>
      <c r="J96" s="0" t="n">
        <v>4403.65714285715</v>
      </c>
    </row>
    <row r="97" customFormat="false" ht="13.8" hidden="false" customHeight="false" outlineLevel="0" collapsed="false">
      <c r="A97" s="0" t="n">
        <v>7</v>
      </c>
      <c r="B97" s="0" t="s">
        <v>78</v>
      </c>
      <c r="C97" s="0" t="s">
        <v>27</v>
      </c>
      <c r="D97" s="0" t="n">
        <v>4.18</v>
      </c>
      <c r="E97" s="0" t="n">
        <v>5.105</v>
      </c>
      <c r="F97" s="0" t="n">
        <v>0.0253083743842365</v>
      </c>
      <c r="G97" s="0" t="n">
        <v>93.640985221675</v>
      </c>
      <c r="H97" s="0" t="n">
        <v>50</v>
      </c>
      <c r="I97" s="0" t="n">
        <v>4682.04926108375</v>
      </c>
    </row>
    <row r="98" customFormat="false" ht="13.8" hidden="false" customHeight="false" outlineLevel="0" collapsed="false">
      <c r="A98" s="0" t="n">
        <v>7</v>
      </c>
      <c r="B98" s="0" t="s">
        <v>78</v>
      </c>
      <c r="C98" s="0" t="s">
        <v>28</v>
      </c>
      <c r="D98" s="0" t="n">
        <v>4.27</v>
      </c>
      <c r="E98" s="0" t="n">
        <v>5.105</v>
      </c>
      <c r="F98" s="0" t="n">
        <v>0.0253083743842365</v>
      </c>
      <c r="G98" s="0" t="n">
        <v>84.5299704433499</v>
      </c>
      <c r="H98" s="0" t="n">
        <v>50</v>
      </c>
      <c r="I98" s="0" t="n">
        <v>4226.49852216749</v>
      </c>
      <c r="J98" s="0" t="n">
        <v>4175.88177339902</v>
      </c>
    </row>
    <row r="99" customFormat="false" ht="13.8" hidden="false" customHeight="false" outlineLevel="0" collapsed="false">
      <c r="A99" s="0" t="n">
        <v>7</v>
      </c>
      <c r="B99" s="0" t="s">
        <v>78</v>
      </c>
      <c r="C99" s="0" t="s">
        <v>29</v>
      </c>
      <c r="D99" s="0" t="n">
        <v>4.29</v>
      </c>
      <c r="E99" s="0" t="n">
        <v>5.105</v>
      </c>
      <c r="F99" s="0" t="n">
        <v>0.0253083743842365</v>
      </c>
      <c r="G99" s="0" t="n">
        <v>82.5053004926109</v>
      </c>
      <c r="H99" s="0" t="n">
        <v>50</v>
      </c>
      <c r="I99" s="0" t="n">
        <v>4125.26502463054</v>
      </c>
    </row>
    <row r="100" customFormat="false" ht="13.8" hidden="false" customHeight="false" outlineLevel="0" collapsed="false">
      <c r="A100" s="0" t="n">
        <v>7</v>
      </c>
      <c r="B100" s="0" t="s">
        <v>78</v>
      </c>
      <c r="C100" s="0" t="s">
        <v>30</v>
      </c>
      <c r="D100" s="0" t="n">
        <v>4.11</v>
      </c>
      <c r="E100" s="0" t="n">
        <v>5.105</v>
      </c>
      <c r="F100" s="0" t="n">
        <v>0.0253083743842365</v>
      </c>
      <c r="G100" s="0" t="n">
        <v>100.727330049261</v>
      </c>
      <c r="H100" s="0" t="n">
        <v>50</v>
      </c>
      <c r="I100" s="0" t="n">
        <v>5036.36650246306</v>
      </c>
      <c r="J100" s="0" t="n">
        <v>5112.29162561577</v>
      </c>
    </row>
    <row r="101" customFormat="false" ht="13.8" hidden="false" customHeight="false" outlineLevel="0" collapsed="false">
      <c r="A101" s="0" t="n">
        <v>7</v>
      </c>
      <c r="B101" s="0" t="s">
        <v>78</v>
      </c>
      <c r="C101" s="0" t="s">
        <v>31</v>
      </c>
      <c r="D101" s="0" t="n">
        <v>4.08</v>
      </c>
      <c r="E101" s="0" t="n">
        <v>5.105</v>
      </c>
      <c r="F101" s="0" t="n">
        <v>0.0253083743842365</v>
      </c>
      <c r="G101" s="0" t="n">
        <v>103.76433497537</v>
      </c>
      <c r="H101" s="0" t="n">
        <v>50</v>
      </c>
      <c r="I101" s="0" t="n">
        <v>5188.21674876848</v>
      </c>
    </row>
    <row r="102" customFormat="false" ht="13.8" hidden="false" customHeight="false" outlineLevel="0" collapsed="false">
      <c r="A102" s="0" t="n">
        <v>7</v>
      </c>
      <c r="B102" s="0" t="s">
        <v>78</v>
      </c>
      <c r="C102" s="0" t="s">
        <v>32</v>
      </c>
      <c r="D102" s="0" t="n">
        <v>4.54</v>
      </c>
      <c r="E102" s="0" t="n">
        <v>5.105</v>
      </c>
      <c r="F102" s="0" t="n">
        <v>0.0253083743842365</v>
      </c>
      <c r="G102" s="0" t="n">
        <v>57.1969261083744</v>
      </c>
      <c r="H102" s="0" t="n">
        <v>50</v>
      </c>
      <c r="I102" s="0" t="n">
        <v>2859.84630541872</v>
      </c>
      <c r="J102" s="0" t="n">
        <v>2556.14581280788</v>
      </c>
    </row>
    <row r="103" customFormat="false" ht="13.8" hidden="false" customHeight="false" outlineLevel="0" collapsed="false">
      <c r="A103" s="0" t="n">
        <v>7</v>
      </c>
      <c r="B103" s="0" t="s">
        <v>78</v>
      </c>
      <c r="C103" s="0" t="s">
        <v>33</v>
      </c>
      <c r="D103" s="0" t="n">
        <v>4.66</v>
      </c>
      <c r="E103" s="0" t="n">
        <v>5.105</v>
      </c>
      <c r="F103" s="0" t="n">
        <v>0.0253083743842365</v>
      </c>
      <c r="G103" s="0" t="n">
        <v>45.0489064039409</v>
      </c>
      <c r="H103" s="0" t="n">
        <v>50</v>
      </c>
      <c r="I103" s="0" t="n">
        <v>2252.44532019705</v>
      </c>
    </row>
    <row r="104" customFormat="false" ht="13.8" hidden="false" customHeight="false" outlineLevel="0" collapsed="false">
      <c r="A104" s="0" t="n">
        <v>7</v>
      </c>
      <c r="B104" s="0" t="s">
        <v>78</v>
      </c>
      <c r="C104" s="0" t="s">
        <v>34</v>
      </c>
      <c r="D104" s="0" t="n">
        <v>4.61</v>
      </c>
      <c r="E104" s="0" t="n">
        <v>5.105</v>
      </c>
      <c r="F104" s="0" t="n">
        <v>0.0253083743842365</v>
      </c>
      <c r="G104" s="0" t="n">
        <v>50.1105812807882</v>
      </c>
      <c r="H104" s="0" t="n">
        <v>50</v>
      </c>
      <c r="I104" s="0" t="n">
        <v>2505.52906403941</v>
      </c>
      <c r="J104" s="0" t="n">
        <v>2606.76256157636</v>
      </c>
    </row>
    <row r="105" customFormat="false" ht="13.8" hidden="false" customHeight="false" outlineLevel="0" collapsed="false">
      <c r="A105" s="0" t="n">
        <v>7</v>
      </c>
      <c r="B105" s="0" t="s">
        <v>78</v>
      </c>
      <c r="C105" s="0" t="s">
        <v>35</v>
      </c>
      <c r="D105" s="0" t="n">
        <v>4.57</v>
      </c>
      <c r="E105" s="0" t="n">
        <v>5.105</v>
      </c>
      <c r="F105" s="0" t="n">
        <v>0.0253083743842365</v>
      </c>
      <c r="G105" s="0" t="n">
        <v>54.159921182266</v>
      </c>
      <c r="H105" s="0" t="n">
        <v>50</v>
      </c>
      <c r="I105" s="0" t="n">
        <v>2707.9960591133</v>
      </c>
    </row>
    <row r="106" customFormat="false" ht="13.8" hidden="false" customHeight="false" outlineLevel="0" collapsed="false">
      <c r="A106" s="0" t="n">
        <v>7</v>
      </c>
      <c r="B106" s="0" t="s">
        <v>78</v>
      </c>
      <c r="C106" s="0" t="s">
        <v>36</v>
      </c>
      <c r="D106" s="0" t="n">
        <v>4.6</v>
      </c>
      <c r="E106" s="0" t="n">
        <v>5.105</v>
      </c>
      <c r="F106" s="0" t="n">
        <v>0.0253083743842365</v>
      </c>
      <c r="G106" s="0" t="n">
        <v>51.1229162561577</v>
      </c>
      <c r="H106" s="0" t="n">
        <v>50</v>
      </c>
      <c r="I106" s="0" t="n">
        <v>2556.14581280789</v>
      </c>
      <c r="J106" s="0" t="n">
        <v>2834.53793103449</v>
      </c>
    </row>
    <row r="107" customFormat="false" ht="13.8" hidden="false" customHeight="false" outlineLevel="0" collapsed="false">
      <c r="A107" s="0" t="n">
        <v>7</v>
      </c>
      <c r="B107" s="0" t="s">
        <v>78</v>
      </c>
      <c r="C107" s="0" t="s">
        <v>37</v>
      </c>
      <c r="D107" s="0" t="n">
        <v>4.49</v>
      </c>
      <c r="E107" s="0" t="n">
        <v>5.105</v>
      </c>
      <c r="F107" s="0" t="n">
        <v>0.0253083743842365</v>
      </c>
      <c r="G107" s="0" t="n">
        <v>62.2586009852217</v>
      </c>
      <c r="H107" s="0" t="n">
        <v>50</v>
      </c>
      <c r="I107" s="0" t="n">
        <v>3112.93004926108</v>
      </c>
    </row>
    <row r="108" customFormat="false" ht="13.8" hidden="false" customHeight="false" outlineLevel="0" collapsed="false">
      <c r="A108" s="0" t="n">
        <v>7</v>
      </c>
      <c r="B108" s="0" t="s">
        <v>78</v>
      </c>
      <c r="C108" s="0" t="s">
        <v>38</v>
      </c>
      <c r="D108" s="0" t="n">
        <v>3.67</v>
      </c>
      <c r="E108" s="0" t="n">
        <v>5.105</v>
      </c>
      <c r="F108" s="0" t="n">
        <v>0.0253083743842365</v>
      </c>
      <c r="G108" s="0" t="n">
        <v>145.270068965517</v>
      </c>
      <c r="H108" s="0" t="n">
        <v>50</v>
      </c>
      <c r="I108" s="0" t="n">
        <v>7263.50344827587</v>
      </c>
      <c r="J108" s="0" t="n">
        <v>7263.50344827587</v>
      </c>
    </row>
    <row r="109" customFormat="false" ht="13.8" hidden="false" customHeight="false" outlineLevel="0" collapsed="false">
      <c r="A109" s="0" t="n">
        <v>7</v>
      </c>
      <c r="B109" s="0" t="s">
        <v>78</v>
      </c>
      <c r="C109" s="0" t="s">
        <v>39</v>
      </c>
      <c r="D109" s="0" t="n">
        <v>3.67</v>
      </c>
      <c r="E109" s="0" t="n">
        <v>5.105</v>
      </c>
      <c r="F109" s="0" t="n">
        <v>0.0253083743842365</v>
      </c>
      <c r="G109" s="0" t="n">
        <v>145.270068965517</v>
      </c>
      <c r="H109" s="0" t="n">
        <v>50</v>
      </c>
      <c r="I109" s="0" t="n">
        <v>7263.50344827587</v>
      </c>
    </row>
    <row r="110" customFormat="false" ht="13.8" hidden="false" customHeight="false" outlineLevel="0" collapsed="false">
      <c r="A110" s="0" t="n">
        <v>7</v>
      </c>
      <c r="B110" s="0" t="s">
        <v>78</v>
      </c>
      <c r="C110" s="0" t="s">
        <v>40</v>
      </c>
      <c r="D110" s="0" t="n">
        <v>4.34</v>
      </c>
      <c r="E110" s="0" t="n">
        <v>5.105</v>
      </c>
      <c r="F110" s="0" t="n">
        <v>0.0253083743842365</v>
      </c>
      <c r="G110" s="0" t="n">
        <v>77.4436256157636</v>
      </c>
      <c r="H110" s="0" t="n">
        <v>50</v>
      </c>
      <c r="I110" s="0" t="n">
        <v>3872.18128078818</v>
      </c>
      <c r="J110" s="0" t="n">
        <v>4327.73201970444</v>
      </c>
    </row>
    <row r="111" customFormat="false" ht="13.8" hidden="false" customHeight="false" outlineLevel="0" collapsed="false">
      <c r="A111" s="0" t="n">
        <v>7</v>
      </c>
      <c r="B111" s="0" t="s">
        <v>78</v>
      </c>
      <c r="C111" s="0" t="s">
        <v>41</v>
      </c>
      <c r="D111" s="0" t="n">
        <v>4.16</v>
      </c>
      <c r="E111" s="0" t="n">
        <v>5.105</v>
      </c>
      <c r="F111" s="0" t="n">
        <v>0.0253083743842365</v>
      </c>
      <c r="G111" s="0" t="n">
        <v>95.6656551724138</v>
      </c>
      <c r="H111" s="0" t="n">
        <v>50</v>
      </c>
      <c r="I111" s="0" t="n">
        <v>4783.28275862069</v>
      </c>
    </row>
    <row r="112" customFormat="false" ht="13.8" hidden="false" customHeight="false" outlineLevel="0" collapsed="false">
      <c r="A112" s="0" t="n">
        <v>7</v>
      </c>
      <c r="B112" s="0" t="s">
        <v>78</v>
      </c>
      <c r="C112" s="0" t="s">
        <v>42</v>
      </c>
      <c r="D112" s="0" t="n">
        <v>3.65</v>
      </c>
      <c r="E112" s="0" t="n">
        <v>5.105</v>
      </c>
      <c r="F112" s="0" t="n">
        <v>0.0253083743842365</v>
      </c>
      <c r="G112" s="0" t="n">
        <v>147.294738916256</v>
      </c>
      <c r="H112" s="0" t="n">
        <v>50</v>
      </c>
      <c r="I112" s="0" t="n">
        <v>7364.73694581281</v>
      </c>
      <c r="J112" s="0" t="n">
        <v>7314.12019704434</v>
      </c>
    </row>
    <row r="113" customFormat="false" ht="13.8" hidden="false" customHeight="false" outlineLevel="0" collapsed="false">
      <c r="A113" s="0" t="n">
        <v>7</v>
      </c>
      <c r="B113" s="0" t="s">
        <v>78</v>
      </c>
      <c r="C113" s="0" t="s">
        <v>43</v>
      </c>
      <c r="D113" s="0" t="n">
        <v>3.67</v>
      </c>
      <c r="E113" s="0" t="n">
        <v>5.105</v>
      </c>
      <c r="F113" s="0" t="n">
        <v>0.0253083743842365</v>
      </c>
      <c r="G113" s="0" t="n">
        <v>145.270068965517</v>
      </c>
      <c r="H113" s="0" t="n">
        <v>50</v>
      </c>
      <c r="I113" s="0" t="n">
        <v>7263.50344827587</v>
      </c>
    </row>
    <row r="114" customFormat="false" ht="13.8" hidden="false" customHeight="false" outlineLevel="0" collapsed="false">
      <c r="A114" s="0" t="n">
        <v>7</v>
      </c>
      <c r="B114" s="0" t="s">
        <v>78</v>
      </c>
      <c r="C114" s="0" t="s">
        <v>44</v>
      </c>
      <c r="D114" s="0" t="n">
        <v>3.93</v>
      </c>
      <c r="E114" s="0" t="n">
        <v>5.105</v>
      </c>
      <c r="F114" s="0" t="n">
        <v>0.0253083743842365</v>
      </c>
      <c r="G114" s="0" t="n">
        <v>118.949359605911</v>
      </c>
      <c r="H114" s="0" t="n">
        <v>50</v>
      </c>
      <c r="I114" s="0" t="n">
        <v>5947.46798029557</v>
      </c>
      <c r="J114" s="0" t="n">
        <v>5947.46798029557</v>
      </c>
    </row>
    <row r="115" customFormat="false" ht="13.8" hidden="false" customHeight="false" outlineLevel="0" collapsed="false">
      <c r="A115" s="0" t="n">
        <v>7</v>
      </c>
      <c r="B115" s="0" t="s">
        <v>78</v>
      </c>
      <c r="C115" s="0" t="s">
        <v>45</v>
      </c>
      <c r="D115" s="0" t="n">
        <v>3.93</v>
      </c>
      <c r="E115" s="0" t="n">
        <v>5.105</v>
      </c>
      <c r="F115" s="0" t="n">
        <v>0.0253083743842365</v>
      </c>
      <c r="G115" s="0" t="n">
        <v>118.949359605911</v>
      </c>
      <c r="H115" s="0" t="n">
        <v>50</v>
      </c>
      <c r="I115" s="0" t="n">
        <v>5947.46798029557</v>
      </c>
    </row>
    <row r="116" customFormat="false" ht="13.8" hidden="false" customHeight="false" outlineLevel="0" collapsed="false">
      <c r="A116" s="0" t="n">
        <v>7</v>
      </c>
      <c r="B116" s="0" t="s">
        <v>78</v>
      </c>
      <c r="C116" s="0" t="s">
        <v>46</v>
      </c>
      <c r="D116" s="0" t="n">
        <v>4.18</v>
      </c>
      <c r="E116" s="0" t="n">
        <v>5.105</v>
      </c>
      <c r="F116" s="0" t="n">
        <v>0.0253083743842365</v>
      </c>
      <c r="G116" s="0" t="n">
        <v>93.640985221675</v>
      </c>
      <c r="H116" s="0" t="n">
        <v>50</v>
      </c>
      <c r="I116" s="0" t="n">
        <v>4682.04926108375</v>
      </c>
      <c r="J116" s="0" t="n">
        <v>4454.27389162562</v>
      </c>
    </row>
    <row r="117" customFormat="false" ht="13.8" hidden="false" customHeight="false" outlineLevel="0" collapsed="false">
      <c r="A117" s="0" t="n">
        <v>7</v>
      </c>
      <c r="B117" s="0" t="s">
        <v>78</v>
      </c>
      <c r="C117" s="0" t="s">
        <v>47</v>
      </c>
      <c r="D117" s="0" t="n">
        <v>4.27</v>
      </c>
      <c r="E117" s="0" t="n">
        <v>5.105</v>
      </c>
      <c r="F117" s="0" t="n">
        <v>0.0253083743842365</v>
      </c>
      <c r="G117" s="0" t="n">
        <v>84.5299704433499</v>
      </c>
      <c r="H117" s="0" t="n">
        <v>50</v>
      </c>
      <c r="I117" s="0" t="n">
        <v>4226.49852216749</v>
      </c>
    </row>
    <row r="118" customFormat="false" ht="13.8" hidden="false" customHeight="false" outlineLevel="0" collapsed="false">
      <c r="A118" s="0" t="n">
        <v>7</v>
      </c>
      <c r="B118" s="0" t="s">
        <v>78</v>
      </c>
      <c r="C118" s="0" t="s">
        <v>48</v>
      </c>
      <c r="D118" s="0" t="n">
        <v>4.11</v>
      </c>
      <c r="E118" s="0" t="n">
        <v>5.105</v>
      </c>
      <c r="F118" s="0" t="n">
        <v>0.0253083743842365</v>
      </c>
      <c r="G118" s="0" t="n">
        <v>100.727330049261</v>
      </c>
      <c r="H118" s="0" t="n">
        <v>50</v>
      </c>
      <c r="I118" s="0" t="n">
        <v>5036.36650246306</v>
      </c>
      <c r="J118" s="0" t="n">
        <v>5112.29162561577</v>
      </c>
    </row>
    <row r="119" customFormat="false" ht="13.8" hidden="false" customHeight="false" outlineLevel="0" collapsed="false">
      <c r="A119" s="0" t="n">
        <v>7</v>
      </c>
      <c r="B119" s="0" t="s">
        <v>78</v>
      </c>
      <c r="C119" s="0" t="s">
        <v>49</v>
      </c>
      <c r="D119" s="0" t="n">
        <v>4.08</v>
      </c>
      <c r="E119" s="0" t="n">
        <v>5.105</v>
      </c>
      <c r="F119" s="0" t="n">
        <v>0.0253083743842365</v>
      </c>
      <c r="G119" s="0" t="n">
        <v>103.76433497537</v>
      </c>
      <c r="H119" s="0" t="n">
        <v>50</v>
      </c>
      <c r="I119" s="0" t="n">
        <v>5188.21674876848</v>
      </c>
    </row>
    <row r="120" customFormat="false" ht="13.8" hidden="false" customHeight="false" outlineLevel="0" collapsed="false">
      <c r="A120" s="0" t="n">
        <v>7</v>
      </c>
      <c r="B120" s="0" t="s">
        <v>78</v>
      </c>
      <c r="C120" s="0" t="s">
        <v>50</v>
      </c>
      <c r="D120" s="0" t="n">
        <v>3.89</v>
      </c>
      <c r="E120" s="0" t="n">
        <v>5.105</v>
      </c>
      <c r="F120" s="0" t="n">
        <v>0.0253083743842365</v>
      </c>
      <c r="G120" s="0" t="n">
        <v>122.998699507389</v>
      </c>
      <c r="H120" s="0" t="n">
        <v>50</v>
      </c>
      <c r="I120" s="0" t="n">
        <v>6149.93497536946</v>
      </c>
      <c r="J120" s="0" t="n">
        <v>6200.55172413793</v>
      </c>
    </row>
    <row r="121" customFormat="false" ht="13.8" hidden="false" customHeight="false" outlineLevel="0" collapsed="false">
      <c r="A121" s="0" t="n">
        <v>7</v>
      </c>
      <c r="B121" s="0" t="s">
        <v>78</v>
      </c>
      <c r="C121" s="0" t="s">
        <v>51</v>
      </c>
      <c r="D121" s="0" t="n">
        <v>3.87</v>
      </c>
      <c r="E121" s="0" t="n">
        <v>5.105</v>
      </c>
      <c r="F121" s="0" t="n">
        <v>0.0253083743842365</v>
      </c>
      <c r="G121" s="0" t="n">
        <v>125.023369458128</v>
      </c>
      <c r="H121" s="0" t="n">
        <v>50</v>
      </c>
      <c r="I121" s="0" t="n">
        <v>6251.16847290641</v>
      </c>
    </row>
    <row r="122" customFormat="false" ht="13.8" hidden="false" customHeight="false" outlineLevel="0" collapsed="false">
      <c r="A122" s="0" t="n">
        <v>7</v>
      </c>
      <c r="B122" s="0" t="s">
        <v>78</v>
      </c>
      <c r="C122" s="0" t="s">
        <v>52</v>
      </c>
      <c r="D122" s="0" t="n">
        <v>4.2</v>
      </c>
      <c r="E122" s="0" t="n">
        <v>5.105</v>
      </c>
      <c r="F122" s="0" t="n">
        <v>0.0253083743842365</v>
      </c>
      <c r="G122" s="0" t="n">
        <v>91.616315270936</v>
      </c>
      <c r="H122" s="0" t="n">
        <v>50</v>
      </c>
      <c r="I122" s="0" t="n">
        <v>4580.8157635468</v>
      </c>
      <c r="J122" s="0" t="n">
        <v>4707.35763546798</v>
      </c>
    </row>
    <row r="123" customFormat="false" ht="13.8" hidden="false" customHeight="false" outlineLevel="0" collapsed="false">
      <c r="A123" s="0" t="n">
        <v>7</v>
      </c>
      <c r="B123" s="0" t="s">
        <v>78</v>
      </c>
      <c r="C123" s="0" t="s">
        <v>53</v>
      </c>
      <c r="D123" s="0" t="n">
        <v>4.15</v>
      </c>
      <c r="E123" s="0" t="n">
        <v>5.105</v>
      </c>
      <c r="F123" s="0" t="n">
        <v>0.0253083743842365</v>
      </c>
      <c r="G123" s="0" t="n">
        <v>96.6779901477833</v>
      </c>
      <c r="H123" s="0" t="n">
        <v>50</v>
      </c>
      <c r="I123" s="0" t="n">
        <v>4833.89950738916</v>
      </c>
    </row>
    <row r="124" customFormat="false" ht="13.8" hidden="false" customHeight="false" outlineLevel="0" collapsed="false">
      <c r="A124" s="0" t="n">
        <v>7</v>
      </c>
      <c r="B124" s="0" t="s">
        <v>78</v>
      </c>
      <c r="C124" s="0" t="s">
        <v>54</v>
      </c>
      <c r="D124" s="0" t="n">
        <v>3.96</v>
      </c>
      <c r="E124" s="0" t="n">
        <v>5.105</v>
      </c>
      <c r="F124" s="0" t="n">
        <v>0.0253083743842365</v>
      </c>
      <c r="G124" s="0" t="n">
        <v>115.912354679803</v>
      </c>
      <c r="H124" s="0" t="n">
        <v>50</v>
      </c>
      <c r="I124" s="0" t="n">
        <v>5795.61773399015</v>
      </c>
      <c r="J124" s="0" t="n">
        <v>5922.15960591133</v>
      </c>
    </row>
    <row r="125" customFormat="false" ht="13.8" hidden="false" customHeight="false" outlineLevel="0" collapsed="false">
      <c r="A125" s="0" t="n">
        <v>7</v>
      </c>
      <c r="B125" s="0" t="s">
        <v>78</v>
      </c>
      <c r="C125" s="0" t="s">
        <v>55</v>
      </c>
      <c r="D125" s="0" t="n">
        <v>3.91</v>
      </c>
      <c r="E125" s="0" t="n">
        <v>5.105</v>
      </c>
      <c r="F125" s="0" t="n">
        <v>0.0253083743842365</v>
      </c>
      <c r="G125" s="0" t="n">
        <v>120.97402955665</v>
      </c>
      <c r="H125" s="0" t="n">
        <v>50</v>
      </c>
      <c r="I125" s="0" t="n">
        <v>6048.70147783251</v>
      </c>
    </row>
    <row r="126" customFormat="false" ht="13.8" hidden="false" customHeight="false" outlineLevel="0" collapsed="false">
      <c r="A126" s="0" t="n">
        <v>7</v>
      </c>
      <c r="B126" s="0" t="s">
        <v>79</v>
      </c>
      <c r="C126" s="0" t="s">
        <v>17</v>
      </c>
      <c r="D126" s="0" t="n">
        <v>2.91</v>
      </c>
      <c r="E126" s="0" t="n">
        <v>5.105</v>
      </c>
      <c r="F126" s="0" t="n">
        <v>0.0253083743842365</v>
      </c>
      <c r="G126" s="0" t="n">
        <v>222.207527093596</v>
      </c>
      <c r="H126" s="0" t="n">
        <v>200</v>
      </c>
      <c r="I126" s="0" t="n">
        <v>44441.5054187192</v>
      </c>
      <c r="J126" s="0" t="n">
        <v>44441.5054187192</v>
      </c>
    </row>
    <row r="127" customFormat="false" ht="13.8" hidden="false" customHeight="false" outlineLevel="0" collapsed="false">
      <c r="A127" s="0" t="n">
        <v>7</v>
      </c>
      <c r="B127" s="0" t="s">
        <v>79</v>
      </c>
      <c r="C127" s="0" t="s">
        <v>18</v>
      </c>
      <c r="D127" s="0" t="n">
        <v>2.91</v>
      </c>
      <c r="E127" s="0" t="n">
        <v>5.105</v>
      </c>
      <c r="F127" s="0" t="n">
        <v>0.0253083743842365</v>
      </c>
      <c r="G127" s="0" t="n">
        <v>222.207527093596</v>
      </c>
      <c r="H127" s="0" t="n">
        <v>200</v>
      </c>
      <c r="I127" s="0" t="n">
        <v>44441.5054187192</v>
      </c>
    </row>
    <row r="128" customFormat="false" ht="13.8" hidden="false" customHeight="false" outlineLevel="0" collapsed="false">
      <c r="A128" s="0" t="n">
        <v>7</v>
      </c>
      <c r="B128" s="0" t="s">
        <v>79</v>
      </c>
      <c r="C128" s="0" t="s">
        <v>20</v>
      </c>
      <c r="D128" s="0" t="n">
        <v>3.57</v>
      </c>
      <c r="E128" s="0" t="n">
        <v>5.105</v>
      </c>
      <c r="F128" s="0" t="n">
        <v>0.0253083743842365</v>
      </c>
      <c r="G128" s="0" t="n">
        <v>155.393418719212</v>
      </c>
      <c r="H128" s="0" t="n">
        <v>200</v>
      </c>
      <c r="I128" s="0" t="n">
        <v>31078.6837438424</v>
      </c>
      <c r="J128" s="0" t="n">
        <v>34318.1556650246</v>
      </c>
    </row>
    <row r="129" customFormat="false" ht="13.8" hidden="false" customHeight="false" outlineLevel="0" collapsed="false">
      <c r="A129" s="0" t="n">
        <v>7</v>
      </c>
      <c r="B129" s="0" t="s">
        <v>79</v>
      </c>
      <c r="C129" s="0" t="s">
        <v>21</v>
      </c>
      <c r="D129" s="0" t="n">
        <v>3.25</v>
      </c>
      <c r="E129" s="0" t="n">
        <v>5.105</v>
      </c>
      <c r="F129" s="0" t="n">
        <v>0.0253083743842365</v>
      </c>
      <c r="G129" s="0" t="n">
        <v>187.788137931035</v>
      </c>
      <c r="H129" s="0" t="n">
        <v>200</v>
      </c>
      <c r="I129" s="0" t="n">
        <v>37557.6275862069</v>
      </c>
    </row>
    <row r="130" customFormat="false" ht="13.8" hidden="false" customHeight="false" outlineLevel="0" collapsed="false">
      <c r="A130" s="0" t="n">
        <v>7</v>
      </c>
      <c r="B130" s="0" t="s">
        <v>79</v>
      </c>
      <c r="C130" s="0" t="s">
        <v>23</v>
      </c>
      <c r="D130" s="0" t="n">
        <v>3.41</v>
      </c>
      <c r="E130" s="0" t="n">
        <v>5.105</v>
      </c>
      <c r="F130" s="0" t="n">
        <v>0.0253083743842365</v>
      </c>
      <c r="G130" s="0" t="n">
        <v>171.590778325123</v>
      </c>
      <c r="H130" s="0" t="n">
        <v>200</v>
      </c>
      <c r="I130" s="0" t="n">
        <v>34318.1556650246</v>
      </c>
      <c r="J130" s="0" t="n">
        <v>35128.0236453202</v>
      </c>
    </row>
    <row r="131" customFormat="false" ht="13.8" hidden="false" customHeight="false" outlineLevel="0" collapsed="false">
      <c r="A131" s="0" t="n">
        <v>7</v>
      </c>
      <c r="B131" s="0" t="s">
        <v>79</v>
      </c>
      <c r="C131" s="0" t="s">
        <v>24</v>
      </c>
      <c r="D131" s="0" t="n">
        <v>3.33</v>
      </c>
      <c r="E131" s="0" t="n">
        <v>5.105</v>
      </c>
      <c r="F131" s="0" t="n">
        <v>0.0253083743842365</v>
      </c>
      <c r="G131" s="0" t="n">
        <v>179.689458128079</v>
      </c>
      <c r="H131" s="0" t="n">
        <v>200</v>
      </c>
      <c r="I131" s="0" t="n">
        <v>35937.8916256158</v>
      </c>
    </row>
    <row r="132" customFormat="false" ht="13.8" hidden="false" customHeight="false" outlineLevel="0" collapsed="false">
      <c r="A132" s="0" t="n">
        <v>7</v>
      </c>
      <c r="B132" s="0" t="s">
        <v>79</v>
      </c>
      <c r="C132" s="0" t="s">
        <v>26</v>
      </c>
      <c r="D132" s="0" t="n">
        <v>1.98</v>
      </c>
      <c r="E132" s="0" t="n">
        <v>5.105</v>
      </c>
      <c r="F132" s="0" t="n">
        <v>0.0253083743842365</v>
      </c>
      <c r="G132" s="0" t="n">
        <v>316.354679802956</v>
      </c>
      <c r="H132" s="0" t="n">
        <v>200</v>
      </c>
      <c r="I132" s="0" t="n">
        <v>63270.9359605911</v>
      </c>
      <c r="J132" s="0" t="n">
        <v>43024.236453202</v>
      </c>
    </row>
    <row r="133" customFormat="false" ht="13.8" hidden="false" customHeight="false" outlineLevel="0" collapsed="false">
      <c r="A133" s="0" t="n">
        <v>7</v>
      </c>
      <c r="B133" s="0" t="s">
        <v>79</v>
      </c>
      <c r="C133" s="0" t="s">
        <v>27</v>
      </c>
      <c r="D133" s="0" t="n">
        <v>3.98</v>
      </c>
      <c r="E133" s="0" t="n">
        <v>5.105</v>
      </c>
      <c r="F133" s="0" t="n">
        <v>0.0253083743842365</v>
      </c>
      <c r="G133" s="0" t="n">
        <v>113.887684729064</v>
      </c>
      <c r="H133" s="0" t="n">
        <v>200</v>
      </c>
      <c r="I133" s="0" t="n">
        <v>22777.5369458128</v>
      </c>
    </row>
    <row r="134" customFormat="false" ht="13.8" hidden="false" customHeight="false" outlineLevel="0" collapsed="false">
      <c r="A134" s="0" t="n">
        <v>7</v>
      </c>
      <c r="B134" s="0" t="s">
        <v>79</v>
      </c>
      <c r="C134" s="0" t="s">
        <v>28</v>
      </c>
      <c r="D134" s="0" t="n">
        <v>3.9</v>
      </c>
      <c r="E134" s="0" t="n">
        <v>5.105</v>
      </c>
      <c r="F134" s="0" t="n">
        <v>0.0253083743842365</v>
      </c>
      <c r="G134" s="0" t="n">
        <v>121.98636453202</v>
      </c>
      <c r="H134" s="0" t="n">
        <v>200</v>
      </c>
      <c r="I134" s="0" t="n">
        <v>24397.272906404</v>
      </c>
      <c r="J134" s="0" t="n">
        <v>25207.1408866995</v>
      </c>
    </row>
    <row r="135" customFormat="false" ht="13.8" hidden="false" customHeight="false" outlineLevel="0" collapsed="false">
      <c r="A135" s="0" t="n">
        <v>7</v>
      </c>
      <c r="B135" s="0" t="s">
        <v>79</v>
      </c>
      <c r="C135" s="0" t="s">
        <v>29</v>
      </c>
      <c r="D135" s="0" t="n">
        <v>3.82</v>
      </c>
      <c r="E135" s="0" t="n">
        <v>5.105</v>
      </c>
      <c r="F135" s="0" t="n">
        <v>0.0253083743842365</v>
      </c>
      <c r="G135" s="0" t="n">
        <v>130.085044334975</v>
      </c>
      <c r="H135" s="0" t="n">
        <v>200</v>
      </c>
      <c r="I135" s="0" t="n">
        <v>26017.0088669951</v>
      </c>
    </row>
    <row r="136" customFormat="false" ht="13.8" hidden="false" customHeight="false" outlineLevel="0" collapsed="false">
      <c r="A136" s="0" t="n">
        <v>7</v>
      </c>
      <c r="B136" s="0" t="s">
        <v>79</v>
      </c>
      <c r="C136" s="0" t="s">
        <v>30</v>
      </c>
      <c r="D136" s="0" t="n">
        <v>3.87</v>
      </c>
      <c r="E136" s="0" t="n">
        <v>5.105</v>
      </c>
      <c r="F136" s="0" t="n">
        <v>0.0253083743842365</v>
      </c>
      <c r="G136" s="0" t="n">
        <v>125.023369458128</v>
      </c>
      <c r="H136" s="0" t="n">
        <v>200</v>
      </c>
      <c r="I136" s="0" t="n">
        <v>25004.6738916256</v>
      </c>
      <c r="J136" s="0" t="n">
        <v>33103.3536945813</v>
      </c>
    </row>
    <row r="137" customFormat="false" ht="13.8" hidden="false" customHeight="false" outlineLevel="0" collapsed="false">
      <c r="A137" s="0" t="n">
        <v>7</v>
      </c>
      <c r="B137" s="0" t="s">
        <v>79</v>
      </c>
      <c r="C137" s="0" t="s">
        <v>31</v>
      </c>
      <c r="D137" s="0" t="n">
        <v>3.07</v>
      </c>
      <c r="E137" s="0" t="n">
        <v>5.105</v>
      </c>
      <c r="F137" s="0" t="n">
        <v>0.0253083743842365</v>
      </c>
      <c r="G137" s="0" t="n">
        <v>206.010167487685</v>
      </c>
      <c r="H137" s="0" t="n">
        <v>200</v>
      </c>
      <c r="I137" s="0" t="n">
        <v>41202.033497537</v>
      </c>
    </row>
    <row r="138" customFormat="false" ht="13.8" hidden="false" customHeight="false" outlineLevel="0" collapsed="false">
      <c r="A138" s="0" t="n">
        <v>7</v>
      </c>
      <c r="B138" s="0" t="s">
        <v>79</v>
      </c>
      <c r="C138" s="0" t="s">
        <v>32</v>
      </c>
      <c r="D138" s="0" t="n">
        <v>4.4</v>
      </c>
      <c r="E138" s="0" t="n">
        <v>5.105</v>
      </c>
      <c r="F138" s="0" t="n">
        <v>0.0253083743842365</v>
      </c>
      <c r="G138" s="0" t="n">
        <v>71.3696157635468</v>
      </c>
      <c r="H138" s="0" t="n">
        <v>200</v>
      </c>
      <c r="I138" s="0" t="n">
        <v>14273.9231527094</v>
      </c>
      <c r="J138" s="0" t="n">
        <v>15691.1921182266</v>
      </c>
    </row>
    <row r="139" customFormat="false" ht="13.8" hidden="false" customHeight="false" outlineLevel="0" collapsed="false">
      <c r="A139" s="0" t="n">
        <v>7</v>
      </c>
      <c r="B139" s="0" t="s">
        <v>79</v>
      </c>
      <c r="C139" s="0" t="s">
        <v>33</v>
      </c>
      <c r="D139" s="0" t="n">
        <v>4.26</v>
      </c>
      <c r="E139" s="0" t="n">
        <v>5.105</v>
      </c>
      <c r="F139" s="0" t="n">
        <v>0.0253083743842365</v>
      </c>
      <c r="G139" s="0" t="n">
        <v>85.5423054187193</v>
      </c>
      <c r="H139" s="0" t="n">
        <v>200</v>
      </c>
      <c r="I139" s="0" t="n">
        <v>17108.4610837439</v>
      </c>
    </row>
    <row r="140" customFormat="false" ht="13.8" hidden="false" customHeight="false" outlineLevel="0" collapsed="false">
      <c r="A140" s="0" t="n">
        <v>7</v>
      </c>
      <c r="B140" s="0" t="s">
        <v>79</v>
      </c>
      <c r="C140" s="0" t="s">
        <v>34</v>
      </c>
      <c r="D140" s="0" t="n">
        <v>4.27</v>
      </c>
      <c r="E140" s="0" t="n">
        <v>5.105</v>
      </c>
      <c r="F140" s="0" t="n">
        <v>0.0253083743842365</v>
      </c>
      <c r="G140" s="0" t="n">
        <v>84.5299704433499</v>
      </c>
      <c r="H140" s="0" t="n">
        <v>200</v>
      </c>
      <c r="I140" s="0" t="n">
        <v>16905.99408867</v>
      </c>
      <c r="J140" s="0" t="n">
        <v>18424.4965517242</v>
      </c>
    </row>
    <row r="141" customFormat="false" ht="13.8" hidden="false" customHeight="false" outlineLevel="0" collapsed="false">
      <c r="A141" s="0" t="n">
        <v>7</v>
      </c>
      <c r="B141" s="0" t="s">
        <v>79</v>
      </c>
      <c r="C141" s="0" t="s">
        <v>35</v>
      </c>
      <c r="D141" s="0" t="n">
        <v>4.12</v>
      </c>
      <c r="E141" s="0" t="n">
        <v>5.105</v>
      </c>
      <c r="F141" s="0" t="n">
        <v>0.0253083743842365</v>
      </c>
      <c r="G141" s="0" t="n">
        <v>99.7149950738917</v>
      </c>
      <c r="H141" s="0" t="n">
        <v>200</v>
      </c>
      <c r="I141" s="0" t="n">
        <v>19942.9990147783</v>
      </c>
    </row>
    <row r="142" customFormat="false" ht="13.8" hidden="false" customHeight="false" outlineLevel="0" collapsed="false">
      <c r="A142" s="0" t="n">
        <v>7</v>
      </c>
      <c r="B142" s="0" t="s">
        <v>79</v>
      </c>
      <c r="C142" s="0" t="s">
        <v>36</v>
      </c>
      <c r="D142" s="0" t="n">
        <v>4.46</v>
      </c>
      <c r="E142" s="0" t="n">
        <v>5.105</v>
      </c>
      <c r="F142" s="0" t="n">
        <v>0.0253083743842365</v>
      </c>
      <c r="G142" s="0" t="n">
        <v>65.2956059113301</v>
      </c>
      <c r="H142" s="0" t="n">
        <v>200</v>
      </c>
      <c r="I142" s="0" t="n">
        <v>13059.121182266</v>
      </c>
      <c r="J142" s="0" t="n">
        <v>15286.2581280788</v>
      </c>
    </row>
    <row r="143" customFormat="false" ht="13.8" hidden="false" customHeight="false" outlineLevel="0" collapsed="false">
      <c r="A143" s="0" t="n">
        <v>7</v>
      </c>
      <c r="B143" s="0" t="s">
        <v>79</v>
      </c>
      <c r="C143" s="0" t="s">
        <v>37</v>
      </c>
      <c r="D143" s="0" t="n">
        <v>4.24</v>
      </c>
      <c r="E143" s="0" t="n">
        <v>5.105</v>
      </c>
      <c r="F143" s="0" t="n">
        <v>0.0253083743842365</v>
      </c>
      <c r="G143" s="0" t="n">
        <v>87.5669753694582</v>
      </c>
      <c r="H143" s="0" t="n">
        <v>200</v>
      </c>
      <c r="I143" s="0" t="n">
        <v>17513.3950738916</v>
      </c>
    </row>
    <row r="144" customFormat="false" ht="13.8" hidden="false" customHeight="false" outlineLevel="0" collapsed="false">
      <c r="A144" s="0" t="n">
        <v>7</v>
      </c>
      <c r="B144" s="0" t="s">
        <v>79</v>
      </c>
      <c r="C144" s="0" t="s">
        <v>38</v>
      </c>
      <c r="D144" s="0" t="n">
        <v>3.39</v>
      </c>
      <c r="E144" s="0" t="n">
        <v>5.105</v>
      </c>
      <c r="F144" s="0" t="n">
        <v>0.0253083743842365</v>
      </c>
      <c r="G144" s="0" t="n">
        <v>173.615448275862</v>
      </c>
      <c r="H144" s="0" t="n">
        <v>200</v>
      </c>
      <c r="I144" s="0" t="n">
        <v>34723.0896551724</v>
      </c>
      <c r="J144" s="0" t="n">
        <v>35330.4906403941</v>
      </c>
    </row>
    <row r="145" customFormat="false" ht="13.8" hidden="false" customHeight="false" outlineLevel="0" collapsed="false">
      <c r="A145" s="0" t="n">
        <v>7</v>
      </c>
      <c r="B145" s="0" t="s">
        <v>79</v>
      </c>
      <c r="C145" s="0" t="s">
        <v>39</v>
      </c>
      <c r="D145" s="0" t="n">
        <v>3.33</v>
      </c>
      <c r="E145" s="0" t="n">
        <v>5.105</v>
      </c>
      <c r="F145" s="0" t="n">
        <v>0.0253083743842365</v>
      </c>
      <c r="G145" s="0" t="n">
        <v>179.689458128079</v>
      </c>
      <c r="H145" s="0" t="n">
        <v>200</v>
      </c>
      <c r="I145" s="0" t="n">
        <v>35937.8916256158</v>
      </c>
    </row>
    <row r="146" customFormat="false" ht="13.8" hidden="false" customHeight="false" outlineLevel="0" collapsed="false">
      <c r="A146" s="0" t="n">
        <v>7</v>
      </c>
      <c r="B146" s="0" t="s">
        <v>79</v>
      </c>
      <c r="C146" s="0" t="s">
        <v>40</v>
      </c>
      <c r="D146" s="0" t="n">
        <v>3.54</v>
      </c>
      <c r="E146" s="0" t="n">
        <v>5.105</v>
      </c>
      <c r="F146" s="0" t="n">
        <v>0.0253083743842365</v>
      </c>
      <c r="G146" s="0" t="n">
        <v>158.43042364532</v>
      </c>
      <c r="H146" s="0" t="n">
        <v>200</v>
      </c>
      <c r="I146" s="0" t="n">
        <v>31686.084729064</v>
      </c>
      <c r="J146" s="0" t="n">
        <v>30066.3487684729</v>
      </c>
    </row>
    <row r="147" customFormat="false" ht="13.8" hidden="false" customHeight="false" outlineLevel="0" collapsed="false">
      <c r="A147" s="0" t="n">
        <v>7</v>
      </c>
      <c r="B147" s="0" t="s">
        <v>79</v>
      </c>
      <c r="C147" s="0" t="s">
        <v>41</v>
      </c>
      <c r="D147" s="0" t="n">
        <v>3.7</v>
      </c>
      <c r="E147" s="0" t="n">
        <v>5.105</v>
      </c>
      <c r="F147" s="0" t="n">
        <v>0.0253083743842365</v>
      </c>
      <c r="G147" s="0" t="n">
        <v>142.233064039409</v>
      </c>
      <c r="H147" s="0" t="n">
        <v>200</v>
      </c>
      <c r="I147" s="0" t="n">
        <v>28446.6128078818</v>
      </c>
    </row>
    <row r="148" customFormat="false" ht="13.8" hidden="false" customHeight="false" outlineLevel="0" collapsed="false">
      <c r="A148" s="0" t="n">
        <v>7</v>
      </c>
      <c r="B148" s="0" t="s">
        <v>79</v>
      </c>
      <c r="C148" s="0" t="s">
        <v>42</v>
      </c>
      <c r="D148" s="0" t="n">
        <v>3.47</v>
      </c>
      <c r="E148" s="0" t="n">
        <v>5.105</v>
      </c>
      <c r="F148" s="0" t="n">
        <v>0.0253083743842365</v>
      </c>
      <c r="G148" s="0" t="n">
        <v>165.516768472906</v>
      </c>
      <c r="H148" s="0" t="n">
        <v>200</v>
      </c>
      <c r="I148" s="0" t="n">
        <v>33103.3536945813</v>
      </c>
      <c r="J148" s="0" t="n">
        <v>33407.0541871921</v>
      </c>
    </row>
    <row r="149" customFormat="false" ht="13.8" hidden="false" customHeight="false" outlineLevel="0" collapsed="false">
      <c r="A149" s="0" t="n">
        <v>7</v>
      </c>
      <c r="B149" s="0" t="s">
        <v>79</v>
      </c>
      <c r="C149" s="0" t="s">
        <v>43</v>
      </c>
      <c r="D149" s="0" t="n">
        <v>3.44</v>
      </c>
      <c r="E149" s="0" t="n">
        <v>5.105</v>
      </c>
      <c r="F149" s="0" t="n">
        <v>0.0253083743842365</v>
      </c>
      <c r="G149" s="0" t="n">
        <v>168.553773399015</v>
      </c>
      <c r="H149" s="0" t="n">
        <v>200</v>
      </c>
      <c r="I149" s="0" t="n">
        <v>33710.754679803</v>
      </c>
    </row>
    <row r="150" customFormat="false" ht="13.8" hidden="false" customHeight="false" outlineLevel="0" collapsed="false">
      <c r="A150" s="0" t="n">
        <v>7</v>
      </c>
      <c r="B150" s="0" t="s">
        <v>79</v>
      </c>
      <c r="C150" s="0" t="s">
        <v>44</v>
      </c>
      <c r="D150" s="0" t="n">
        <v>3.53</v>
      </c>
      <c r="E150" s="0" t="n">
        <v>5.105</v>
      </c>
      <c r="F150" s="0" t="n">
        <v>0.0253083743842365</v>
      </c>
      <c r="G150" s="0" t="n">
        <v>159.44275862069</v>
      </c>
      <c r="H150" s="0" t="n">
        <v>200</v>
      </c>
      <c r="I150" s="0" t="n">
        <v>31888.5517241379</v>
      </c>
      <c r="J150" s="0" t="n">
        <v>42720.5359605911</v>
      </c>
    </row>
    <row r="151" customFormat="false" ht="13.8" hidden="false" customHeight="false" outlineLevel="0" collapsed="false">
      <c r="A151" s="0" t="n">
        <v>7</v>
      </c>
      <c r="B151" s="0" t="s">
        <v>79</v>
      </c>
      <c r="C151" s="0" t="s">
        <v>45</v>
      </c>
      <c r="D151" s="0" t="n">
        <v>2.46</v>
      </c>
      <c r="E151" s="0" t="n">
        <v>5.105</v>
      </c>
      <c r="F151" s="0" t="n">
        <v>0.0253083743842365</v>
      </c>
      <c r="G151" s="0" t="n">
        <v>267.762600985222</v>
      </c>
      <c r="H151" s="0" t="n">
        <v>200</v>
      </c>
      <c r="I151" s="0" t="n">
        <v>53552.5201970444</v>
      </c>
    </row>
    <row r="152" customFormat="false" ht="13.8" hidden="false" customHeight="false" outlineLevel="0" collapsed="false">
      <c r="A152" s="0" t="n">
        <v>7</v>
      </c>
      <c r="B152" s="0" t="s">
        <v>79</v>
      </c>
      <c r="C152" s="0" t="s">
        <v>46</v>
      </c>
      <c r="D152" s="0" t="n">
        <v>3.33</v>
      </c>
      <c r="E152" s="0" t="n">
        <v>5.105</v>
      </c>
      <c r="F152" s="0" t="n">
        <v>0.0253083743842365</v>
      </c>
      <c r="G152" s="0" t="n">
        <v>179.689458128079</v>
      </c>
      <c r="H152" s="0" t="n">
        <v>200</v>
      </c>
      <c r="I152" s="0" t="n">
        <v>35937.8916256158</v>
      </c>
      <c r="J152" s="0" t="n">
        <v>34621.8561576355</v>
      </c>
    </row>
    <row r="153" customFormat="false" ht="13.8" hidden="false" customHeight="false" outlineLevel="0" collapsed="false">
      <c r="A153" s="0" t="n">
        <v>7</v>
      </c>
      <c r="B153" s="0" t="s">
        <v>79</v>
      </c>
      <c r="C153" s="0" t="s">
        <v>47</v>
      </c>
      <c r="D153" s="0" t="n">
        <v>3.46</v>
      </c>
      <c r="E153" s="0" t="n">
        <v>5.105</v>
      </c>
      <c r="F153" s="0" t="n">
        <v>0.0253083743842365</v>
      </c>
      <c r="G153" s="0" t="n">
        <v>166.529103448276</v>
      </c>
      <c r="H153" s="0" t="n">
        <v>200</v>
      </c>
      <c r="I153" s="0" t="n">
        <v>33305.8206896552</v>
      </c>
    </row>
    <row r="154" customFormat="false" ht="13.8" hidden="false" customHeight="false" outlineLevel="0" collapsed="false">
      <c r="A154" s="0" t="n">
        <v>7</v>
      </c>
      <c r="B154" s="0" t="s">
        <v>79</v>
      </c>
      <c r="C154" s="0" t="s">
        <v>48</v>
      </c>
      <c r="D154" s="0" t="n">
        <v>3.5</v>
      </c>
      <c r="E154" s="0" t="n">
        <v>5.105</v>
      </c>
      <c r="F154" s="0" t="n">
        <v>0.0253083743842365</v>
      </c>
      <c r="G154" s="0" t="n">
        <v>162.479763546798</v>
      </c>
      <c r="H154" s="0" t="n">
        <v>200</v>
      </c>
      <c r="I154" s="0" t="n">
        <v>32495.9527093596</v>
      </c>
      <c r="J154" s="0" t="n">
        <v>38569.9625615764</v>
      </c>
    </row>
    <row r="155" customFormat="false" ht="13.8" hidden="false" customHeight="false" outlineLevel="0" collapsed="false">
      <c r="A155" s="0" t="n">
        <v>7</v>
      </c>
      <c r="B155" s="0" t="s">
        <v>79</v>
      </c>
      <c r="C155" s="0" t="s">
        <v>49</v>
      </c>
      <c r="D155" s="0" t="n">
        <v>2.9</v>
      </c>
      <c r="E155" s="0" t="n">
        <v>5.105</v>
      </c>
      <c r="F155" s="0" t="n">
        <v>0.0253083743842365</v>
      </c>
      <c r="G155" s="0" t="n">
        <v>223.219862068966</v>
      </c>
      <c r="H155" s="0" t="n">
        <v>200</v>
      </c>
      <c r="I155" s="0" t="n">
        <v>44643.9724137931</v>
      </c>
    </row>
    <row r="156" customFormat="false" ht="13.8" hidden="false" customHeight="false" outlineLevel="0" collapsed="false">
      <c r="A156" s="0" t="n">
        <v>7</v>
      </c>
      <c r="B156" s="0" t="s">
        <v>79</v>
      </c>
      <c r="C156" s="0" t="s">
        <v>50</v>
      </c>
      <c r="D156" s="0" t="n">
        <v>3.2</v>
      </c>
      <c r="E156" s="0" t="n">
        <v>5.105</v>
      </c>
      <c r="F156" s="0" t="n">
        <v>0.0253083743842365</v>
      </c>
      <c r="G156" s="0" t="n">
        <v>192.849812807882</v>
      </c>
      <c r="H156" s="0" t="n">
        <v>200</v>
      </c>
      <c r="I156" s="0" t="n">
        <v>38569.9625615764</v>
      </c>
      <c r="J156" s="0" t="n">
        <v>39582.2975369458</v>
      </c>
    </row>
    <row r="157" customFormat="false" ht="13.8" hidden="false" customHeight="false" outlineLevel="0" collapsed="false">
      <c r="A157" s="0" t="n">
        <v>7</v>
      </c>
      <c r="B157" s="0" t="s">
        <v>79</v>
      </c>
      <c r="C157" s="0" t="s">
        <v>51</v>
      </c>
      <c r="D157" s="0" t="n">
        <v>3.1</v>
      </c>
      <c r="E157" s="0" t="n">
        <v>5.105</v>
      </c>
      <c r="F157" s="0" t="n">
        <v>0.0253083743842365</v>
      </c>
      <c r="G157" s="0" t="n">
        <v>202.973162561576</v>
      </c>
      <c r="H157" s="0" t="n">
        <v>200</v>
      </c>
      <c r="I157" s="0" t="n">
        <v>40594.6325123153</v>
      </c>
    </row>
    <row r="158" customFormat="false" ht="13.8" hidden="false" customHeight="false" outlineLevel="0" collapsed="false">
      <c r="A158" s="0" t="n">
        <v>7</v>
      </c>
      <c r="B158" s="0" t="s">
        <v>79</v>
      </c>
      <c r="C158" s="0" t="s">
        <v>52</v>
      </c>
      <c r="D158" s="0" t="n">
        <v>2.95</v>
      </c>
      <c r="E158" s="0" t="n">
        <v>5.105</v>
      </c>
      <c r="F158" s="0" t="n">
        <v>0.0253083743842365</v>
      </c>
      <c r="G158" s="0" t="n">
        <v>218.158187192118</v>
      </c>
      <c r="H158" s="0" t="n">
        <v>200</v>
      </c>
      <c r="I158" s="0" t="n">
        <v>43631.6374384237</v>
      </c>
      <c r="J158" s="0" t="n">
        <v>39076.1300492611</v>
      </c>
    </row>
    <row r="159" customFormat="false" ht="13.8" hidden="false" customHeight="false" outlineLevel="0" collapsed="false">
      <c r="A159" s="0" t="n">
        <v>7</v>
      </c>
      <c r="B159" s="0" t="s">
        <v>79</v>
      </c>
      <c r="C159" s="0" t="s">
        <v>53</v>
      </c>
      <c r="D159" s="0" t="n">
        <v>3.4</v>
      </c>
      <c r="E159" s="0" t="n">
        <v>5.105</v>
      </c>
      <c r="F159" s="0" t="n">
        <v>0.0253083743842365</v>
      </c>
      <c r="G159" s="0" t="n">
        <v>172.603113300493</v>
      </c>
      <c r="H159" s="0" t="n">
        <v>200</v>
      </c>
      <c r="I159" s="0" t="n">
        <v>34520.6226600985</v>
      </c>
    </row>
    <row r="160" customFormat="false" ht="13.8" hidden="false" customHeight="false" outlineLevel="0" collapsed="false">
      <c r="A160" s="0" t="n">
        <v>7</v>
      </c>
      <c r="B160" s="0" t="s">
        <v>79</v>
      </c>
      <c r="C160" s="0" t="s">
        <v>54</v>
      </c>
      <c r="D160" s="0" t="n">
        <v>3.07</v>
      </c>
      <c r="E160" s="0" t="n">
        <v>5.105</v>
      </c>
      <c r="F160" s="0" t="n">
        <v>0.0253083743842365</v>
      </c>
      <c r="G160" s="0" t="n">
        <v>206.010167487685</v>
      </c>
      <c r="H160" s="0" t="n">
        <v>200</v>
      </c>
      <c r="I160" s="0" t="n">
        <v>41202.033497537</v>
      </c>
      <c r="J160" s="0" t="n">
        <v>51831.5507389163</v>
      </c>
    </row>
    <row r="161" customFormat="false" ht="13.8" hidden="false" customHeight="false" outlineLevel="0" collapsed="false">
      <c r="A161" s="0" t="n">
        <v>7</v>
      </c>
      <c r="B161" s="0" t="s">
        <v>79</v>
      </c>
      <c r="C161" s="0" t="s">
        <v>55</v>
      </c>
      <c r="D161" s="0" t="n">
        <v>2.02</v>
      </c>
      <c r="E161" s="0" t="n">
        <v>5.105</v>
      </c>
      <c r="F161" s="0" t="n">
        <v>0.0253083743842365</v>
      </c>
      <c r="G161" s="0" t="n">
        <v>312.305339901478</v>
      </c>
      <c r="H161" s="0" t="n">
        <v>200</v>
      </c>
      <c r="I161" s="0" t="n">
        <v>62461.0679802956</v>
      </c>
    </row>
    <row r="162" customFormat="false" ht="13.8" hidden="false" customHeight="false" outlineLevel="0" collapsed="false">
      <c r="A162" s="0" t="n">
        <v>14</v>
      </c>
      <c r="B162" s="0" t="s">
        <v>78</v>
      </c>
      <c r="C162" s="0" t="s">
        <v>17</v>
      </c>
      <c r="D162" s="0" t="n">
        <v>4.54</v>
      </c>
      <c r="E162" s="0" t="n">
        <v>5.29</v>
      </c>
      <c r="F162" s="0" t="n">
        <v>0.024891472868217</v>
      </c>
      <c r="G162" s="0" t="n">
        <v>74.6744186046512</v>
      </c>
      <c r="H162" s="0" t="n">
        <v>50</v>
      </c>
      <c r="I162" s="0" t="n">
        <v>3733.72093023256</v>
      </c>
      <c r="J162" s="0" t="n">
        <v>3949.44702842377</v>
      </c>
    </row>
    <row r="163" customFormat="false" ht="13.8" hidden="false" customHeight="false" outlineLevel="0" collapsed="false">
      <c r="A163" s="0" t="n">
        <v>14</v>
      </c>
      <c r="B163" s="0" t="s">
        <v>78</v>
      </c>
      <c r="C163" s="0" t="s">
        <v>18</v>
      </c>
      <c r="D163" s="0" t="n">
        <v>4.48</v>
      </c>
      <c r="E163" s="0" t="n">
        <v>5.29</v>
      </c>
      <c r="F163" s="0" t="n">
        <v>0.024891472868217</v>
      </c>
      <c r="G163" s="0" t="n">
        <v>80.6483720930232</v>
      </c>
      <c r="H163" s="0" t="n">
        <v>50</v>
      </c>
      <c r="I163" s="0" t="n">
        <v>4032.41860465116</v>
      </c>
    </row>
    <row r="164" customFormat="false" ht="13.8" hidden="false" customHeight="false" outlineLevel="0" collapsed="false">
      <c r="A164" s="0" t="n">
        <v>14</v>
      </c>
      <c r="B164" s="0" t="s">
        <v>78</v>
      </c>
      <c r="C164" s="0" t="s">
        <v>19</v>
      </c>
      <c r="D164" s="0" t="n">
        <v>4.47</v>
      </c>
      <c r="E164" s="0" t="n">
        <v>5.29</v>
      </c>
      <c r="F164" s="0" t="n">
        <v>0.024891472868217</v>
      </c>
      <c r="G164" s="0" t="n">
        <v>81.644031007752</v>
      </c>
      <c r="H164" s="0" t="n">
        <v>50</v>
      </c>
      <c r="I164" s="0" t="n">
        <v>4082.2015503876</v>
      </c>
    </row>
    <row r="165" customFormat="false" ht="13.8" hidden="false" customHeight="false" outlineLevel="0" collapsed="false">
      <c r="A165" s="0" t="n">
        <v>14</v>
      </c>
      <c r="B165" s="0" t="s">
        <v>78</v>
      </c>
      <c r="C165" s="0" t="s">
        <v>20</v>
      </c>
      <c r="D165" s="0" t="n">
        <v>4.5</v>
      </c>
      <c r="E165" s="0" t="n">
        <v>5.29</v>
      </c>
      <c r="F165" s="0" t="n">
        <v>0.024891472868217</v>
      </c>
      <c r="G165" s="0" t="n">
        <v>78.6570542635659</v>
      </c>
      <c r="H165" s="0" t="n">
        <v>50</v>
      </c>
      <c r="I165" s="0" t="n">
        <v>3932.85271317829</v>
      </c>
      <c r="J165" s="0" t="n">
        <v>4331.11627906977</v>
      </c>
    </row>
    <row r="166" customFormat="false" ht="13.8" hidden="false" customHeight="false" outlineLevel="0" collapsed="false">
      <c r="A166" s="0" t="n">
        <v>14</v>
      </c>
      <c r="B166" s="0" t="s">
        <v>78</v>
      </c>
      <c r="C166" s="0" t="s">
        <v>21</v>
      </c>
      <c r="D166" s="0" t="n">
        <v>4.24</v>
      </c>
      <c r="E166" s="0" t="n">
        <v>5.29</v>
      </c>
      <c r="F166" s="0" t="n">
        <v>0.024891472868217</v>
      </c>
      <c r="G166" s="0" t="n">
        <v>104.544186046512</v>
      </c>
      <c r="H166" s="0" t="n">
        <v>50</v>
      </c>
      <c r="I166" s="0" t="n">
        <v>5227.20930232558</v>
      </c>
    </row>
    <row r="167" customFormat="false" ht="13.8" hidden="false" customHeight="false" outlineLevel="0" collapsed="false">
      <c r="A167" s="0" t="n">
        <v>14</v>
      </c>
      <c r="B167" s="0" t="s">
        <v>78</v>
      </c>
      <c r="C167" s="0" t="s">
        <v>22</v>
      </c>
      <c r="D167" s="0" t="n">
        <v>4.52</v>
      </c>
      <c r="E167" s="0" t="n">
        <v>5.29</v>
      </c>
      <c r="F167" s="0" t="n">
        <v>0.024891472868217</v>
      </c>
      <c r="G167" s="0" t="n">
        <v>76.6657364341086</v>
      </c>
      <c r="H167" s="0" t="n">
        <v>50</v>
      </c>
      <c r="I167" s="0" t="n">
        <v>3833.28682170543</v>
      </c>
    </row>
    <row r="168" customFormat="false" ht="13.8" hidden="false" customHeight="false" outlineLevel="0" collapsed="false">
      <c r="A168" s="0" t="n">
        <v>14</v>
      </c>
      <c r="B168" s="0" t="s">
        <v>78</v>
      </c>
      <c r="C168" s="0" t="s">
        <v>23</v>
      </c>
      <c r="D168" s="0" t="n">
        <v>4.19</v>
      </c>
      <c r="E168" s="0" t="n">
        <v>5.29</v>
      </c>
      <c r="F168" s="0" t="n">
        <v>0.024891472868217</v>
      </c>
      <c r="G168" s="0" t="n">
        <v>109.522480620155</v>
      </c>
      <c r="H168" s="0" t="n">
        <v>50</v>
      </c>
      <c r="I168" s="0" t="n">
        <v>5476.12403100775</v>
      </c>
      <c r="J168" s="0" t="n">
        <v>4646.40826873385</v>
      </c>
    </row>
    <row r="169" customFormat="false" ht="13.8" hidden="false" customHeight="false" outlineLevel="0" collapsed="false">
      <c r="A169" s="0" t="n">
        <v>14</v>
      </c>
      <c r="B169" s="0" t="s">
        <v>78</v>
      </c>
      <c r="C169" s="0" t="s">
        <v>24</v>
      </c>
      <c r="D169" s="0" t="n">
        <v>4.4</v>
      </c>
      <c r="E169" s="0" t="n">
        <v>5.29</v>
      </c>
      <c r="F169" s="0" t="n">
        <v>0.024891472868217</v>
      </c>
      <c r="G169" s="0" t="n">
        <v>88.6136434108527</v>
      </c>
      <c r="H169" s="0" t="n">
        <v>50</v>
      </c>
      <c r="I169" s="0" t="n">
        <v>4430.68217054263</v>
      </c>
    </row>
    <row r="170" customFormat="false" ht="13.8" hidden="false" customHeight="false" outlineLevel="0" collapsed="false">
      <c r="A170" s="0" t="n">
        <v>14</v>
      </c>
      <c r="B170" s="0" t="s">
        <v>78</v>
      </c>
      <c r="C170" s="0" t="s">
        <v>25</v>
      </c>
      <c r="D170" s="0" t="n">
        <v>4.48</v>
      </c>
      <c r="E170" s="0" t="n">
        <v>5.29</v>
      </c>
      <c r="F170" s="0" t="n">
        <v>0.024891472868217</v>
      </c>
      <c r="G170" s="0" t="n">
        <v>80.6483720930232</v>
      </c>
      <c r="H170" s="0" t="n">
        <v>50</v>
      </c>
      <c r="I170" s="0" t="n">
        <v>4032.41860465116</v>
      </c>
    </row>
    <row r="171" customFormat="false" ht="13.8" hidden="false" customHeight="false" outlineLevel="0" collapsed="false">
      <c r="A171" s="0" t="n">
        <v>14</v>
      </c>
      <c r="B171" s="0" t="s">
        <v>78</v>
      </c>
      <c r="C171" s="0" t="s">
        <v>26</v>
      </c>
      <c r="D171" s="0" t="n">
        <v>4.72</v>
      </c>
      <c r="E171" s="0" t="n">
        <v>5.29</v>
      </c>
      <c r="F171" s="0" t="n">
        <v>0.024891472868217</v>
      </c>
      <c r="G171" s="0" t="n">
        <v>56.7525581395349</v>
      </c>
      <c r="H171" s="0" t="n">
        <v>50</v>
      </c>
      <c r="I171" s="0" t="n">
        <v>2837.62790697675</v>
      </c>
      <c r="J171" s="0" t="n">
        <v>3011.86821705426</v>
      </c>
    </row>
    <row r="172" customFormat="false" ht="13.8" hidden="false" customHeight="false" outlineLevel="0" collapsed="false">
      <c r="A172" s="0" t="n">
        <v>14</v>
      </c>
      <c r="B172" s="0" t="s">
        <v>78</v>
      </c>
      <c r="C172" s="0" t="s">
        <v>27</v>
      </c>
      <c r="D172" s="0" t="n">
        <v>4.65</v>
      </c>
      <c r="E172" s="0" t="n">
        <v>5.29</v>
      </c>
      <c r="F172" s="0" t="n">
        <v>0.024891472868217</v>
      </c>
      <c r="G172" s="0" t="n">
        <v>63.7221705426356</v>
      </c>
      <c r="H172" s="0" t="n">
        <v>50</v>
      </c>
      <c r="I172" s="0" t="n">
        <v>3186.10852713178</v>
      </c>
    </row>
    <row r="173" customFormat="false" ht="13.8" hidden="false" customHeight="false" outlineLevel="0" collapsed="false">
      <c r="A173" s="0" t="n">
        <v>14</v>
      </c>
      <c r="B173" s="0" t="s">
        <v>78</v>
      </c>
      <c r="C173" s="0" t="s">
        <v>28</v>
      </c>
      <c r="D173" s="0" t="n">
        <v>4.54</v>
      </c>
      <c r="E173" s="0" t="n">
        <v>5.29</v>
      </c>
      <c r="F173" s="0" t="n">
        <v>0.024891472868217</v>
      </c>
      <c r="G173" s="0" t="n">
        <v>74.6744186046512</v>
      </c>
      <c r="H173" s="0" t="n">
        <v>50</v>
      </c>
      <c r="I173" s="0" t="n">
        <v>3733.72093023256</v>
      </c>
      <c r="J173" s="0" t="n">
        <v>3211</v>
      </c>
    </row>
    <row r="174" customFormat="false" ht="13.8" hidden="false" customHeight="false" outlineLevel="0" collapsed="false">
      <c r="A174" s="0" t="n">
        <v>14</v>
      </c>
      <c r="B174" s="0" t="s">
        <v>78</v>
      </c>
      <c r="C174" s="0" t="s">
        <v>29</v>
      </c>
      <c r="D174" s="0" t="n">
        <v>4.75</v>
      </c>
      <c r="E174" s="0" t="n">
        <v>5.29</v>
      </c>
      <c r="F174" s="0" t="n">
        <v>0.024891472868217</v>
      </c>
      <c r="G174" s="0" t="n">
        <v>53.7655813953488</v>
      </c>
      <c r="H174" s="0" t="n">
        <v>50</v>
      </c>
      <c r="I174" s="0" t="n">
        <v>2688.27906976744</v>
      </c>
    </row>
    <row r="175" customFormat="false" ht="13.8" hidden="false" customHeight="false" outlineLevel="0" collapsed="false">
      <c r="A175" s="0" t="n">
        <v>14</v>
      </c>
      <c r="B175" s="0" t="s">
        <v>78</v>
      </c>
      <c r="C175" s="0" t="s">
        <v>30</v>
      </c>
      <c r="D175" s="0" t="n">
        <v>4.76</v>
      </c>
      <c r="E175" s="0" t="n">
        <v>5.29</v>
      </c>
      <c r="F175" s="0" t="n">
        <v>0.024891472868217</v>
      </c>
      <c r="G175" s="0" t="n">
        <v>52.7699224806202</v>
      </c>
      <c r="H175" s="0" t="n">
        <v>50</v>
      </c>
      <c r="I175" s="0" t="n">
        <v>2638.49612403101</v>
      </c>
      <c r="J175" s="0" t="n">
        <v>2688.27906976744</v>
      </c>
    </row>
    <row r="176" customFormat="false" ht="13.8" hidden="false" customHeight="false" outlineLevel="0" collapsed="false">
      <c r="A176" s="0" t="n">
        <v>14</v>
      </c>
      <c r="B176" s="0" t="s">
        <v>78</v>
      </c>
      <c r="C176" s="0" t="s">
        <v>31</v>
      </c>
      <c r="D176" s="0" t="n">
        <v>4.74</v>
      </c>
      <c r="E176" s="0" t="n">
        <v>5.29</v>
      </c>
      <c r="F176" s="0" t="n">
        <v>0.024891472868217</v>
      </c>
      <c r="G176" s="0" t="n">
        <v>54.7612403100775</v>
      </c>
      <c r="H176" s="0" t="n">
        <v>50</v>
      </c>
      <c r="I176" s="0" t="n">
        <v>2738.06201550387</v>
      </c>
    </row>
    <row r="177" customFormat="false" ht="13.8" hidden="false" customHeight="false" outlineLevel="0" collapsed="false">
      <c r="A177" s="0" t="n">
        <v>14</v>
      </c>
      <c r="B177" s="0" t="s">
        <v>78</v>
      </c>
      <c r="C177" s="0" t="s">
        <v>32</v>
      </c>
      <c r="D177" s="0" t="n">
        <v>4.87</v>
      </c>
      <c r="E177" s="0" t="n">
        <v>5.29</v>
      </c>
      <c r="F177" s="0" t="n">
        <v>0.024891472868217</v>
      </c>
      <c r="G177" s="0" t="n">
        <v>41.8176744186046</v>
      </c>
      <c r="H177" s="0" t="n">
        <v>50</v>
      </c>
      <c r="I177" s="0" t="n">
        <v>2090.88372093023</v>
      </c>
      <c r="J177" s="0" t="n">
        <v>2762.95348837209</v>
      </c>
    </row>
    <row r="178" customFormat="false" ht="13.8" hidden="false" customHeight="false" outlineLevel="0" collapsed="false">
      <c r="A178" s="0" t="n">
        <v>14</v>
      </c>
      <c r="B178" s="0" t="s">
        <v>78</v>
      </c>
      <c r="C178" s="0" t="s">
        <v>33</v>
      </c>
      <c r="D178" s="0" t="n">
        <v>4.6</v>
      </c>
      <c r="E178" s="0" t="n">
        <v>5.29</v>
      </c>
      <c r="F178" s="0" t="n">
        <v>0.024891472868217</v>
      </c>
      <c r="G178" s="0" t="n">
        <v>68.7004651162791</v>
      </c>
      <c r="H178" s="0" t="n">
        <v>50</v>
      </c>
      <c r="I178" s="0" t="n">
        <v>3435.02325581395</v>
      </c>
    </row>
    <row r="179" customFormat="false" ht="13.8" hidden="false" customHeight="false" outlineLevel="0" collapsed="false">
      <c r="A179" s="0" t="n">
        <v>14</v>
      </c>
      <c r="B179" s="0" t="s">
        <v>78</v>
      </c>
      <c r="C179" s="0" t="s">
        <v>34</v>
      </c>
      <c r="D179" s="0" t="n">
        <v>4.72</v>
      </c>
      <c r="E179" s="0" t="n">
        <v>5.29</v>
      </c>
      <c r="F179" s="0" t="n">
        <v>0.024891472868217</v>
      </c>
      <c r="G179" s="0" t="n">
        <v>56.7525581395349</v>
      </c>
      <c r="H179" s="0" t="n">
        <v>50</v>
      </c>
      <c r="I179" s="0" t="n">
        <v>2837.62790697675</v>
      </c>
      <c r="J179" s="0" t="n">
        <v>2862.51937984496</v>
      </c>
    </row>
    <row r="180" customFormat="false" ht="13.8" hidden="false" customHeight="false" outlineLevel="0" collapsed="false">
      <c r="A180" s="0" t="n">
        <v>14</v>
      </c>
      <c r="B180" s="0" t="s">
        <v>78</v>
      </c>
      <c r="C180" s="0" t="s">
        <v>35</v>
      </c>
      <c r="D180" s="0" t="n">
        <v>4.71</v>
      </c>
      <c r="E180" s="0" t="n">
        <v>5.29</v>
      </c>
      <c r="F180" s="0" t="n">
        <v>0.024891472868217</v>
      </c>
      <c r="G180" s="0" t="n">
        <v>57.7482170542636</v>
      </c>
      <c r="H180" s="0" t="n">
        <v>50</v>
      </c>
      <c r="I180" s="0" t="n">
        <v>2887.41085271318</v>
      </c>
    </row>
    <row r="181" customFormat="false" ht="13.8" hidden="false" customHeight="false" outlineLevel="0" collapsed="false">
      <c r="A181" s="0" t="n">
        <v>14</v>
      </c>
      <c r="B181" s="0" t="s">
        <v>78</v>
      </c>
      <c r="C181" s="0" t="s">
        <v>36</v>
      </c>
      <c r="D181" s="0" t="n">
        <v>4.68</v>
      </c>
      <c r="E181" s="0" t="n">
        <v>5.29</v>
      </c>
      <c r="F181" s="0" t="n">
        <v>0.024891472868217</v>
      </c>
      <c r="G181" s="0" t="n">
        <v>60.7351937984496</v>
      </c>
      <c r="H181" s="0" t="n">
        <v>50</v>
      </c>
      <c r="I181" s="0" t="n">
        <v>3036.75968992248</v>
      </c>
      <c r="J181" s="0" t="n">
        <v>3235.89147286822</v>
      </c>
    </row>
    <row r="182" customFormat="false" ht="13.8" hidden="false" customHeight="false" outlineLevel="0" collapsed="false">
      <c r="A182" s="0" t="n">
        <v>14</v>
      </c>
      <c r="B182" s="0" t="s">
        <v>78</v>
      </c>
      <c r="C182" s="0" t="s">
        <v>37</v>
      </c>
      <c r="D182" s="0" t="n">
        <v>4.6</v>
      </c>
      <c r="E182" s="0" t="n">
        <v>5.29</v>
      </c>
      <c r="F182" s="0" t="n">
        <v>0.024891472868217</v>
      </c>
      <c r="G182" s="0" t="n">
        <v>68.7004651162791</v>
      </c>
      <c r="H182" s="0" t="n">
        <v>50</v>
      </c>
      <c r="I182" s="0" t="n">
        <v>3435.02325581395</v>
      </c>
    </row>
    <row r="183" customFormat="false" ht="13.8" hidden="false" customHeight="false" outlineLevel="0" collapsed="false">
      <c r="A183" s="0" t="n">
        <v>14</v>
      </c>
      <c r="B183" s="0" t="s">
        <v>78</v>
      </c>
      <c r="C183" s="0" t="s">
        <v>38</v>
      </c>
      <c r="D183" s="0" t="n">
        <v>4.72</v>
      </c>
      <c r="E183" s="0" t="n">
        <v>5.29</v>
      </c>
      <c r="F183" s="0" t="n">
        <v>0.024891472868217</v>
      </c>
      <c r="G183" s="0" t="n">
        <v>56.7525581395349</v>
      </c>
      <c r="H183" s="0" t="n">
        <v>50</v>
      </c>
      <c r="I183" s="0" t="n">
        <v>2837.62790697675</v>
      </c>
      <c r="J183" s="0" t="n">
        <v>2887.41085271318</v>
      </c>
    </row>
    <row r="184" customFormat="false" ht="13.8" hidden="false" customHeight="false" outlineLevel="0" collapsed="false">
      <c r="A184" s="0" t="n">
        <v>14</v>
      </c>
      <c r="B184" s="0" t="s">
        <v>78</v>
      </c>
      <c r="C184" s="0" t="s">
        <v>39</v>
      </c>
      <c r="D184" s="0" t="n">
        <v>4.7</v>
      </c>
      <c r="E184" s="0" t="n">
        <v>5.29</v>
      </c>
      <c r="F184" s="0" t="n">
        <v>0.024891472868217</v>
      </c>
      <c r="G184" s="0" t="n">
        <v>58.7438759689922</v>
      </c>
      <c r="H184" s="0" t="n">
        <v>50</v>
      </c>
      <c r="I184" s="0" t="n">
        <v>2937.19379844961</v>
      </c>
    </row>
    <row r="185" customFormat="false" ht="13.8" hidden="false" customHeight="false" outlineLevel="0" collapsed="false">
      <c r="A185" s="0" t="n">
        <v>14</v>
      </c>
      <c r="B185" s="0" t="s">
        <v>78</v>
      </c>
      <c r="C185" s="0" t="s">
        <v>40</v>
      </c>
      <c r="D185" s="0" t="n">
        <v>4.63</v>
      </c>
      <c r="E185" s="0" t="n">
        <v>5.29</v>
      </c>
      <c r="F185" s="0" t="n">
        <v>0.024891472868217</v>
      </c>
      <c r="G185" s="0" t="n">
        <v>65.713488372093</v>
      </c>
      <c r="H185" s="0" t="n">
        <v>50</v>
      </c>
      <c r="I185" s="0" t="n">
        <v>3285.67441860465</v>
      </c>
      <c r="J185" s="0" t="n">
        <v>2762.95348837209</v>
      </c>
    </row>
    <row r="186" customFormat="false" ht="13.8" hidden="false" customHeight="false" outlineLevel="0" collapsed="false">
      <c r="A186" s="0" t="n">
        <v>14</v>
      </c>
      <c r="B186" s="0" t="s">
        <v>78</v>
      </c>
      <c r="C186" s="0" t="s">
        <v>41</v>
      </c>
      <c r="D186" s="0" t="n">
        <v>4.84</v>
      </c>
      <c r="E186" s="0" t="n">
        <v>5.29</v>
      </c>
      <c r="F186" s="0" t="n">
        <v>0.024891472868217</v>
      </c>
      <c r="G186" s="0" t="n">
        <v>44.8046511627907</v>
      </c>
      <c r="H186" s="0" t="n">
        <v>50</v>
      </c>
      <c r="I186" s="0" t="n">
        <v>2240.23255813954</v>
      </c>
    </row>
    <row r="187" customFormat="false" ht="13.8" hidden="false" customHeight="false" outlineLevel="0" collapsed="false">
      <c r="A187" s="0" t="n">
        <v>14</v>
      </c>
      <c r="B187" s="0" t="s">
        <v>78</v>
      </c>
      <c r="C187" s="0" t="s">
        <v>42</v>
      </c>
      <c r="D187" s="0" t="n">
        <v>4.65</v>
      </c>
      <c r="E187" s="0" t="n">
        <v>5.29</v>
      </c>
      <c r="F187" s="0" t="n">
        <v>0.024891472868217</v>
      </c>
      <c r="G187" s="0" t="n">
        <v>63.7221705426356</v>
      </c>
      <c r="H187" s="0" t="n">
        <v>50</v>
      </c>
      <c r="I187" s="0" t="n">
        <v>3186.10852713178</v>
      </c>
      <c r="J187" s="0" t="n">
        <v>3036.75968992248</v>
      </c>
    </row>
    <row r="188" customFormat="false" ht="13.8" hidden="false" customHeight="false" outlineLevel="0" collapsed="false">
      <c r="A188" s="0" t="n">
        <v>14</v>
      </c>
      <c r="B188" s="0" t="s">
        <v>78</v>
      </c>
      <c r="C188" s="0" t="s">
        <v>43</v>
      </c>
      <c r="D188" s="0" t="n">
        <v>4.71</v>
      </c>
      <c r="E188" s="0" t="n">
        <v>5.29</v>
      </c>
      <c r="F188" s="0" t="n">
        <v>0.024891472868217</v>
      </c>
      <c r="G188" s="0" t="n">
        <v>57.7482170542636</v>
      </c>
      <c r="H188" s="0" t="n">
        <v>50</v>
      </c>
      <c r="I188" s="0" t="n">
        <v>2887.41085271318</v>
      </c>
    </row>
    <row r="189" customFormat="false" ht="13.8" hidden="false" customHeight="false" outlineLevel="0" collapsed="false">
      <c r="A189" s="0" t="n">
        <v>14</v>
      </c>
      <c r="B189" s="0" t="s">
        <v>78</v>
      </c>
      <c r="C189" s="0" t="s">
        <v>44</v>
      </c>
      <c r="D189" s="0" t="n">
        <v>4.68</v>
      </c>
      <c r="E189" s="0" t="n">
        <v>5.29</v>
      </c>
      <c r="F189" s="0" t="n">
        <v>0.024891472868217</v>
      </c>
      <c r="G189" s="0" t="n">
        <v>60.7351937984496</v>
      </c>
      <c r="H189" s="0" t="n">
        <v>50</v>
      </c>
      <c r="I189" s="0" t="n">
        <v>3036.75968992248</v>
      </c>
      <c r="J189" s="0" t="n">
        <v>2688.27906976744</v>
      </c>
    </row>
    <row r="190" customFormat="false" ht="13.8" hidden="false" customHeight="false" outlineLevel="0" collapsed="false">
      <c r="A190" s="0" t="n">
        <v>14</v>
      </c>
      <c r="B190" s="0" t="s">
        <v>78</v>
      </c>
      <c r="C190" s="0" t="s">
        <v>45</v>
      </c>
      <c r="D190" s="0" t="n">
        <v>4.82</v>
      </c>
      <c r="E190" s="0" t="n">
        <v>5.29</v>
      </c>
      <c r="F190" s="0" t="n">
        <v>0.024891472868217</v>
      </c>
      <c r="G190" s="0" t="n">
        <v>46.795968992248</v>
      </c>
      <c r="H190" s="0" t="n">
        <v>50</v>
      </c>
      <c r="I190" s="0" t="n">
        <v>2339.7984496124</v>
      </c>
    </row>
    <row r="191" customFormat="false" ht="13.8" hidden="false" customHeight="false" outlineLevel="0" collapsed="false">
      <c r="A191" s="0" t="n">
        <v>14</v>
      </c>
      <c r="B191" s="0" t="s">
        <v>78</v>
      </c>
      <c r="C191" s="0" t="s">
        <v>46</v>
      </c>
      <c r="D191" s="0" t="n">
        <v>4.67</v>
      </c>
      <c r="E191" s="0" t="n">
        <v>5.29</v>
      </c>
      <c r="F191" s="0" t="n">
        <v>0.024891472868217</v>
      </c>
      <c r="G191" s="0" t="n">
        <v>61.7308527131783</v>
      </c>
      <c r="H191" s="0" t="n">
        <v>50</v>
      </c>
      <c r="I191" s="0" t="n">
        <v>3086.54263565891</v>
      </c>
      <c r="J191" s="0" t="n">
        <v>3061.6511627907</v>
      </c>
    </row>
    <row r="192" customFormat="false" ht="13.8" hidden="false" customHeight="false" outlineLevel="0" collapsed="false">
      <c r="A192" s="0" t="n">
        <v>14</v>
      </c>
      <c r="B192" s="0" t="s">
        <v>78</v>
      </c>
      <c r="C192" s="0" t="s">
        <v>47</v>
      </c>
      <c r="D192" s="0" t="n">
        <v>4.68</v>
      </c>
      <c r="E192" s="0" t="n">
        <v>5.29</v>
      </c>
      <c r="F192" s="0" t="n">
        <v>0.024891472868217</v>
      </c>
      <c r="G192" s="0" t="n">
        <v>60.7351937984496</v>
      </c>
      <c r="H192" s="0" t="n">
        <v>50</v>
      </c>
      <c r="I192" s="0" t="n">
        <v>3036.75968992248</v>
      </c>
    </row>
    <row r="193" customFormat="false" ht="13.8" hidden="false" customHeight="false" outlineLevel="0" collapsed="false">
      <c r="A193" s="0" t="n">
        <v>14</v>
      </c>
      <c r="B193" s="0" t="s">
        <v>78</v>
      </c>
      <c r="C193" s="0" t="s">
        <v>48</v>
      </c>
      <c r="D193" s="0" t="n">
        <v>4.65</v>
      </c>
      <c r="E193" s="0" t="n">
        <v>5.29</v>
      </c>
      <c r="F193" s="0" t="n">
        <v>0.024891472868217</v>
      </c>
      <c r="G193" s="0" t="n">
        <v>63.7221705426356</v>
      </c>
      <c r="H193" s="0" t="n">
        <v>50</v>
      </c>
      <c r="I193" s="0" t="n">
        <v>3186.10852713178</v>
      </c>
      <c r="J193" s="0" t="n">
        <v>3459.91472868217</v>
      </c>
    </row>
    <row r="194" customFormat="false" ht="13.8" hidden="false" customHeight="false" outlineLevel="0" collapsed="false">
      <c r="A194" s="0" t="n">
        <v>14</v>
      </c>
      <c r="B194" s="0" t="s">
        <v>78</v>
      </c>
      <c r="C194" s="0" t="s">
        <v>49</v>
      </c>
      <c r="D194" s="0" t="n">
        <v>4.54</v>
      </c>
      <c r="E194" s="0" t="n">
        <v>5.29</v>
      </c>
      <c r="F194" s="0" t="n">
        <v>0.024891472868217</v>
      </c>
      <c r="G194" s="0" t="n">
        <v>74.6744186046512</v>
      </c>
      <c r="H194" s="0" t="n">
        <v>50</v>
      </c>
      <c r="I194" s="0" t="n">
        <v>3733.72093023256</v>
      </c>
    </row>
    <row r="195" customFormat="false" ht="13.8" hidden="false" customHeight="false" outlineLevel="0" collapsed="false">
      <c r="A195" s="0" t="n">
        <v>14</v>
      </c>
      <c r="B195" s="0" t="s">
        <v>78</v>
      </c>
      <c r="C195" s="0" t="s">
        <v>50</v>
      </c>
      <c r="D195" s="0" t="n">
        <v>4.82</v>
      </c>
      <c r="E195" s="0" t="n">
        <v>5.29</v>
      </c>
      <c r="F195" s="0" t="n">
        <v>0.024891472868217</v>
      </c>
      <c r="G195" s="0" t="n">
        <v>46.795968992248</v>
      </c>
      <c r="H195" s="0" t="n">
        <v>50</v>
      </c>
      <c r="I195" s="0" t="n">
        <v>2339.7984496124</v>
      </c>
      <c r="J195" s="0" t="n">
        <v>2314.90697674419</v>
      </c>
    </row>
    <row r="196" customFormat="false" ht="13.8" hidden="false" customHeight="false" outlineLevel="0" collapsed="false">
      <c r="A196" s="0" t="n">
        <v>14</v>
      </c>
      <c r="B196" s="0" t="s">
        <v>78</v>
      </c>
      <c r="C196" s="0" t="s">
        <v>51</v>
      </c>
      <c r="D196" s="0" t="n">
        <v>4.83</v>
      </c>
      <c r="E196" s="0" t="n">
        <v>5.29</v>
      </c>
      <c r="F196" s="0" t="n">
        <v>0.024891472868217</v>
      </c>
      <c r="G196" s="0" t="n">
        <v>45.8003100775194</v>
      </c>
      <c r="H196" s="0" t="n">
        <v>50</v>
      </c>
      <c r="I196" s="0" t="n">
        <v>2290.01550387597</v>
      </c>
    </row>
    <row r="197" customFormat="false" ht="13.8" hidden="false" customHeight="false" outlineLevel="0" collapsed="false">
      <c r="A197" s="0" t="n">
        <v>14</v>
      </c>
      <c r="B197" s="0" t="s">
        <v>78</v>
      </c>
      <c r="C197" s="0" t="s">
        <v>52</v>
      </c>
      <c r="D197" s="0" t="n">
        <v>4.54</v>
      </c>
      <c r="E197" s="0" t="n">
        <v>5.29</v>
      </c>
      <c r="F197" s="0" t="n">
        <v>0.024891472868217</v>
      </c>
      <c r="G197" s="0" t="n">
        <v>74.6744186046512</v>
      </c>
      <c r="H197" s="0" t="n">
        <v>50</v>
      </c>
      <c r="I197" s="0" t="n">
        <v>3733.72093023256</v>
      </c>
      <c r="J197" s="0" t="n">
        <v>4082.2015503876</v>
      </c>
    </row>
    <row r="198" customFormat="false" ht="13.8" hidden="false" customHeight="false" outlineLevel="0" collapsed="false">
      <c r="A198" s="0" t="n">
        <v>14</v>
      </c>
      <c r="B198" s="0" t="s">
        <v>78</v>
      </c>
      <c r="C198" s="0" t="s">
        <v>53</v>
      </c>
      <c r="D198" s="0" t="n">
        <v>4.4</v>
      </c>
      <c r="E198" s="0" t="n">
        <v>5.29</v>
      </c>
      <c r="F198" s="0" t="n">
        <v>0.024891472868217</v>
      </c>
      <c r="G198" s="0" t="n">
        <v>88.6136434108527</v>
      </c>
      <c r="H198" s="0" t="n">
        <v>50</v>
      </c>
      <c r="I198" s="0" t="n">
        <v>4430.68217054263</v>
      </c>
    </row>
    <row r="199" customFormat="false" ht="13.8" hidden="false" customHeight="false" outlineLevel="0" collapsed="false">
      <c r="A199" s="0" t="n">
        <v>14</v>
      </c>
      <c r="B199" s="0" t="s">
        <v>78</v>
      </c>
      <c r="C199" s="0" t="s">
        <v>54</v>
      </c>
      <c r="D199" s="0" t="n">
        <v>4.82</v>
      </c>
      <c r="E199" s="0" t="n">
        <v>5.29</v>
      </c>
      <c r="F199" s="0" t="n">
        <v>0.024891472868217</v>
      </c>
      <c r="G199" s="0" t="n">
        <v>46.795968992248</v>
      </c>
      <c r="H199" s="0" t="n">
        <v>50</v>
      </c>
      <c r="I199" s="0" t="n">
        <v>2339.7984496124</v>
      </c>
      <c r="J199" s="0" t="n">
        <v>2514.03875968992</v>
      </c>
    </row>
    <row r="200" customFormat="false" ht="13.8" hidden="false" customHeight="false" outlineLevel="0" collapsed="false">
      <c r="A200" s="0" t="n">
        <v>14</v>
      </c>
      <c r="B200" s="0" t="s">
        <v>78</v>
      </c>
      <c r="C200" s="0" t="s">
        <v>55</v>
      </c>
      <c r="D200" s="0" t="n">
        <v>4.75</v>
      </c>
      <c r="E200" s="0" t="n">
        <v>5.29</v>
      </c>
      <c r="F200" s="0" t="n">
        <v>0.024891472868217</v>
      </c>
      <c r="G200" s="0" t="n">
        <v>53.7655813953488</v>
      </c>
      <c r="H200" s="0" t="n">
        <v>50</v>
      </c>
      <c r="I200" s="0" t="n">
        <v>2688.27906976744</v>
      </c>
    </row>
    <row r="201" customFormat="false" ht="13.8" hidden="false" customHeight="false" outlineLevel="0" collapsed="false">
      <c r="A201" s="0" t="n">
        <v>14</v>
      </c>
      <c r="B201" s="0" t="s">
        <v>79</v>
      </c>
      <c r="C201" s="0" t="s">
        <v>17</v>
      </c>
      <c r="D201" s="0" t="n">
        <v>3.68</v>
      </c>
      <c r="E201" s="0" t="n">
        <v>5.145</v>
      </c>
      <c r="F201" s="0" t="n">
        <v>0.0245114503816794</v>
      </c>
      <c r="G201" s="0" t="n">
        <v>143.637099236641</v>
      </c>
      <c r="H201" s="0" t="n">
        <v>200</v>
      </c>
      <c r="I201" s="0" t="n">
        <v>28727.4198473282</v>
      </c>
      <c r="J201" s="0" t="n">
        <v>31472.7022900763</v>
      </c>
    </row>
    <row r="202" customFormat="false" ht="13.8" hidden="false" customHeight="false" outlineLevel="0" collapsed="false">
      <c r="A202" s="0" t="n">
        <v>14</v>
      </c>
      <c r="B202" s="0" t="s">
        <v>79</v>
      </c>
      <c r="C202" s="0" t="s">
        <v>18</v>
      </c>
      <c r="D202" s="0" t="n">
        <v>3.4</v>
      </c>
      <c r="E202" s="0" t="n">
        <v>5.145</v>
      </c>
      <c r="F202" s="0" t="n">
        <v>0.0245114503816794</v>
      </c>
      <c r="G202" s="0" t="n">
        <v>171.089923664122</v>
      </c>
      <c r="H202" s="0" t="n">
        <v>200</v>
      </c>
      <c r="I202" s="0" t="n">
        <v>34217.9847328244</v>
      </c>
    </row>
    <row r="203" customFormat="false" ht="13.8" hidden="false" customHeight="false" outlineLevel="0" collapsed="false">
      <c r="A203" s="0" t="n">
        <v>14</v>
      </c>
      <c r="B203" s="0" t="s">
        <v>79</v>
      </c>
      <c r="C203" s="0" t="s">
        <v>19</v>
      </c>
      <c r="D203" s="0" t="n">
        <v>2.17</v>
      </c>
      <c r="E203" s="0" t="n">
        <v>5.145</v>
      </c>
      <c r="F203" s="0" t="n">
        <v>0.0245114503816794</v>
      </c>
      <c r="G203" s="0" t="n">
        <v>291.686259541985</v>
      </c>
      <c r="H203" s="0" t="n">
        <v>200</v>
      </c>
      <c r="I203" s="0" t="n">
        <v>58337.2519083969</v>
      </c>
    </row>
    <row r="204" customFormat="false" ht="13.8" hidden="false" customHeight="false" outlineLevel="0" collapsed="false">
      <c r="A204" s="0" t="n">
        <v>14</v>
      </c>
      <c r="B204" s="0" t="s">
        <v>79</v>
      </c>
      <c r="C204" s="0" t="s">
        <v>20</v>
      </c>
      <c r="D204" s="0" t="n">
        <v>3.47</v>
      </c>
      <c r="E204" s="0" t="n">
        <v>5.145</v>
      </c>
      <c r="F204" s="0" t="n">
        <v>0.0245114503816794</v>
      </c>
      <c r="G204" s="0" t="n">
        <v>164.226717557252</v>
      </c>
      <c r="H204" s="0" t="n">
        <v>200</v>
      </c>
      <c r="I204" s="0" t="n">
        <v>32845.3435114504</v>
      </c>
      <c r="J204" s="0" t="n">
        <v>38009.0890585242</v>
      </c>
    </row>
    <row r="205" customFormat="false" ht="13.8" hidden="false" customHeight="false" outlineLevel="0" collapsed="false">
      <c r="A205" s="0" t="n">
        <v>14</v>
      </c>
      <c r="B205" s="0" t="s">
        <v>79</v>
      </c>
      <c r="C205" s="0" t="s">
        <v>21</v>
      </c>
      <c r="D205" s="0" t="n">
        <v>3.01</v>
      </c>
      <c r="E205" s="0" t="n">
        <v>5.145</v>
      </c>
      <c r="F205" s="0" t="n">
        <v>0.0245114503816794</v>
      </c>
      <c r="G205" s="0" t="n">
        <v>209.327786259542</v>
      </c>
      <c r="H205" s="0" t="n">
        <v>200</v>
      </c>
      <c r="I205" s="0" t="n">
        <v>41865.5572519084</v>
      </c>
    </row>
    <row r="206" customFormat="false" ht="13.8" hidden="false" customHeight="false" outlineLevel="0" collapsed="false">
      <c r="A206" s="0" t="n">
        <v>14</v>
      </c>
      <c r="B206" s="0" t="s">
        <v>79</v>
      </c>
      <c r="C206" s="0" t="s">
        <v>22</v>
      </c>
      <c r="D206" s="0" t="n">
        <v>3.14</v>
      </c>
      <c r="E206" s="0" t="n">
        <v>5.145</v>
      </c>
      <c r="F206" s="0" t="n">
        <v>0.0245114503816794</v>
      </c>
      <c r="G206" s="0" t="n">
        <v>196.581832061069</v>
      </c>
      <c r="H206" s="0" t="n">
        <v>200</v>
      </c>
      <c r="I206" s="0" t="n">
        <v>39316.3664122137</v>
      </c>
    </row>
    <row r="207" customFormat="false" ht="13.8" hidden="false" customHeight="false" outlineLevel="0" collapsed="false">
      <c r="A207" s="0" t="n">
        <v>14</v>
      </c>
      <c r="B207" s="0" t="s">
        <v>79</v>
      </c>
      <c r="C207" s="0" t="s">
        <v>23</v>
      </c>
      <c r="D207" s="0" t="n">
        <v>3.17</v>
      </c>
      <c r="E207" s="0" t="n">
        <v>5.145</v>
      </c>
      <c r="F207" s="0" t="n">
        <v>0.0245114503816794</v>
      </c>
      <c r="G207" s="0" t="n">
        <v>193.640458015267</v>
      </c>
      <c r="H207" s="0" t="n">
        <v>200</v>
      </c>
      <c r="I207" s="0" t="n">
        <v>38728.0916030534</v>
      </c>
      <c r="J207" s="0" t="n">
        <v>39839.2773536895</v>
      </c>
    </row>
    <row r="208" customFormat="false" ht="13.8" hidden="false" customHeight="false" outlineLevel="0" collapsed="false">
      <c r="A208" s="0" t="n">
        <v>14</v>
      </c>
      <c r="B208" s="0" t="s">
        <v>79</v>
      </c>
      <c r="C208" s="0" t="s">
        <v>24</v>
      </c>
      <c r="D208" s="0" t="n">
        <v>2.83</v>
      </c>
      <c r="E208" s="0" t="n">
        <v>5.145</v>
      </c>
      <c r="F208" s="0" t="n">
        <v>0.0245114503816794</v>
      </c>
      <c r="G208" s="0" t="n">
        <v>226.976030534351</v>
      </c>
      <c r="H208" s="0" t="n">
        <v>200</v>
      </c>
      <c r="I208" s="0" t="n">
        <v>45395.2061068702</v>
      </c>
    </row>
    <row r="209" customFormat="false" ht="13.8" hidden="false" customHeight="false" outlineLevel="0" collapsed="false">
      <c r="A209" s="0" t="n">
        <v>14</v>
      </c>
      <c r="B209" s="0" t="s">
        <v>79</v>
      </c>
      <c r="C209" s="0" t="s">
        <v>25</v>
      </c>
      <c r="D209" s="0" t="n">
        <v>3.34</v>
      </c>
      <c r="E209" s="0" t="n">
        <v>5.145</v>
      </c>
      <c r="F209" s="0" t="n">
        <v>0.0245114503816794</v>
      </c>
      <c r="G209" s="0" t="n">
        <v>176.972671755725</v>
      </c>
      <c r="H209" s="0" t="n">
        <v>200</v>
      </c>
      <c r="I209" s="0" t="n">
        <v>35394.534351145</v>
      </c>
    </row>
    <row r="210" customFormat="false" ht="13.8" hidden="false" customHeight="false" outlineLevel="0" collapsed="false">
      <c r="A210" s="0" t="n">
        <v>14</v>
      </c>
      <c r="B210" s="0" t="s">
        <v>79</v>
      </c>
      <c r="C210" s="0" t="s">
        <v>26</v>
      </c>
      <c r="D210" s="0" t="n">
        <v>3.86</v>
      </c>
      <c r="E210" s="0" t="n">
        <v>5.145</v>
      </c>
      <c r="F210" s="0" t="n">
        <v>0.0245114503816794</v>
      </c>
      <c r="G210" s="0" t="n">
        <v>125.988854961832</v>
      </c>
      <c r="H210" s="0" t="n">
        <v>200</v>
      </c>
      <c r="I210" s="0" t="n">
        <v>25197.7709923664</v>
      </c>
      <c r="J210" s="0" t="n">
        <v>25197.7709923664</v>
      </c>
    </row>
    <row r="211" customFormat="false" ht="13.8" hidden="false" customHeight="false" outlineLevel="0" collapsed="false">
      <c r="A211" s="0" t="n">
        <v>14</v>
      </c>
      <c r="B211" s="0" t="s">
        <v>79</v>
      </c>
      <c r="C211" s="0" t="s">
        <v>27</v>
      </c>
      <c r="D211" s="0" t="n">
        <v>3.86</v>
      </c>
      <c r="E211" s="0" t="n">
        <v>5.145</v>
      </c>
      <c r="F211" s="0" t="n">
        <v>0.0245114503816794</v>
      </c>
      <c r="G211" s="0" t="n">
        <v>125.988854961832</v>
      </c>
      <c r="H211" s="0" t="n">
        <v>200</v>
      </c>
      <c r="I211" s="0" t="n">
        <v>25197.7709923664</v>
      </c>
    </row>
    <row r="212" customFormat="false" ht="13.8" hidden="false" customHeight="false" outlineLevel="0" collapsed="false">
      <c r="A212" s="0" t="n">
        <v>14</v>
      </c>
      <c r="B212" s="0" t="s">
        <v>79</v>
      </c>
      <c r="C212" s="0" t="s">
        <v>28</v>
      </c>
      <c r="D212" s="0" t="n">
        <v>3.82</v>
      </c>
      <c r="E212" s="0" t="n">
        <v>5.145</v>
      </c>
      <c r="F212" s="0" t="n">
        <v>0.0245114503816794</v>
      </c>
      <c r="G212" s="0" t="n">
        <v>129.910687022901</v>
      </c>
      <c r="H212" s="0" t="n">
        <v>200</v>
      </c>
      <c r="I212" s="0" t="n">
        <v>25982.1374045801</v>
      </c>
      <c r="J212" s="0" t="n">
        <v>25884.0916030534</v>
      </c>
    </row>
    <row r="213" customFormat="false" ht="13.8" hidden="false" customHeight="false" outlineLevel="0" collapsed="false">
      <c r="A213" s="0" t="n">
        <v>14</v>
      </c>
      <c r="B213" s="0" t="s">
        <v>79</v>
      </c>
      <c r="C213" s="0" t="s">
        <v>29</v>
      </c>
      <c r="D213" s="0" t="n">
        <v>3.83</v>
      </c>
      <c r="E213" s="0" t="n">
        <v>5.145</v>
      </c>
      <c r="F213" s="0" t="n">
        <v>0.0245114503816794</v>
      </c>
      <c r="G213" s="0" t="n">
        <v>128.930229007634</v>
      </c>
      <c r="H213" s="0" t="n">
        <v>200</v>
      </c>
      <c r="I213" s="0" t="n">
        <v>25786.0458015267</v>
      </c>
    </row>
    <row r="214" customFormat="false" ht="13.8" hidden="false" customHeight="false" outlineLevel="0" collapsed="false">
      <c r="A214" s="0" t="n">
        <v>14</v>
      </c>
      <c r="B214" s="0" t="s">
        <v>79</v>
      </c>
      <c r="C214" s="0" t="s">
        <v>30</v>
      </c>
      <c r="D214" s="0" t="n">
        <v>3.24</v>
      </c>
      <c r="E214" s="0" t="n">
        <v>5.145</v>
      </c>
      <c r="F214" s="0" t="n">
        <v>0.0245114503816794</v>
      </c>
      <c r="G214" s="0" t="n">
        <v>186.777251908397</v>
      </c>
      <c r="H214" s="0" t="n">
        <v>200</v>
      </c>
      <c r="I214" s="0" t="n">
        <v>37355.4503816794</v>
      </c>
      <c r="J214" s="0" t="n">
        <v>32845.3435114504</v>
      </c>
    </row>
    <row r="215" customFormat="false" ht="13.8" hidden="false" customHeight="false" outlineLevel="0" collapsed="false">
      <c r="A215" s="0" t="n">
        <v>14</v>
      </c>
      <c r="B215" s="0" t="s">
        <v>79</v>
      </c>
      <c r="C215" s="0" t="s">
        <v>31</v>
      </c>
      <c r="D215" s="0" t="n">
        <v>3.7</v>
      </c>
      <c r="E215" s="0" t="n">
        <v>5.145</v>
      </c>
      <c r="F215" s="0" t="n">
        <v>0.0245114503816794</v>
      </c>
      <c r="G215" s="0" t="n">
        <v>141.676183206107</v>
      </c>
      <c r="H215" s="0" t="n">
        <v>200</v>
      </c>
      <c r="I215" s="0" t="n">
        <v>28335.2366412213</v>
      </c>
    </row>
    <row r="216" customFormat="false" ht="13.8" hidden="false" customHeight="false" outlineLevel="0" collapsed="false">
      <c r="A216" s="0" t="n">
        <v>14</v>
      </c>
      <c r="B216" s="0" t="s">
        <v>79</v>
      </c>
      <c r="C216" s="0" t="s">
        <v>32</v>
      </c>
      <c r="D216" s="0" t="n">
        <v>2.89</v>
      </c>
      <c r="E216" s="0" t="n">
        <v>5.145</v>
      </c>
      <c r="F216" s="0" t="n">
        <v>0.0245114503816794</v>
      </c>
      <c r="G216" s="0" t="n">
        <v>221.093282442748</v>
      </c>
      <c r="H216" s="0" t="n">
        <v>200</v>
      </c>
      <c r="I216" s="0" t="n">
        <v>44218.6564885496</v>
      </c>
      <c r="J216" s="0" t="n">
        <v>39218.320610687</v>
      </c>
    </row>
    <row r="217" customFormat="false" ht="13.8" hidden="false" customHeight="false" outlineLevel="0" collapsed="false">
      <c r="A217" s="0" t="n">
        <v>14</v>
      </c>
      <c r="B217" s="0" t="s">
        <v>79</v>
      </c>
      <c r="C217" s="0" t="s">
        <v>33</v>
      </c>
      <c r="D217" s="0" t="n">
        <v>3.4</v>
      </c>
      <c r="E217" s="0" t="n">
        <v>5.145</v>
      </c>
      <c r="F217" s="0" t="n">
        <v>0.0245114503816794</v>
      </c>
      <c r="G217" s="0" t="n">
        <v>171.089923664122</v>
      </c>
      <c r="H217" s="0" t="n">
        <v>200</v>
      </c>
      <c r="I217" s="0" t="n">
        <v>34217.9847328244</v>
      </c>
    </row>
    <row r="218" customFormat="false" ht="13.8" hidden="false" customHeight="false" outlineLevel="0" collapsed="false">
      <c r="A218" s="0" t="n">
        <v>14</v>
      </c>
      <c r="B218" s="0" t="s">
        <v>79</v>
      </c>
      <c r="C218" s="0" t="s">
        <v>34</v>
      </c>
      <c r="D218" s="0" t="n">
        <v>3.67</v>
      </c>
      <c r="E218" s="0" t="n">
        <v>5.145</v>
      </c>
      <c r="F218" s="0" t="n">
        <v>0.0245114503816794</v>
      </c>
      <c r="G218" s="0" t="n">
        <v>144.617557251908</v>
      </c>
      <c r="H218" s="0" t="n">
        <v>200</v>
      </c>
      <c r="I218" s="0" t="n">
        <v>28923.5114503817</v>
      </c>
      <c r="J218" s="0" t="n">
        <v>25884.0916030534</v>
      </c>
    </row>
    <row r="219" customFormat="false" ht="13.8" hidden="false" customHeight="false" outlineLevel="0" collapsed="false">
      <c r="A219" s="0" t="n">
        <v>14</v>
      </c>
      <c r="B219" s="0" t="s">
        <v>79</v>
      </c>
      <c r="C219" s="0" t="s">
        <v>35</v>
      </c>
      <c r="D219" s="0" t="n">
        <v>3.98</v>
      </c>
      <c r="E219" s="0" t="n">
        <v>5.145</v>
      </c>
      <c r="F219" s="0" t="n">
        <v>0.0245114503816794</v>
      </c>
      <c r="G219" s="0" t="n">
        <v>114.223358778626</v>
      </c>
      <c r="H219" s="0" t="n">
        <v>200</v>
      </c>
      <c r="I219" s="0" t="n">
        <v>22844.6717557252</v>
      </c>
    </row>
    <row r="220" customFormat="false" ht="13.8" hidden="false" customHeight="false" outlineLevel="0" collapsed="false">
      <c r="A220" s="0" t="n">
        <v>14</v>
      </c>
      <c r="B220" s="0" t="s">
        <v>79</v>
      </c>
      <c r="C220" s="0" t="s">
        <v>36</v>
      </c>
      <c r="D220" s="0" t="n">
        <v>3.97</v>
      </c>
      <c r="E220" s="0" t="n">
        <v>5.145</v>
      </c>
      <c r="F220" s="0" t="n">
        <v>0.0245114503816794</v>
      </c>
      <c r="G220" s="0" t="n">
        <v>115.203816793893</v>
      </c>
      <c r="H220" s="0" t="n">
        <v>200</v>
      </c>
      <c r="I220" s="0" t="n">
        <v>23040.7633587786</v>
      </c>
      <c r="J220" s="0" t="n">
        <v>26374.320610687</v>
      </c>
    </row>
    <row r="221" customFormat="false" ht="13.8" hidden="false" customHeight="false" outlineLevel="0" collapsed="false">
      <c r="A221" s="0" t="n">
        <v>14</v>
      </c>
      <c r="B221" s="0" t="s">
        <v>79</v>
      </c>
      <c r="C221" s="0" t="s">
        <v>37</v>
      </c>
      <c r="D221" s="0" t="n">
        <v>3.63</v>
      </c>
      <c r="E221" s="0" t="n">
        <v>5.145</v>
      </c>
      <c r="F221" s="0" t="n">
        <v>0.0245114503816794</v>
      </c>
      <c r="G221" s="0" t="n">
        <v>148.539389312977</v>
      </c>
      <c r="H221" s="0" t="n">
        <v>200</v>
      </c>
      <c r="I221" s="0" t="n">
        <v>29707.8778625954</v>
      </c>
    </row>
    <row r="222" customFormat="false" ht="13.8" hidden="false" customHeight="false" outlineLevel="0" collapsed="false">
      <c r="A222" s="0" t="n">
        <v>14</v>
      </c>
      <c r="B222" s="0" t="s">
        <v>79</v>
      </c>
      <c r="C222" s="0" t="s">
        <v>38</v>
      </c>
      <c r="D222" s="0" t="n">
        <v>3.65</v>
      </c>
      <c r="E222" s="0" t="n">
        <v>5.145</v>
      </c>
      <c r="F222" s="0" t="n">
        <v>0.0245114503816794</v>
      </c>
      <c r="G222" s="0" t="n">
        <v>146.578473282443</v>
      </c>
      <c r="H222" s="0" t="n">
        <v>200</v>
      </c>
      <c r="I222" s="0" t="n">
        <v>29315.6946564885</v>
      </c>
      <c r="J222" s="0" t="n">
        <v>30100.0610687023</v>
      </c>
    </row>
    <row r="223" customFormat="false" ht="13.8" hidden="false" customHeight="false" outlineLevel="0" collapsed="false">
      <c r="A223" s="0" t="n">
        <v>14</v>
      </c>
      <c r="B223" s="0" t="s">
        <v>79</v>
      </c>
      <c r="C223" s="0" t="s">
        <v>39</v>
      </c>
      <c r="D223" s="0" t="n">
        <v>3.57</v>
      </c>
      <c r="E223" s="0" t="n">
        <v>5.145</v>
      </c>
      <c r="F223" s="0" t="n">
        <v>0.0245114503816794</v>
      </c>
      <c r="G223" s="0" t="n">
        <v>154.42213740458</v>
      </c>
      <c r="H223" s="0" t="n">
        <v>200</v>
      </c>
      <c r="I223" s="0" t="n">
        <v>30884.427480916</v>
      </c>
    </row>
    <row r="224" customFormat="false" ht="13.8" hidden="false" customHeight="false" outlineLevel="0" collapsed="false">
      <c r="A224" s="0" t="n">
        <v>14</v>
      </c>
      <c r="B224" s="0" t="s">
        <v>79</v>
      </c>
      <c r="C224" s="0" t="s">
        <v>40</v>
      </c>
      <c r="D224" s="0" t="n">
        <v>3.71</v>
      </c>
      <c r="E224" s="0" t="n">
        <v>5.145</v>
      </c>
      <c r="F224" s="0" t="n">
        <v>0.0245114503816794</v>
      </c>
      <c r="G224" s="0" t="n">
        <v>140.69572519084</v>
      </c>
      <c r="H224" s="0" t="n">
        <v>200</v>
      </c>
      <c r="I224" s="0" t="n">
        <v>28139.1450381679</v>
      </c>
      <c r="J224" s="0" t="n">
        <v>26570.4122137404</v>
      </c>
    </row>
    <row r="225" customFormat="false" ht="13.8" hidden="false" customHeight="false" outlineLevel="0" collapsed="false">
      <c r="A225" s="0" t="n">
        <v>14</v>
      </c>
      <c r="B225" s="0" t="s">
        <v>79</v>
      </c>
      <c r="C225" s="0" t="s">
        <v>41</v>
      </c>
      <c r="D225" s="0" t="n">
        <v>3.87</v>
      </c>
      <c r="E225" s="0" t="n">
        <v>5.145</v>
      </c>
      <c r="F225" s="0" t="n">
        <v>0.0245114503816794</v>
      </c>
      <c r="G225" s="0" t="n">
        <v>125.008396946565</v>
      </c>
      <c r="H225" s="0" t="n">
        <v>200</v>
      </c>
      <c r="I225" s="0" t="n">
        <v>25001.679389313</v>
      </c>
    </row>
    <row r="226" customFormat="false" ht="13.8" hidden="false" customHeight="false" outlineLevel="0" collapsed="false">
      <c r="A226" s="0" t="n">
        <v>14</v>
      </c>
      <c r="B226" s="0" t="s">
        <v>79</v>
      </c>
      <c r="C226" s="0" t="s">
        <v>42</v>
      </c>
      <c r="D226" s="0" t="n">
        <v>3.56</v>
      </c>
      <c r="E226" s="0" t="n">
        <v>5.145</v>
      </c>
      <c r="F226" s="0" t="n">
        <v>0.0245114503816794</v>
      </c>
      <c r="G226" s="0" t="n">
        <v>155.402595419847</v>
      </c>
      <c r="H226" s="0" t="n">
        <v>200</v>
      </c>
      <c r="I226" s="0" t="n">
        <v>31080.5190839695</v>
      </c>
      <c r="J226" s="0" t="n">
        <v>31766.8396946565</v>
      </c>
    </row>
    <row r="227" customFormat="false" ht="13.8" hidden="false" customHeight="false" outlineLevel="0" collapsed="false">
      <c r="A227" s="0" t="n">
        <v>14</v>
      </c>
      <c r="B227" s="0" t="s">
        <v>79</v>
      </c>
      <c r="C227" s="0" t="s">
        <v>43</v>
      </c>
      <c r="D227" s="0" t="n">
        <v>3.49</v>
      </c>
      <c r="E227" s="0" t="n">
        <v>5.145</v>
      </c>
      <c r="F227" s="0" t="n">
        <v>0.0245114503816794</v>
      </c>
      <c r="G227" s="0" t="n">
        <v>162.265801526718</v>
      </c>
      <c r="H227" s="0" t="n">
        <v>200</v>
      </c>
      <c r="I227" s="0" t="n">
        <v>32453.1603053435</v>
      </c>
    </row>
    <row r="228" customFormat="false" ht="13.8" hidden="false" customHeight="false" outlineLevel="0" collapsed="false">
      <c r="A228" s="0" t="n">
        <v>14</v>
      </c>
      <c r="B228" s="0" t="s">
        <v>79</v>
      </c>
      <c r="C228" s="0" t="s">
        <v>44</v>
      </c>
      <c r="D228" s="0" t="n">
        <v>3.75</v>
      </c>
      <c r="E228" s="0" t="n">
        <v>5.145</v>
      </c>
      <c r="F228" s="0" t="n">
        <v>0.0245114503816794</v>
      </c>
      <c r="G228" s="0" t="n">
        <v>136.773893129771</v>
      </c>
      <c r="H228" s="0" t="n">
        <v>200</v>
      </c>
      <c r="I228" s="0" t="n">
        <v>27354.7786259542</v>
      </c>
      <c r="J228" s="0" t="n">
        <v>36963.2671755725</v>
      </c>
    </row>
    <row r="229" customFormat="false" ht="13.8" hidden="false" customHeight="false" outlineLevel="0" collapsed="false">
      <c r="A229" s="0" t="n">
        <v>14</v>
      </c>
      <c r="B229" s="0" t="s">
        <v>79</v>
      </c>
      <c r="C229" s="0" t="s">
        <v>45</v>
      </c>
      <c r="D229" s="0" t="n">
        <v>2.77</v>
      </c>
      <c r="E229" s="0" t="n">
        <v>5.145</v>
      </c>
      <c r="F229" s="0" t="n">
        <v>0.0245114503816794</v>
      </c>
      <c r="G229" s="0" t="n">
        <v>232.858778625954</v>
      </c>
      <c r="H229" s="0" t="n">
        <v>200</v>
      </c>
      <c r="I229" s="0" t="n">
        <v>46571.7557251908</v>
      </c>
    </row>
    <row r="230" customFormat="false" ht="13.8" hidden="false" customHeight="false" outlineLevel="0" collapsed="false">
      <c r="A230" s="0" t="n">
        <v>14</v>
      </c>
      <c r="B230" s="0" t="s">
        <v>79</v>
      </c>
      <c r="C230" s="0" t="s">
        <v>46</v>
      </c>
      <c r="D230" s="0" t="n">
        <v>3.18</v>
      </c>
      <c r="E230" s="0" t="n">
        <v>5.145</v>
      </c>
      <c r="F230" s="0" t="n">
        <v>0.0245114503816794</v>
      </c>
      <c r="G230" s="0" t="n">
        <v>192.66</v>
      </c>
      <c r="H230" s="0" t="n">
        <v>200</v>
      </c>
      <c r="I230" s="0" t="n">
        <v>38532</v>
      </c>
      <c r="J230" s="0" t="n">
        <v>33041.4351145038</v>
      </c>
    </row>
    <row r="231" customFormat="false" ht="13.8" hidden="false" customHeight="false" outlineLevel="0" collapsed="false">
      <c r="A231" s="0" t="n">
        <v>14</v>
      </c>
      <c r="B231" s="0" t="s">
        <v>79</v>
      </c>
      <c r="C231" s="0" t="s">
        <v>47</v>
      </c>
      <c r="D231" s="0" t="n">
        <v>3.74</v>
      </c>
      <c r="E231" s="0" t="n">
        <v>5.145</v>
      </c>
      <c r="F231" s="0" t="n">
        <v>0.0245114503816794</v>
      </c>
      <c r="G231" s="0" t="n">
        <v>137.754351145038</v>
      </c>
      <c r="H231" s="0" t="n">
        <v>200</v>
      </c>
      <c r="I231" s="0" t="n">
        <v>27550.8702290076</v>
      </c>
    </row>
    <row r="232" customFormat="false" ht="13.8" hidden="false" customHeight="false" outlineLevel="0" collapsed="false">
      <c r="A232" s="0" t="n">
        <v>14</v>
      </c>
      <c r="B232" s="0" t="s">
        <v>79</v>
      </c>
      <c r="C232" s="0" t="s">
        <v>48</v>
      </c>
      <c r="D232" s="0" t="n">
        <v>3.77</v>
      </c>
      <c r="E232" s="0" t="n">
        <v>5.145</v>
      </c>
      <c r="F232" s="0" t="n">
        <v>0.0245114503816794</v>
      </c>
      <c r="G232" s="0" t="n">
        <v>134.812977099237</v>
      </c>
      <c r="H232" s="0" t="n">
        <v>200</v>
      </c>
      <c r="I232" s="0" t="n">
        <v>26962.5954198473</v>
      </c>
      <c r="J232" s="0" t="n">
        <v>32257.0687022901</v>
      </c>
    </row>
    <row r="233" customFormat="false" ht="13.8" hidden="false" customHeight="false" outlineLevel="0" collapsed="false">
      <c r="A233" s="0" t="n">
        <v>14</v>
      </c>
      <c r="B233" s="0" t="s">
        <v>79</v>
      </c>
      <c r="C233" s="0" t="s">
        <v>49</v>
      </c>
      <c r="D233" s="0" t="n">
        <v>3.23</v>
      </c>
      <c r="E233" s="0" t="n">
        <v>5.145</v>
      </c>
      <c r="F233" s="0" t="n">
        <v>0.0245114503816794</v>
      </c>
      <c r="G233" s="0" t="n">
        <v>187.757709923664</v>
      </c>
      <c r="H233" s="0" t="n">
        <v>200</v>
      </c>
      <c r="I233" s="0" t="n">
        <v>37551.5419847328</v>
      </c>
    </row>
    <row r="234" customFormat="false" ht="13.8" hidden="false" customHeight="false" outlineLevel="0" collapsed="false">
      <c r="A234" s="0" t="n">
        <v>14</v>
      </c>
      <c r="B234" s="0" t="s">
        <v>79</v>
      </c>
      <c r="C234" s="0" t="s">
        <v>50</v>
      </c>
      <c r="D234" s="0" t="n">
        <v>3.44</v>
      </c>
      <c r="E234" s="0" t="n">
        <v>5.145</v>
      </c>
      <c r="F234" s="0" t="n">
        <v>0.0245114503816794</v>
      </c>
      <c r="G234" s="0" t="n">
        <v>167.168091603053</v>
      </c>
      <c r="H234" s="0" t="n">
        <v>200</v>
      </c>
      <c r="I234" s="0" t="n">
        <v>33433.6183206107</v>
      </c>
      <c r="J234" s="0" t="n">
        <v>33139.4809160305</v>
      </c>
    </row>
    <row r="235" customFormat="false" ht="13.8" hidden="false" customHeight="false" outlineLevel="0" collapsed="false">
      <c r="A235" s="0" t="n">
        <v>14</v>
      </c>
      <c r="B235" s="0" t="s">
        <v>79</v>
      </c>
      <c r="C235" s="0" t="s">
        <v>51</v>
      </c>
      <c r="D235" s="0" t="n">
        <v>3.47</v>
      </c>
      <c r="E235" s="0" t="n">
        <v>5.145</v>
      </c>
      <c r="F235" s="0" t="n">
        <v>0.0245114503816794</v>
      </c>
      <c r="G235" s="0" t="n">
        <v>164.226717557252</v>
      </c>
      <c r="H235" s="0" t="n">
        <v>200</v>
      </c>
      <c r="I235" s="0" t="n">
        <v>32845.3435114504</v>
      </c>
    </row>
    <row r="236" customFormat="false" ht="13.8" hidden="false" customHeight="false" outlineLevel="0" collapsed="false">
      <c r="A236" s="0" t="n">
        <v>14</v>
      </c>
      <c r="B236" s="0" t="s">
        <v>79</v>
      </c>
      <c r="C236" s="0" t="s">
        <v>52</v>
      </c>
      <c r="D236" s="0" t="n">
        <v>3.48</v>
      </c>
      <c r="E236" s="0" t="n">
        <v>5.145</v>
      </c>
      <c r="F236" s="0" t="n">
        <v>0.0245114503816794</v>
      </c>
      <c r="G236" s="0" t="n">
        <v>163.246259541985</v>
      </c>
      <c r="H236" s="0" t="n">
        <v>200</v>
      </c>
      <c r="I236" s="0" t="n">
        <v>32649.2519083969</v>
      </c>
      <c r="J236" s="0" t="n">
        <v>31080.5190839695</v>
      </c>
    </row>
    <row r="237" customFormat="false" ht="13.8" hidden="false" customHeight="false" outlineLevel="0" collapsed="false">
      <c r="A237" s="0" t="n">
        <v>14</v>
      </c>
      <c r="B237" s="0" t="s">
        <v>79</v>
      </c>
      <c r="C237" s="0" t="s">
        <v>53</v>
      </c>
      <c r="D237" s="0" t="n">
        <v>3.64</v>
      </c>
      <c r="E237" s="0" t="n">
        <v>5.145</v>
      </c>
      <c r="F237" s="0" t="n">
        <v>0.0245114503816794</v>
      </c>
      <c r="G237" s="0" t="n">
        <v>147.55893129771</v>
      </c>
      <c r="H237" s="0" t="n">
        <v>200</v>
      </c>
      <c r="I237" s="0" t="n">
        <v>29511.786259542</v>
      </c>
    </row>
    <row r="238" customFormat="false" ht="13.8" hidden="false" customHeight="false" outlineLevel="0" collapsed="false">
      <c r="A238" s="0" t="n">
        <v>14</v>
      </c>
      <c r="B238" s="0" t="s">
        <v>79</v>
      </c>
      <c r="C238" s="0" t="s">
        <v>54</v>
      </c>
      <c r="D238" s="0" t="n">
        <v>3.66</v>
      </c>
      <c r="E238" s="0" t="n">
        <v>5.145</v>
      </c>
      <c r="F238" s="0" t="n">
        <v>0.0245114503816794</v>
      </c>
      <c r="G238" s="0" t="n">
        <v>145.598015267176</v>
      </c>
      <c r="H238" s="0" t="n">
        <v>200</v>
      </c>
      <c r="I238" s="0" t="n">
        <v>29119.6030534351</v>
      </c>
      <c r="J238" s="0" t="n">
        <v>26472.3664122137</v>
      </c>
    </row>
    <row r="239" customFormat="false" ht="13.8" hidden="false" customHeight="false" outlineLevel="0" collapsed="false">
      <c r="A239" s="0" t="n">
        <v>14</v>
      </c>
      <c r="B239" s="0" t="s">
        <v>79</v>
      </c>
      <c r="C239" s="0" t="s">
        <v>55</v>
      </c>
      <c r="D239" s="0" t="n">
        <v>3.93</v>
      </c>
      <c r="E239" s="0" t="n">
        <v>5.145</v>
      </c>
      <c r="F239" s="0" t="n">
        <v>0.0245114503816794</v>
      </c>
      <c r="G239" s="0" t="n">
        <v>119.125648854962</v>
      </c>
      <c r="H239" s="0" t="n">
        <v>200</v>
      </c>
      <c r="I239" s="0" t="n">
        <v>23825.1297709923</v>
      </c>
    </row>
    <row r="240" customFormat="false" ht="13.8" hidden="false" customHeight="false" outlineLevel="0" collapsed="false">
      <c r="A240" s="0" t="n">
        <v>21</v>
      </c>
      <c r="B240" s="0" t="s">
        <v>78</v>
      </c>
      <c r="C240" s="0" t="s">
        <v>17</v>
      </c>
      <c r="D240" s="0" t="n">
        <v>4.35</v>
      </c>
      <c r="E240" s="0" t="n">
        <v>5.225</v>
      </c>
      <c r="F240" s="0" t="n">
        <v>0.0240524344569288</v>
      </c>
      <c r="G240" s="0" t="n">
        <v>84.183520599251</v>
      </c>
      <c r="H240" s="0" t="n">
        <v>50</v>
      </c>
      <c r="I240" s="0" t="n">
        <v>4209.17602996255</v>
      </c>
      <c r="J240" s="0" t="n">
        <v>4337.4556803995</v>
      </c>
    </row>
    <row r="241" customFormat="false" ht="13.8" hidden="false" customHeight="false" outlineLevel="0" collapsed="false">
      <c r="A241" s="0" t="n">
        <v>21</v>
      </c>
      <c r="B241" s="0" t="s">
        <v>78</v>
      </c>
      <c r="C241" s="0" t="s">
        <v>18</v>
      </c>
      <c r="D241" s="0" t="n">
        <v>4.31</v>
      </c>
      <c r="E241" s="0" t="n">
        <v>5.225</v>
      </c>
      <c r="F241" s="0" t="n">
        <v>0.0240524344569288</v>
      </c>
      <c r="G241" s="0" t="n">
        <v>88.0319101123596</v>
      </c>
      <c r="H241" s="0" t="n">
        <v>50</v>
      </c>
      <c r="I241" s="0" t="n">
        <v>4401.59550561798</v>
      </c>
    </row>
    <row r="242" customFormat="false" ht="13.8" hidden="false" customHeight="false" outlineLevel="0" collapsed="false">
      <c r="A242" s="0" t="n">
        <v>21</v>
      </c>
      <c r="B242" s="0" t="s">
        <v>78</v>
      </c>
      <c r="C242" s="0" t="s">
        <v>19</v>
      </c>
      <c r="D242" s="0" t="n">
        <v>4.31</v>
      </c>
      <c r="E242" s="0" t="n">
        <v>5.225</v>
      </c>
      <c r="F242" s="0" t="n">
        <v>0.0240524344569288</v>
      </c>
      <c r="G242" s="0" t="n">
        <v>88.0319101123596</v>
      </c>
      <c r="H242" s="0" t="n">
        <v>50</v>
      </c>
      <c r="I242" s="0" t="n">
        <v>4401.59550561798</v>
      </c>
    </row>
    <row r="243" customFormat="false" ht="13.8" hidden="false" customHeight="false" outlineLevel="0" collapsed="false">
      <c r="A243" s="0" t="n">
        <v>21</v>
      </c>
      <c r="B243" s="0" t="s">
        <v>78</v>
      </c>
      <c r="C243" s="0" t="s">
        <v>20</v>
      </c>
      <c r="D243" s="0" t="n">
        <v>4.51</v>
      </c>
      <c r="E243" s="0" t="n">
        <v>5.225</v>
      </c>
      <c r="F243" s="0" t="n">
        <v>0.0240524344569288</v>
      </c>
      <c r="G243" s="0" t="n">
        <v>68.7899625468165</v>
      </c>
      <c r="H243" s="0" t="n">
        <v>50</v>
      </c>
      <c r="I243" s="0" t="n">
        <v>3439.49812734082</v>
      </c>
      <c r="J243" s="0" t="n">
        <v>3808.30212234706</v>
      </c>
    </row>
    <row r="244" customFormat="false" ht="13.8" hidden="false" customHeight="false" outlineLevel="0" collapsed="false">
      <c r="A244" s="0" t="n">
        <v>21</v>
      </c>
      <c r="B244" s="0" t="s">
        <v>78</v>
      </c>
      <c r="C244" s="0" t="s">
        <v>21</v>
      </c>
      <c r="D244" s="0" t="n">
        <v>4.33</v>
      </c>
      <c r="E244" s="0" t="n">
        <v>5.225</v>
      </c>
      <c r="F244" s="0" t="n">
        <v>0.0240524344569288</v>
      </c>
      <c r="G244" s="0" t="n">
        <v>86.1077153558052</v>
      </c>
      <c r="H244" s="0" t="n">
        <v>50</v>
      </c>
      <c r="I244" s="0" t="n">
        <v>4305.38576779026</v>
      </c>
    </row>
    <row r="245" customFormat="false" ht="13.8" hidden="false" customHeight="false" outlineLevel="0" collapsed="false">
      <c r="A245" s="0" t="n">
        <v>21</v>
      </c>
      <c r="B245" s="0" t="s">
        <v>78</v>
      </c>
      <c r="C245" s="0" t="s">
        <v>22</v>
      </c>
      <c r="D245" s="0" t="n">
        <v>4.46</v>
      </c>
      <c r="E245" s="0" t="n">
        <v>5.225</v>
      </c>
      <c r="F245" s="0" t="n">
        <v>0.0240524344569288</v>
      </c>
      <c r="G245" s="0" t="n">
        <v>73.6004494382022</v>
      </c>
      <c r="H245" s="0" t="n">
        <v>50</v>
      </c>
      <c r="I245" s="0" t="n">
        <v>3680.02247191011</v>
      </c>
    </row>
    <row r="246" customFormat="false" ht="13.8" hidden="false" customHeight="false" outlineLevel="0" collapsed="false">
      <c r="A246" s="0" t="n">
        <v>21</v>
      </c>
      <c r="B246" s="0" t="s">
        <v>78</v>
      </c>
      <c r="C246" s="0" t="s">
        <v>23</v>
      </c>
      <c r="D246" s="0" t="n">
        <v>4.6</v>
      </c>
      <c r="E246" s="0" t="n">
        <v>5.225</v>
      </c>
      <c r="F246" s="0" t="n">
        <v>0.0240524344569288</v>
      </c>
      <c r="G246" s="0" t="n">
        <v>60.1310861423221</v>
      </c>
      <c r="H246" s="0" t="n">
        <v>50</v>
      </c>
      <c r="I246" s="0" t="n">
        <v>3006.5543071161</v>
      </c>
      <c r="J246" s="0" t="n">
        <v>3599.84769038702</v>
      </c>
    </row>
    <row r="247" customFormat="false" ht="13.8" hidden="false" customHeight="false" outlineLevel="0" collapsed="false">
      <c r="A247" s="0" t="n">
        <v>21</v>
      </c>
      <c r="B247" s="0" t="s">
        <v>78</v>
      </c>
      <c r="C247" s="0" t="s">
        <v>24</v>
      </c>
      <c r="D247" s="0" t="n">
        <v>4.48</v>
      </c>
      <c r="E247" s="0" t="n">
        <v>5.225</v>
      </c>
      <c r="F247" s="0" t="n">
        <v>0.0240524344569288</v>
      </c>
      <c r="G247" s="0" t="n">
        <v>71.6762546816479</v>
      </c>
      <c r="H247" s="0" t="n">
        <v>50</v>
      </c>
      <c r="I247" s="0" t="n">
        <v>3583.81273408239</v>
      </c>
    </row>
    <row r="248" customFormat="false" ht="13.8" hidden="false" customHeight="false" outlineLevel="0" collapsed="false">
      <c r="A248" s="0" t="n">
        <v>21</v>
      </c>
      <c r="B248" s="0" t="s">
        <v>78</v>
      </c>
      <c r="C248" s="0" t="s">
        <v>25</v>
      </c>
      <c r="D248" s="0" t="n">
        <v>4.35</v>
      </c>
      <c r="E248" s="0" t="n">
        <v>5.225</v>
      </c>
      <c r="F248" s="0" t="n">
        <v>0.0240524344569288</v>
      </c>
      <c r="G248" s="0" t="n">
        <v>84.183520599251</v>
      </c>
      <c r="H248" s="0" t="n">
        <v>50</v>
      </c>
      <c r="I248" s="0" t="n">
        <v>4209.17602996255</v>
      </c>
    </row>
    <row r="249" customFormat="false" ht="13.8" hidden="false" customHeight="false" outlineLevel="0" collapsed="false">
      <c r="A249" s="0" t="n">
        <v>21</v>
      </c>
      <c r="B249" s="0" t="s">
        <v>78</v>
      </c>
      <c r="C249" s="0" t="s">
        <v>26</v>
      </c>
      <c r="D249" s="0" t="n">
        <v>4.54</v>
      </c>
      <c r="E249" s="0" t="n">
        <v>5.225</v>
      </c>
      <c r="F249" s="0" t="n">
        <v>0.0240524344569288</v>
      </c>
      <c r="G249" s="0" t="n">
        <v>65.903670411985</v>
      </c>
      <c r="H249" s="0" t="n">
        <v>50</v>
      </c>
      <c r="I249" s="0" t="n">
        <v>3295.18352059925</v>
      </c>
      <c r="J249" s="0" t="n">
        <v>3295.18352059925</v>
      </c>
    </row>
    <row r="250" customFormat="false" ht="13.8" hidden="false" customHeight="false" outlineLevel="0" collapsed="false">
      <c r="A250" s="0" t="n">
        <v>21</v>
      </c>
      <c r="B250" s="0" t="s">
        <v>78</v>
      </c>
      <c r="C250" s="0" t="s">
        <v>27</v>
      </c>
      <c r="D250" s="0" t="n">
        <v>4.54</v>
      </c>
      <c r="E250" s="0" t="n">
        <v>5.225</v>
      </c>
      <c r="F250" s="0" t="n">
        <v>0.0240524344569288</v>
      </c>
      <c r="G250" s="0" t="n">
        <v>65.903670411985</v>
      </c>
      <c r="H250" s="0" t="n">
        <v>50</v>
      </c>
      <c r="I250" s="0" t="n">
        <v>3295.18352059925</v>
      </c>
    </row>
    <row r="251" customFormat="false" ht="13.8" hidden="false" customHeight="false" outlineLevel="0" collapsed="false">
      <c r="A251" s="0" t="n">
        <v>21</v>
      </c>
      <c r="B251" s="0" t="s">
        <v>78</v>
      </c>
      <c r="C251" s="0" t="s">
        <v>28</v>
      </c>
      <c r="D251" s="0" t="n">
        <v>4.1</v>
      </c>
      <c r="E251" s="0" t="n">
        <v>5.225</v>
      </c>
      <c r="F251" s="0" t="n">
        <v>0.0240524344569288</v>
      </c>
      <c r="G251" s="0" t="n">
        <v>108.23595505618</v>
      </c>
      <c r="H251" s="0" t="n">
        <v>50</v>
      </c>
      <c r="I251" s="0" t="n">
        <v>5411.79775280899</v>
      </c>
      <c r="J251" s="0" t="n">
        <v>3559.76029962547</v>
      </c>
    </row>
    <row r="252" customFormat="false" ht="13.8" hidden="false" customHeight="false" outlineLevel="0" collapsed="false">
      <c r="A252" s="0" t="n">
        <v>21</v>
      </c>
      <c r="B252" s="0" t="s">
        <v>78</v>
      </c>
      <c r="C252" s="0" t="s">
        <v>29</v>
      </c>
      <c r="D252" s="0" t="n">
        <v>4.87</v>
      </c>
      <c r="E252" s="0" t="n">
        <v>5.225</v>
      </c>
      <c r="F252" s="0" t="n">
        <v>0.0240524344569288</v>
      </c>
      <c r="G252" s="0" t="n">
        <v>34.1544569288389</v>
      </c>
      <c r="H252" s="0" t="n">
        <v>50</v>
      </c>
      <c r="I252" s="0" t="n">
        <v>1707.72284644195</v>
      </c>
    </row>
    <row r="253" customFormat="false" ht="13.8" hidden="false" customHeight="false" outlineLevel="0" collapsed="false">
      <c r="A253" s="0" t="n">
        <v>21</v>
      </c>
      <c r="B253" s="0" t="s">
        <v>78</v>
      </c>
      <c r="C253" s="0" t="s">
        <v>30</v>
      </c>
      <c r="D253" s="0" t="n">
        <v>4.83</v>
      </c>
      <c r="E253" s="0" t="n">
        <v>5.225</v>
      </c>
      <c r="F253" s="0" t="n">
        <v>0.0240524344569288</v>
      </c>
      <c r="G253" s="0" t="n">
        <v>38.0028464419475</v>
      </c>
      <c r="H253" s="0" t="n">
        <v>50</v>
      </c>
      <c r="I253" s="0" t="n">
        <v>1900.14232209738</v>
      </c>
      <c r="J253" s="0" t="n">
        <v>1852.03745318352</v>
      </c>
    </row>
    <row r="254" customFormat="false" ht="13.8" hidden="false" customHeight="false" outlineLevel="0" collapsed="false">
      <c r="A254" s="0" t="n">
        <v>21</v>
      </c>
      <c r="B254" s="0" t="s">
        <v>78</v>
      </c>
      <c r="C254" s="0" t="s">
        <v>31</v>
      </c>
      <c r="D254" s="0" t="n">
        <v>4.85</v>
      </c>
      <c r="E254" s="0" t="n">
        <v>5.225</v>
      </c>
      <c r="F254" s="0" t="n">
        <v>0.0240524344569288</v>
      </c>
      <c r="G254" s="0" t="n">
        <v>36.0786516853933</v>
      </c>
      <c r="H254" s="0" t="n">
        <v>50</v>
      </c>
      <c r="I254" s="0" t="n">
        <v>1803.93258426966</v>
      </c>
    </row>
    <row r="255" customFormat="false" ht="13.8" hidden="false" customHeight="false" outlineLevel="0" collapsed="false">
      <c r="A255" s="0" t="n">
        <v>21</v>
      </c>
      <c r="B255" s="0" t="s">
        <v>78</v>
      </c>
      <c r="C255" s="0" t="s">
        <v>32</v>
      </c>
      <c r="D255" s="0" t="n">
        <v>4.87</v>
      </c>
      <c r="E255" s="0" t="n">
        <v>5.225</v>
      </c>
      <c r="F255" s="0" t="n">
        <v>0.0240524344569288</v>
      </c>
      <c r="G255" s="0" t="n">
        <v>34.1544569288389</v>
      </c>
      <c r="H255" s="0" t="n">
        <v>50</v>
      </c>
      <c r="I255" s="0" t="n">
        <v>1707.72284644195</v>
      </c>
      <c r="J255" s="0" t="n">
        <v>1635.56554307116</v>
      </c>
    </row>
    <row r="256" customFormat="false" ht="13.8" hidden="false" customHeight="false" outlineLevel="0" collapsed="false">
      <c r="A256" s="0" t="n">
        <v>21</v>
      </c>
      <c r="B256" s="0" t="s">
        <v>78</v>
      </c>
      <c r="C256" s="0" t="s">
        <v>33</v>
      </c>
      <c r="D256" s="0" t="n">
        <v>4.9</v>
      </c>
      <c r="E256" s="0" t="n">
        <v>5.225</v>
      </c>
      <c r="F256" s="0" t="n">
        <v>0.0240524344569288</v>
      </c>
      <c r="G256" s="0" t="n">
        <v>31.2681647940074</v>
      </c>
      <c r="H256" s="0" t="n">
        <v>50</v>
      </c>
      <c r="I256" s="0" t="n">
        <v>1563.40823970037</v>
      </c>
    </row>
    <row r="257" customFormat="false" ht="13.8" hidden="false" customHeight="false" outlineLevel="0" collapsed="false">
      <c r="A257" s="0" t="n">
        <v>21</v>
      </c>
      <c r="B257" s="0" t="s">
        <v>78</v>
      </c>
      <c r="C257" s="0" t="s">
        <v>34</v>
      </c>
      <c r="D257" s="0" t="n">
        <v>4.65</v>
      </c>
      <c r="E257" s="0" t="n">
        <v>5.225</v>
      </c>
      <c r="F257" s="0" t="n">
        <v>0.0240524344569288</v>
      </c>
      <c r="G257" s="0" t="n">
        <v>55.3205992509363</v>
      </c>
      <c r="H257" s="0" t="n">
        <v>50</v>
      </c>
      <c r="I257" s="0" t="n">
        <v>2766.02996254681</v>
      </c>
      <c r="J257" s="0" t="n">
        <v>2357.13857677902</v>
      </c>
    </row>
    <row r="258" customFormat="false" ht="13.8" hidden="false" customHeight="false" outlineLevel="0" collapsed="false">
      <c r="A258" s="0" t="n">
        <v>21</v>
      </c>
      <c r="B258" s="0" t="s">
        <v>78</v>
      </c>
      <c r="C258" s="0" t="s">
        <v>35</v>
      </c>
      <c r="D258" s="0" t="n">
        <v>4.82</v>
      </c>
      <c r="E258" s="0" t="n">
        <v>5.225</v>
      </c>
      <c r="F258" s="0" t="n">
        <v>0.0240524344569288</v>
      </c>
      <c r="G258" s="0" t="n">
        <v>38.9649438202247</v>
      </c>
      <c r="H258" s="0" t="n">
        <v>50</v>
      </c>
      <c r="I258" s="0" t="n">
        <v>1948.24719101123</v>
      </c>
    </row>
    <row r="259" customFormat="false" ht="13.8" hidden="false" customHeight="false" outlineLevel="0" collapsed="false">
      <c r="A259" s="0" t="n">
        <v>21</v>
      </c>
      <c r="B259" s="0" t="s">
        <v>78</v>
      </c>
      <c r="C259" s="0" t="s">
        <v>36</v>
      </c>
      <c r="D259" s="0" t="n">
        <v>4.82</v>
      </c>
      <c r="E259" s="0" t="n">
        <v>5.225</v>
      </c>
      <c r="F259" s="0" t="n">
        <v>0.0240524344569288</v>
      </c>
      <c r="G259" s="0" t="n">
        <v>38.9649438202247</v>
      </c>
      <c r="H259" s="0" t="n">
        <v>50</v>
      </c>
      <c r="I259" s="0" t="n">
        <v>1948.24719101123</v>
      </c>
      <c r="J259" s="0" t="n">
        <v>2044.45692883895</v>
      </c>
    </row>
    <row r="260" customFormat="false" ht="13.8" hidden="false" customHeight="false" outlineLevel="0" collapsed="false">
      <c r="A260" s="0" t="n">
        <v>21</v>
      </c>
      <c r="B260" s="0" t="s">
        <v>78</v>
      </c>
      <c r="C260" s="0" t="s">
        <v>37</v>
      </c>
      <c r="D260" s="0" t="n">
        <v>4.78</v>
      </c>
      <c r="E260" s="0" t="n">
        <v>5.225</v>
      </c>
      <c r="F260" s="0" t="n">
        <v>0.0240524344569288</v>
      </c>
      <c r="G260" s="0" t="n">
        <v>42.8133333333333</v>
      </c>
      <c r="H260" s="0" t="n">
        <v>50</v>
      </c>
      <c r="I260" s="0" t="n">
        <v>2140.66666666666</v>
      </c>
    </row>
    <row r="261" customFormat="false" ht="13.8" hidden="false" customHeight="false" outlineLevel="0" collapsed="false">
      <c r="A261" s="0" t="n">
        <v>21</v>
      </c>
      <c r="B261" s="0" t="s">
        <v>78</v>
      </c>
      <c r="C261" s="0" t="s">
        <v>38</v>
      </c>
      <c r="D261" s="0" t="n">
        <v>4.83</v>
      </c>
      <c r="E261" s="0" t="n">
        <v>5.225</v>
      </c>
      <c r="F261" s="0" t="n">
        <v>0.0240524344569288</v>
      </c>
      <c r="G261" s="0" t="n">
        <v>38.0028464419475</v>
      </c>
      <c r="H261" s="0" t="n">
        <v>50</v>
      </c>
      <c r="I261" s="0" t="n">
        <v>1900.14232209738</v>
      </c>
      <c r="J261" s="0" t="n">
        <v>1683.67041198502</v>
      </c>
    </row>
    <row r="262" customFormat="false" ht="13.8" hidden="false" customHeight="false" outlineLevel="0" collapsed="false">
      <c r="A262" s="0" t="n">
        <v>21</v>
      </c>
      <c r="B262" s="0" t="s">
        <v>78</v>
      </c>
      <c r="C262" s="0" t="s">
        <v>39</v>
      </c>
      <c r="D262" s="0" t="n">
        <v>4.92</v>
      </c>
      <c r="E262" s="0" t="n">
        <v>5.225</v>
      </c>
      <c r="F262" s="0" t="n">
        <v>0.0240524344569288</v>
      </c>
      <c r="G262" s="0" t="n">
        <v>29.3439700374532</v>
      </c>
      <c r="H262" s="0" t="n">
        <v>50</v>
      </c>
      <c r="I262" s="0" t="n">
        <v>1467.19850187266</v>
      </c>
    </row>
    <row r="263" customFormat="false" ht="13.8" hidden="false" customHeight="false" outlineLevel="0" collapsed="false">
      <c r="A263" s="0" t="n">
        <v>21</v>
      </c>
      <c r="B263" s="0" t="s">
        <v>78</v>
      </c>
      <c r="C263" s="0" t="s">
        <v>40</v>
      </c>
      <c r="D263" s="0" t="n">
        <v>4.7</v>
      </c>
      <c r="E263" s="0" t="n">
        <v>5.225</v>
      </c>
      <c r="F263" s="0" t="n">
        <v>0.0240524344569288</v>
      </c>
      <c r="G263" s="0" t="n">
        <v>50.5101123595505</v>
      </c>
      <c r="H263" s="0" t="n">
        <v>50</v>
      </c>
      <c r="I263" s="0" t="n">
        <v>2525.50561797753</v>
      </c>
      <c r="J263" s="0" t="n">
        <v>2188.77153558052</v>
      </c>
    </row>
    <row r="264" customFormat="false" ht="13.8" hidden="false" customHeight="false" outlineLevel="0" collapsed="false">
      <c r="A264" s="0" t="n">
        <v>21</v>
      </c>
      <c r="B264" s="0" t="s">
        <v>78</v>
      </c>
      <c r="C264" s="0" t="s">
        <v>41</v>
      </c>
      <c r="D264" s="0" t="n">
        <v>4.84</v>
      </c>
      <c r="E264" s="0" t="n">
        <v>5.225</v>
      </c>
      <c r="F264" s="0" t="n">
        <v>0.0240524344569288</v>
      </c>
      <c r="G264" s="0" t="n">
        <v>37.0407490636704</v>
      </c>
      <c r="H264" s="0" t="n">
        <v>50</v>
      </c>
      <c r="I264" s="0" t="n">
        <v>1852.03745318352</v>
      </c>
    </row>
    <row r="265" customFormat="false" ht="13.8" hidden="false" customHeight="false" outlineLevel="0" collapsed="false">
      <c r="A265" s="0" t="n">
        <v>21</v>
      </c>
      <c r="B265" s="0" t="s">
        <v>78</v>
      </c>
      <c r="C265" s="0" t="s">
        <v>42</v>
      </c>
      <c r="D265" s="0" t="n">
        <v>4.85</v>
      </c>
      <c r="E265" s="0" t="n">
        <v>5.225</v>
      </c>
      <c r="F265" s="0" t="n">
        <v>0.0240524344569288</v>
      </c>
      <c r="G265" s="0" t="n">
        <v>36.0786516853933</v>
      </c>
      <c r="H265" s="0" t="n">
        <v>50</v>
      </c>
      <c r="I265" s="0" t="n">
        <v>1803.93258426966</v>
      </c>
      <c r="J265" s="0" t="n">
        <v>1948.24719101124</v>
      </c>
    </row>
    <row r="266" customFormat="false" ht="13.8" hidden="false" customHeight="false" outlineLevel="0" collapsed="false">
      <c r="A266" s="0" t="n">
        <v>21</v>
      </c>
      <c r="B266" s="0" t="s">
        <v>78</v>
      </c>
      <c r="C266" s="0" t="s">
        <v>43</v>
      </c>
      <c r="D266" s="0" t="n">
        <v>4.79</v>
      </c>
      <c r="E266" s="0" t="n">
        <v>5.225</v>
      </c>
      <c r="F266" s="0" t="n">
        <v>0.0240524344569288</v>
      </c>
      <c r="G266" s="0" t="n">
        <v>41.8512359550561</v>
      </c>
      <c r="H266" s="0" t="n">
        <v>50</v>
      </c>
      <c r="I266" s="0" t="n">
        <v>2092.56179775281</v>
      </c>
    </row>
    <row r="267" customFormat="false" ht="13.8" hidden="false" customHeight="false" outlineLevel="0" collapsed="false">
      <c r="A267" s="0" t="n">
        <v>21</v>
      </c>
      <c r="B267" s="0" t="s">
        <v>78</v>
      </c>
      <c r="C267" s="0" t="s">
        <v>44</v>
      </c>
      <c r="D267" s="0" t="n">
        <v>4.73</v>
      </c>
      <c r="E267" s="0" t="n">
        <v>5.225</v>
      </c>
      <c r="F267" s="0" t="n">
        <v>0.0240524344569288</v>
      </c>
      <c r="G267" s="0" t="n">
        <v>47.623820224719</v>
      </c>
      <c r="H267" s="0" t="n">
        <v>50</v>
      </c>
      <c r="I267" s="0" t="n">
        <v>2381.19101123595</v>
      </c>
      <c r="J267" s="0" t="n">
        <v>2597.66292134831</v>
      </c>
    </row>
    <row r="268" customFormat="false" ht="13.8" hidden="false" customHeight="false" outlineLevel="0" collapsed="false">
      <c r="A268" s="0" t="n">
        <v>21</v>
      </c>
      <c r="B268" s="0" t="s">
        <v>78</v>
      </c>
      <c r="C268" s="0" t="s">
        <v>45</v>
      </c>
      <c r="D268" s="0" t="n">
        <v>4.64</v>
      </c>
      <c r="E268" s="0" t="n">
        <v>5.225</v>
      </c>
      <c r="F268" s="0" t="n">
        <v>0.0240524344569288</v>
      </c>
      <c r="G268" s="0" t="n">
        <v>56.2826966292135</v>
      </c>
      <c r="H268" s="0" t="n">
        <v>50</v>
      </c>
      <c r="I268" s="0" t="n">
        <v>2814.13483146067</v>
      </c>
    </row>
    <row r="269" customFormat="false" ht="13.8" hidden="false" customHeight="false" outlineLevel="0" collapsed="false">
      <c r="A269" s="0" t="n">
        <v>21</v>
      </c>
      <c r="B269" s="0" t="s">
        <v>78</v>
      </c>
      <c r="C269" s="0" t="s">
        <v>46</v>
      </c>
      <c r="D269" s="0" t="n">
        <v>4.64</v>
      </c>
      <c r="E269" s="0" t="n">
        <v>5.225</v>
      </c>
      <c r="F269" s="0" t="n">
        <v>0.0240524344569288</v>
      </c>
      <c r="G269" s="0" t="n">
        <v>56.2826966292135</v>
      </c>
      <c r="H269" s="0" t="n">
        <v>50</v>
      </c>
      <c r="I269" s="0" t="n">
        <v>2814.13483146067</v>
      </c>
      <c r="J269" s="0" t="n">
        <v>2621.71535580524</v>
      </c>
    </row>
    <row r="270" customFormat="false" ht="13.8" hidden="false" customHeight="false" outlineLevel="0" collapsed="false">
      <c r="A270" s="0" t="n">
        <v>21</v>
      </c>
      <c r="B270" s="0" t="s">
        <v>78</v>
      </c>
      <c r="C270" s="0" t="s">
        <v>47</v>
      </c>
      <c r="D270" s="0" t="n">
        <v>4.72</v>
      </c>
      <c r="E270" s="0" t="n">
        <v>5.225</v>
      </c>
      <c r="F270" s="0" t="n">
        <v>0.0240524344569288</v>
      </c>
      <c r="G270" s="0" t="n">
        <v>48.5859176029962</v>
      </c>
      <c r="H270" s="0" t="n">
        <v>50</v>
      </c>
      <c r="I270" s="0" t="n">
        <v>2429.29588014981</v>
      </c>
    </row>
    <row r="271" customFormat="false" ht="13.8" hidden="false" customHeight="false" outlineLevel="0" collapsed="false">
      <c r="A271" s="0" t="n">
        <v>21</v>
      </c>
      <c r="B271" s="0" t="s">
        <v>78</v>
      </c>
      <c r="C271" s="0" t="s">
        <v>48</v>
      </c>
      <c r="D271" s="0" t="n">
        <v>4.77</v>
      </c>
      <c r="E271" s="0" t="n">
        <v>5.225</v>
      </c>
      <c r="F271" s="0" t="n">
        <v>0.0240524344569288</v>
      </c>
      <c r="G271" s="0" t="n">
        <v>43.7754307116105</v>
      </c>
      <c r="H271" s="0" t="n">
        <v>50</v>
      </c>
      <c r="I271" s="0" t="n">
        <v>2188.77153558052</v>
      </c>
      <c r="J271" s="0" t="n">
        <v>1972.29962546816</v>
      </c>
    </row>
    <row r="272" customFormat="false" ht="13.8" hidden="false" customHeight="false" outlineLevel="0" collapsed="false">
      <c r="A272" s="0" t="n">
        <v>21</v>
      </c>
      <c r="B272" s="0" t="s">
        <v>78</v>
      </c>
      <c r="C272" s="0" t="s">
        <v>49</v>
      </c>
      <c r="D272" s="0" t="n">
        <v>4.86</v>
      </c>
      <c r="E272" s="0" t="n">
        <v>5.225</v>
      </c>
      <c r="F272" s="0" t="n">
        <v>0.0240524344569288</v>
      </c>
      <c r="G272" s="0" t="n">
        <v>35.116554307116</v>
      </c>
      <c r="H272" s="0" t="n">
        <v>50</v>
      </c>
      <c r="I272" s="0" t="n">
        <v>1755.8277153558</v>
      </c>
    </row>
    <row r="273" customFormat="false" ht="13.8" hidden="false" customHeight="false" outlineLevel="0" collapsed="false">
      <c r="A273" s="0" t="n">
        <v>21</v>
      </c>
      <c r="B273" s="0" t="s">
        <v>78</v>
      </c>
      <c r="C273" s="0" t="s">
        <v>50</v>
      </c>
      <c r="D273" s="0" t="n">
        <v>4.8</v>
      </c>
      <c r="E273" s="0" t="n">
        <v>5.225</v>
      </c>
      <c r="F273" s="0" t="n">
        <v>0.0240524344569288</v>
      </c>
      <c r="G273" s="0" t="n">
        <v>40.889138576779</v>
      </c>
      <c r="H273" s="0" t="n">
        <v>50</v>
      </c>
      <c r="I273" s="0" t="n">
        <v>2044.45692883895</v>
      </c>
      <c r="J273" s="0" t="n">
        <v>2092.56179775281</v>
      </c>
    </row>
    <row r="274" customFormat="false" ht="13.8" hidden="false" customHeight="false" outlineLevel="0" collapsed="false">
      <c r="A274" s="0" t="n">
        <v>21</v>
      </c>
      <c r="B274" s="0" t="s">
        <v>78</v>
      </c>
      <c r="C274" s="0" t="s">
        <v>51</v>
      </c>
      <c r="D274" s="0" t="n">
        <v>4.78</v>
      </c>
      <c r="E274" s="0" t="n">
        <v>5.225</v>
      </c>
      <c r="F274" s="0" t="n">
        <v>0.0240524344569288</v>
      </c>
      <c r="G274" s="0" t="n">
        <v>42.8133333333333</v>
      </c>
      <c r="H274" s="0" t="n">
        <v>50</v>
      </c>
      <c r="I274" s="0" t="n">
        <v>2140.66666666666</v>
      </c>
    </row>
    <row r="275" customFormat="false" ht="13.8" hidden="false" customHeight="false" outlineLevel="0" collapsed="false">
      <c r="A275" s="0" t="n">
        <v>21</v>
      </c>
      <c r="B275" s="0" t="s">
        <v>78</v>
      </c>
      <c r="C275" s="0" t="s">
        <v>52</v>
      </c>
      <c r="D275" s="0" t="n">
        <v>4.84</v>
      </c>
      <c r="E275" s="0" t="n">
        <v>5.225</v>
      </c>
      <c r="F275" s="0" t="n">
        <v>0.0240524344569288</v>
      </c>
      <c r="G275" s="0" t="n">
        <v>37.0407490636704</v>
      </c>
      <c r="H275" s="0" t="n">
        <v>50</v>
      </c>
      <c r="I275" s="0" t="n">
        <v>1852.03745318352</v>
      </c>
      <c r="J275" s="0" t="n">
        <v>2068.50936329588</v>
      </c>
    </row>
    <row r="276" customFormat="false" ht="13.8" hidden="false" customHeight="false" outlineLevel="0" collapsed="false">
      <c r="A276" s="0" t="n">
        <v>21</v>
      </c>
      <c r="B276" s="0" t="s">
        <v>78</v>
      </c>
      <c r="C276" s="0" t="s">
        <v>53</v>
      </c>
      <c r="D276" s="0" t="n">
        <v>4.75</v>
      </c>
      <c r="E276" s="0" t="n">
        <v>5.225</v>
      </c>
      <c r="F276" s="0" t="n">
        <v>0.0240524344569288</v>
      </c>
      <c r="G276" s="0" t="n">
        <v>45.6996254681648</v>
      </c>
      <c r="H276" s="0" t="n">
        <v>50</v>
      </c>
      <c r="I276" s="0" t="n">
        <v>2284.98127340824</v>
      </c>
    </row>
    <row r="277" customFormat="false" ht="13.8" hidden="false" customHeight="false" outlineLevel="0" collapsed="false">
      <c r="A277" s="0" t="n">
        <v>21</v>
      </c>
      <c r="B277" s="0" t="s">
        <v>78</v>
      </c>
      <c r="C277" s="0" t="s">
        <v>54</v>
      </c>
      <c r="D277" s="0" t="n">
        <v>4.83</v>
      </c>
      <c r="E277" s="0" t="n">
        <v>5.225</v>
      </c>
      <c r="F277" s="0" t="n">
        <v>0.0240524344569288</v>
      </c>
      <c r="G277" s="0" t="n">
        <v>38.0028464419475</v>
      </c>
      <c r="H277" s="0" t="n">
        <v>50</v>
      </c>
      <c r="I277" s="0" t="n">
        <v>1900.14232209738</v>
      </c>
      <c r="J277" s="0" t="n">
        <v>2188.77153558052</v>
      </c>
    </row>
    <row r="278" customFormat="false" ht="13.8" hidden="false" customHeight="false" outlineLevel="0" collapsed="false">
      <c r="A278" s="0" t="n">
        <v>21</v>
      </c>
      <c r="B278" s="0" t="s">
        <v>78</v>
      </c>
      <c r="C278" s="0" t="s">
        <v>55</v>
      </c>
      <c r="D278" s="0" t="n">
        <v>4.71</v>
      </c>
      <c r="E278" s="0" t="n">
        <v>5.225</v>
      </c>
      <c r="F278" s="0" t="n">
        <v>0.0240524344569288</v>
      </c>
      <c r="G278" s="0" t="n">
        <v>49.5480149812734</v>
      </c>
      <c r="H278" s="0" t="n">
        <v>50</v>
      </c>
      <c r="I278" s="0" t="n">
        <v>2477.40074906367</v>
      </c>
    </row>
    <row r="279" customFormat="false" ht="13.8" hidden="false" customHeight="false" outlineLevel="0" collapsed="false">
      <c r="A279" s="0" t="n">
        <v>21</v>
      </c>
      <c r="B279" s="0" t="s">
        <v>79</v>
      </c>
      <c r="C279" s="0" t="s">
        <v>17</v>
      </c>
      <c r="D279" s="0" t="n">
        <v>3.36</v>
      </c>
      <c r="E279" s="0" t="n">
        <v>5.2</v>
      </c>
      <c r="F279" s="0" t="n">
        <v>0.024441484300666</v>
      </c>
      <c r="G279" s="0" t="n">
        <v>179.889324452902</v>
      </c>
      <c r="H279" s="0" t="n">
        <v>200</v>
      </c>
      <c r="I279" s="0" t="n">
        <v>35977.8648905804</v>
      </c>
      <c r="J279" s="0" t="n">
        <v>39497.4386298763</v>
      </c>
    </row>
    <row r="280" customFormat="false" ht="13.8" hidden="false" customHeight="false" outlineLevel="0" collapsed="false">
      <c r="A280" s="0" t="n">
        <v>21</v>
      </c>
      <c r="B280" s="0" t="s">
        <v>79</v>
      </c>
      <c r="C280" s="0" t="s">
        <v>18</v>
      </c>
      <c r="D280" s="0" t="n">
        <v>3</v>
      </c>
      <c r="E280" s="0" t="n">
        <v>5.2</v>
      </c>
      <c r="F280" s="0" t="n">
        <v>0.024441484300666</v>
      </c>
      <c r="G280" s="0" t="n">
        <v>215.085061845861</v>
      </c>
      <c r="H280" s="0" t="n">
        <v>200</v>
      </c>
      <c r="I280" s="0" t="n">
        <v>43017.0123691722</v>
      </c>
    </row>
    <row r="281" customFormat="false" ht="13.8" hidden="false" customHeight="false" outlineLevel="0" collapsed="false">
      <c r="A281" s="0" t="n">
        <v>21</v>
      </c>
      <c r="B281" s="0" t="s">
        <v>79</v>
      </c>
      <c r="C281" s="0" t="s">
        <v>19</v>
      </c>
      <c r="D281" s="0" t="n">
        <v>2.46</v>
      </c>
      <c r="E281" s="0" t="n">
        <v>5.2</v>
      </c>
      <c r="F281" s="0" t="n">
        <v>0.024441484300666</v>
      </c>
      <c r="G281" s="0" t="n">
        <v>267.8786679353</v>
      </c>
      <c r="H281" s="0" t="n">
        <v>200</v>
      </c>
      <c r="I281" s="0" t="n">
        <v>53575.73358706</v>
      </c>
    </row>
    <row r="282" customFormat="false" ht="13.8" hidden="false" customHeight="false" outlineLevel="0" collapsed="false">
      <c r="A282" s="0" t="n">
        <v>21</v>
      </c>
      <c r="B282" s="0" t="s">
        <v>79</v>
      </c>
      <c r="C282" s="0" t="s">
        <v>20</v>
      </c>
      <c r="D282" s="0" t="n">
        <v>3.24</v>
      </c>
      <c r="E282" s="0" t="n">
        <v>5.2</v>
      </c>
      <c r="F282" s="0" t="n">
        <v>0.024441484300666</v>
      </c>
      <c r="G282" s="0" t="n">
        <v>191.621236917222</v>
      </c>
      <c r="H282" s="0" t="n">
        <v>200</v>
      </c>
      <c r="I282" s="0" t="n">
        <v>38324.2473834443</v>
      </c>
      <c r="J282" s="0" t="n">
        <v>40279.5661274976</v>
      </c>
    </row>
    <row r="283" customFormat="false" ht="13.8" hidden="false" customHeight="false" outlineLevel="0" collapsed="false">
      <c r="A283" s="0" t="n">
        <v>21</v>
      </c>
      <c r="B283" s="0" t="s">
        <v>79</v>
      </c>
      <c r="C283" s="0" t="s">
        <v>21</v>
      </c>
      <c r="D283" s="0" t="n">
        <v>3.02</v>
      </c>
      <c r="E283" s="0" t="n">
        <v>5.2</v>
      </c>
      <c r="F283" s="0" t="n">
        <v>0.024441484300666</v>
      </c>
      <c r="G283" s="0" t="n">
        <v>213.129743101808</v>
      </c>
      <c r="H283" s="0" t="n">
        <v>200</v>
      </c>
      <c r="I283" s="0" t="n">
        <v>42625.9486203616</v>
      </c>
    </row>
    <row r="284" customFormat="false" ht="13.8" hidden="false" customHeight="false" outlineLevel="0" collapsed="false">
      <c r="A284" s="0" t="n">
        <v>21</v>
      </c>
      <c r="B284" s="0" t="s">
        <v>79</v>
      </c>
      <c r="C284" s="0" t="s">
        <v>22</v>
      </c>
      <c r="D284" s="0" t="n">
        <v>3.16</v>
      </c>
      <c r="E284" s="0" t="n">
        <v>5.2</v>
      </c>
      <c r="F284" s="0" t="n">
        <v>0.024441484300666</v>
      </c>
      <c r="G284" s="0" t="n">
        <v>199.442511893435</v>
      </c>
      <c r="H284" s="0" t="n">
        <v>200</v>
      </c>
      <c r="I284" s="0" t="n">
        <v>39888.502378687</v>
      </c>
    </row>
    <row r="285" customFormat="false" ht="13.8" hidden="false" customHeight="false" outlineLevel="0" collapsed="false">
      <c r="A285" s="0" t="n">
        <v>21</v>
      </c>
      <c r="B285" s="0" t="s">
        <v>79</v>
      </c>
      <c r="C285" s="0" t="s">
        <v>23</v>
      </c>
      <c r="D285" s="0" t="n">
        <v>3.14</v>
      </c>
      <c r="E285" s="0" t="n">
        <v>5.2</v>
      </c>
      <c r="F285" s="0" t="n">
        <v>0.024441484300666</v>
      </c>
      <c r="G285" s="0" t="n">
        <v>201.397830637488</v>
      </c>
      <c r="H285" s="0" t="n">
        <v>200</v>
      </c>
      <c r="I285" s="0" t="n">
        <v>40279.5661274976</v>
      </c>
      <c r="J285" s="0" t="n">
        <v>42300.0621630194</v>
      </c>
    </row>
    <row r="286" customFormat="false" ht="13.8" hidden="false" customHeight="false" outlineLevel="0" collapsed="false">
      <c r="A286" s="0" t="n">
        <v>21</v>
      </c>
      <c r="B286" s="0" t="s">
        <v>79</v>
      </c>
      <c r="C286" s="0" t="s">
        <v>24</v>
      </c>
      <c r="D286" s="0" t="n">
        <v>2.93</v>
      </c>
      <c r="E286" s="0" t="n">
        <v>5.2</v>
      </c>
      <c r="F286" s="0" t="n">
        <v>0.024441484300666</v>
      </c>
      <c r="G286" s="0" t="n">
        <v>221.928677450048</v>
      </c>
      <c r="H286" s="0" t="n">
        <v>200</v>
      </c>
      <c r="I286" s="0" t="n">
        <v>44385.7354900095</v>
      </c>
    </row>
    <row r="287" customFormat="false" ht="13.8" hidden="false" customHeight="false" outlineLevel="0" collapsed="false">
      <c r="A287" s="0" t="n">
        <v>21</v>
      </c>
      <c r="B287" s="0" t="s">
        <v>79</v>
      </c>
      <c r="C287" s="0" t="s">
        <v>25</v>
      </c>
      <c r="D287" s="0" t="n">
        <v>3.04</v>
      </c>
      <c r="E287" s="0" t="n">
        <v>5.2</v>
      </c>
      <c r="F287" s="0" t="n">
        <v>0.024441484300666</v>
      </c>
      <c r="G287" s="0" t="n">
        <v>211.174424357755</v>
      </c>
      <c r="H287" s="0" t="n">
        <v>200</v>
      </c>
      <c r="I287" s="0" t="n">
        <v>42234.8848715509</v>
      </c>
    </row>
    <row r="288" customFormat="false" ht="13.8" hidden="false" customHeight="false" outlineLevel="0" collapsed="false">
      <c r="A288" s="0" t="n">
        <v>21</v>
      </c>
      <c r="B288" s="0" t="s">
        <v>79</v>
      </c>
      <c r="C288" s="0" t="s">
        <v>26</v>
      </c>
      <c r="D288" s="0" t="n">
        <v>3.35</v>
      </c>
      <c r="E288" s="0" t="n">
        <v>5.2</v>
      </c>
      <c r="F288" s="0" t="n">
        <v>0.024441484300666</v>
      </c>
      <c r="G288" s="0" t="n">
        <v>180.866983824929</v>
      </c>
      <c r="H288" s="0" t="n">
        <v>200</v>
      </c>
      <c r="I288" s="0" t="n">
        <v>36173.3967649857</v>
      </c>
      <c r="J288" s="0" t="n">
        <v>34315.8439581351</v>
      </c>
    </row>
    <row r="289" customFormat="false" ht="13.8" hidden="false" customHeight="false" outlineLevel="0" collapsed="false">
      <c r="A289" s="0" t="n">
        <v>21</v>
      </c>
      <c r="B289" s="0" t="s">
        <v>79</v>
      </c>
      <c r="C289" s="0" t="s">
        <v>27</v>
      </c>
      <c r="D289" s="0" t="n">
        <v>3.54</v>
      </c>
      <c r="E289" s="0" t="n">
        <v>5.2</v>
      </c>
      <c r="F289" s="0" t="n">
        <v>0.024441484300666</v>
      </c>
      <c r="G289" s="0" t="n">
        <v>162.291455756423</v>
      </c>
      <c r="H289" s="0" t="n">
        <v>200</v>
      </c>
      <c r="I289" s="0" t="n">
        <v>32458.2911512845</v>
      </c>
    </row>
    <row r="290" customFormat="false" ht="13.8" hidden="false" customHeight="false" outlineLevel="0" collapsed="false">
      <c r="A290" s="0" t="n">
        <v>21</v>
      </c>
      <c r="B290" s="0" t="s">
        <v>79</v>
      </c>
      <c r="C290" s="0" t="s">
        <v>28</v>
      </c>
      <c r="D290" s="0" t="n">
        <v>3.47</v>
      </c>
      <c r="E290" s="0" t="n">
        <v>5.2</v>
      </c>
      <c r="F290" s="0" t="n">
        <v>0.024441484300666</v>
      </c>
      <c r="G290" s="0" t="n">
        <v>169.135071360609</v>
      </c>
      <c r="H290" s="0" t="n">
        <v>200</v>
      </c>
      <c r="I290" s="0" t="n">
        <v>33827.0142721218</v>
      </c>
      <c r="J290" s="0" t="n">
        <v>31969.4614652712</v>
      </c>
    </row>
    <row r="291" customFormat="false" ht="13.8" hidden="false" customHeight="false" outlineLevel="0" collapsed="false">
      <c r="A291" s="0" t="n">
        <v>21</v>
      </c>
      <c r="B291" s="0" t="s">
        <v>79</v>
      </c>
      <c r="C291" s="0" t="s">
        <v>29</v>
      </c>
      <c r="D291" s="0" t="n">
        <v>3.66</v>
      </c>
      <c r="E291" s="0" t="n">
        <v>5.2</v>
      </c>
      <c r="F291" s="0" t="n">
        <v>0.024441484300666</v>
      </c>
      <c r="G291" s="0" t="n">
        <v>150.559543292103</v>
      </c>
      <c r="H291" s="0" t="n">
        <v>200</v>
      </c>
      <c r="I291" s="0" t="n">
        <v>30111.9086584206</v>
      </c>
    </row>
    <row r="292" customFormat="false" ht="13.8" hidden="false" customHeight="false" outlineLevel="0" collapsed="false">
      <c r="A292" s="0" t="n">
        <v>21</v>
      </c>
      <c r="B292" s="0" t="s">
        <v>79</v>
      </c>
      <c r="C292" s="0" t="s">
        <v>30</v>
      </c>
      <c r="D292" s="0" t="n">
        <v>3.88</v>
      </c>
      <c r="E292" s="0" t="n">
        <v>5.2</v>
      </c>
      <c r="F292" s="0" t="n">
        <v>0.024441484300666</v>
      </c>
      <c r="G292" s="0" t="n">
        <v>129.051037107517</v>
      </c>
      <c r="H292" s="0" t="n">
        <v>200</v>
      </c>
      <c r="I292" s="0" t="n">
        <v>25810.2074215033</v>
      </c>
      <c r="J292" s="0" t="n">
        <v>25516.9096098953</v>
      </c>
    </row>
    <row r="293" customFormat="false" ht="13.8" hidden="false" customHeight="false" outlineLevel="0" collapsed="false">
      <c r="A293" s="0" t="n">
        <v>21</v>
      </c>
      <c r="B293" s="0" t="s">
        <v>79</v>
      </c>
      <c r="C293" s="0" t="s">
        <v>31</v>
      </c>
      <c r="D293" s="0" t="n">
        <v>3.91</v>
      </c>
      <c r="E293" s="0" t="n">
        <v>5.2</v>
      </c>
      <c r="F293" s="0" t="n">
        <v>0.024441484300666</v>
      </c>
      <c r="G293" s="0" t="n">
        <v>126.118058991437</v>
      </c>
      <c r="H293" s="0" t="n">
        <v>200</v>
      </c>
      <c r="I293" s="0" t="n">
        <v>25223.6117982873</v>
      </c>
    </row>
    <row r="294" customFormat="false" ht="13.8" hidden="false" customHeight="false" outlineLevel="0" collapsed="false">
      <c r="A294" s="0" t="n">
        <v>21</v>
      </c>
      <c r="B294" s="0" t="s">
        <v>79</v>
      </c>
      <c r="C294" s="0" t="s">
        <v>32</v>
      </c>
      <c r="D294" s="0" t="n">
        <v>3.71</v>
      </c>
      <c r="E294" s="0" t="n">
        <v>5.2</v>
      </c>
      <c r="F294" s="0" t="n">
        <v>0.024441484300666</v>
      </c>
      <c r="G294" s="0" t="n">
        <v>145.67124643197</v>
      </c>
      <c r="H294" s="0" t="n">
        <v>200</v>
      </c>
      <c r="I294" s="0" t="n">
        <v>29134.2492863939</v>
      </c>
      <c r="J294" s="0" t="n">
        <v>26787.86679353</v>
      </c>
    </row>
    <row r="295" customFormat="false" ht="13.8" hidden="false" customHeight="false" outlineLevel="0" collapsed="false">
      <c r="A295" s="0" t="n">
        <v>21</v>
      </c>
      <c r="B295" s="0" t="s">
        <v>79</v>
      </c>
      <c r="C295" s="0" t="s">
        <v>33</v>
      </c>
      <c r="D295" s="0" t="n">
        <v>3.95</v>
      </c>
      <c r="E295" s="0" t="n">
        <v>5.2</v>
      </c>
      <c r="F295" s="0" t="n">
        <v>0.024441484300666</v>
      </c>
      <c r="G295" s="0" t="n">
        <v>122.20742150333</v>
      </c>
      <c r="H295" s="0" t="n">
        <v>200</v>
      </c>
      <c r="I295" s="0" t="n">
        <v>24441.484300666</v>
      </c>
    </row>
    <row r="296" customFormat="false" ht="13.8" hidden="false" customHeight="false" outlineLevel="0" collapsed="false">
      <c r="A296" s="0" t="n">
        <v>21</v>
      </c>
      <c r="B296" s="0" t="s">
        <v>79</v>
      </c>
      <c r="C296" s="0" t="s">
        <v>34</v>
      </c>
      <c r="D296" s="0" t="n">
        <v>3.94</v>
      </c>
      <c r="E296" s="0" t="n">
        <v>5.2</v>
      </c>
      <c r="F296" s="0" t="n">
        <v>0.024441484300666</v>
      </c>
      <c r="G296" s="0" t="n">
        <v>123.185080875357</v>
      </c>
      <c r="H296" s="0" t="n">
        <v>200</v>
      </c>
      <c r="I296" s="0" t="n">
        <v>24637.0161750714</v>
      </c>
      <c r="J296" s="0" t="n">
        <v>27276.6964795433</v>
      </c>
    </row>
    <row r="297" customFormat="false" ht="13.8" hidden="false" customHeight="false" outlineLevel="0" collapsed="false">
      <c r="A297" s="0" t="n">
        <v>21</v>
      </c>
      <c r="B297" s="0" t="s">
        <v>79</v>
      </c>
      <c r="C297" s="0" t="s">
        <v>35</v>
      </c>
      <c r="D297" s="0" t="n">
        <v>3.67</v>
      </c>
      <c r="E297" s="0" t="n">
        <v>5.2</v>
      </c>
      <c r="F297" s="0" t="n">
        <v>0.024441484300666</v>
      </c>
      <c r="G297" s="0" t="n">
        <v>149.581883920076</v>
      </c>
      <c r="H297" s="0" t="n">
        <v>200</v>
      </c>
      <c r="I297" s="0" t="n">
        <v>29916.3767840152</v>
      </c>
    </row>
    <row r="298" customFormat="false" ht="13.8" hidden="false" customHeight="false" outlineLevel="0" collapsed="false">
      <c r="A298" s="0" t="n">
        <v>21</v>
      </c>
      <c r="B298" s="0" t="s">
        <v>79</v>
      </c>
      <c r="C298" s="0" t="s">
        <v>36</v>
      </c>
      <c r="D298" s="0" t="n">
        <v>3.88</v>
      </c>
      <c r="E298" s="0" t="n">
        <v>5.2</v>
      </c>
      <c r="F298" s="0" t="n">
        <v>0.024441484300666</v>
      </c>
      <c r="G298" s="0" t="n">
        <v>129.051037107517</v>
      </c>
      <c r="H298" s="0" t="n">
        <v>200</v>
      </c>
      <c r="I298" s="0" t="n">
        <v>25810.2074215033</v>
      </c>
      <c r="J298" s="0" t="n">
        <v>28547.6536631779</v>
      </c>
    </row>
    <row r="299" customFormat="false" ht="13.8" hidden="false" customHeight="false" outlineLevel="0" collapsed="false">
      <c r="A299" s="0" t="n">
        <v>21</v>
      </c>
      <c r="B299" s="0" t="s">
        <v>79</v>
      </c>
      <c r="C299" s="0" t="s">
        <v>37</v>
      </c>
      <c r="D299" s="0" t="n">
        <v>3.6</v>
      </c>
      <c r="E299" s="0" t="n">
        <v>5.2</v>
      </c>
      <c r="F299" s="0" t="n">
        <v>0.024441484300666</v>
      </c>
      <c r="G299" s="0" t="n">
        <v>156.425499524263</v>
      </c>
      <c r="H299" s="0" t="n">
        <v>200</v>
      </c>
      <c r="I299" s="0" t="n">
        <v>31285.0999048525</v>
      </c>
    </row>
    <row r="300" customFormat="false" ht="13.8" hidden="false" customHeight="false" outlineLevel="0" collapsed="false">
      <c r="A300" s="0" t="n">
        <v>21</v>
      </c>
      <c r="B300" s="0" t="s">
        <v>79</v>
      </c>
      <c r="C300" s="0" t="s">
        <v>38</v>
      </c>
      <c r="D300" s="0" t="n">
        <v>3.51</v>
      </c>
      <c r="E300" s="0" t="n">
        <v>5.2</v>
      </c>
      <c r="F300" s="0" t="n">
        <v>0.024441484300666</v>
      </c>
      <c r="G300" s="0" t="n">
        <v>165.224433872502</v>
      </c>
      <c r="H300" s="0" t="n">
        <v>200</v>
      </c>
      <c r="I300" s="0" t="n">
        <v>33044.8867745005</v>
      </c>
      <c r="J300" s="0" t="n">
        <v>32947.1208372978</v>
      </c>
    </row>
    <row r="301" customFormat="false" ht="13.8" hidden="false" customHeight="false" outlineLevel="0" collapsed="false">
      <c r="A301" s="0" t="n">
        <v>21</v>
      </c>
      <c r="B301" s="0" t="s">
        <v>79</v>
      </c>
      <c r="C301" s="0" t="s">
        <v>39</v>
      </c>
      <c r="D301" s="0" t="n">
        <v>3.52</v>
      </c>
      <c r="E301" s="0" t="n">
        <v>5.2</v>
      </c>
      <c r="F301" s="0" t="n">
        <v>0.024441484300666</v>
      </c>
      <c r="G301" s="0" t="n">
        <v>164.246774500476</v>
      </c>
      <c r="H301" s="0" t="n">
        <v>200</v>
      </c>
      <c r="I301" s="0" t="n">
        <v>32849.3549000952</v>
      </c>
    </row>
    <row r="302" customFormat="false" ht="13.8" hidden="false" customHeight="false" outlineLevel="0" collapsed="false">
      <c r="A302" s="0" t="n">
        <v>21</v>
      </c>
      <c r="B302" s="0" t="s">
        <v>79</v>
      </c>
      <c r="C302" s="0" t="s">
        <v>40</v>
      </c>
      <c r="D302" s="0" t="n">
        <v>3.47</v>
      </c>
      <c r="E302" s="0" t="n">
        <v>5.2</v>
      </c>
      <c r="F302" s="0" t="n">
        <v>0.024441484300666</v>
      </c>
      <c r="G302" s="0" t="n">
        <v>169.135071360609</v>
      </c>
      <c r="H302" s="0" t="n">
        <v>200</v>
      </c>
      <c r="I302" s="0" t="n">
        <v>33827.0142721218</v>
      </c>
      <c r="J302" s="0" t="n">
        <v>31676.1636536632</v>
      </c>
    </row>
    <row r="303" customFormat="false" ht="13.8" hidden="false" customHeight="false" outlineLevel="0" collapsed="false">
      <c r="A303" s="0" t="n">
        <v>21</v>
      </c>
      <c r="B303" s="0" t="s">
        <v>79</v>
      </c>
      <c r="C303" s="0" t="s">
        <v>41</v>
      </c>
      <c r="D303" s="0" t="n">
        <v>3.69</v>
      </c>
      <c r="E303" s="0" t="n">
        <v>5.2</v>
      </c>
      <c r="F303" s="0" t="n">
        <v>0.024441484300666</v>
      </c>
      <c r="G303" s="0" t="n">
        <v>147.626565176023</v>
      </c>
      <c r="H303" s="0" t="n">
        <v>200</v>
      </c>
      <c r="I303" s="0" t="n">
        <v>29525.3130352046</v>
      </c>
    </row>
    <row r="304" customFormat="false" ht="13.8" hidden="false" customHeight="false" outlineLevel="0" collapsed="false">
      <c r="A304" s="0" t="n">
        <v>21</v>
      </c>
      <c r="B304" s="0" t="s">
        <v>79</v>
      </c>
      <c r="C304" s="0" t="s">
        <v>42</v>
      </c>
      <c r="D304" s="0" t="n">
        <v>3.87</v>
      </c>
      <c r="E304" s="0" t="n">
        <v>5.2</v>
      </c>
      <c r="F304" s="0" t="n">
        <v>0.024441484300666</v>
      </c>
      <c r="G304" s="0" t="n">
        <v>130.028696479543</v>
      </c>
      <c r="H304" s="0" t="n">
        <v>200</v>
      </c>
      <c r="I304" s="0" t="n">
        <v>26005.7392959087</v>
      </c>
      <c r="J304" s="0" t="n">
        <v>27472.2283539486</v>
      </c>
    </row>
    <row r="305" customFormat="false" ht="13.8" hidden="false" customHeight="false" outlineLevel="0" collapsed="false">
      <c r="A305" s="0" t="n">
        <v>21</v>
      </c>
      <c r="B305" s="0" t="s">
        <v>79</v>
      </c>
      <c r="C305" s="0" t="s">
        <v>43</v>
      </c>
      <c r="D305" s="0" t="n">
        <v>3.72</v>
      </c>
      <c r="E305" s="0" t="n">
        <v>5.2</v>
      </c>
      <c r="F305" s="0" t="n">
        <v>0.024441484300666</v>
      </c>
      <c r="G305" s="0" t="n">
        <v>144.693587059943</v>
      </c>
      <c r="H305" s="0" t="n">
        <v>200</v>
      </c>
      <c r="I305" s="0" t="n">
        <v>28938.7174119886</v>
      </c>
    </row>
    <row r="306" customFormat="false" ht="13.8" hidden="false" customHeight="false" outlineLevel="0" collapsed="false">
      <c r="A306" s="0" t="n">
        <v>21</v>
      </c>
      <c r="B306" s="0" t="s">
        <v>79</v>
      </c>
      <c r="C306" s="0" t="s">
        <v>44</v>
      </c>
      <c r="D306" s="0" t="n">
        <v>3.74</v>
      </c>
      <c r="E306" s="0" t="n">
        <v>5.2</v>
      </c>
      <c r="F306" s="0" t="n">
        <v>0.024441484300666</v>
      </c>
      <c r="G306" s="0" t="n">
        <v>142.73826831589</v>
      </c>
      <c r="H306" s="0" t="n">
        <v>200</v>
      </c>
      <c r="I306" s="0" t="n">
        <v>28547.6536631779</v>
      </c>
      <c r="J306" s="0" t="n">
        <v>26787.86679353</v>
      </c>
    </row>
    <row r="307" customFormat="false" ht="13.8" hidden="false" customHeight="false" outlineLevel="0" collapsed="false">
      <c r="A307" s="0" t="n">
        <v>21</v>
      </c>
      <c r="B307" s="0" t="s">
        <v>79</v>
      </c>
      <c r="C307" s="0" t="s">
        <v>45</v>
      </c>
      <c r="D307" s="0" t="n">
        <v>3.92</v>
      </c>
      <c r="E307" s="0" t="n">
        <v>5.2</v>
      </c>
      <c r="F307" s="0" t="n">
        <v>0.024441484300666</v>
      </c>
      <c r="G307" s="0" t="n">
        <v>125.14039961941</v>
      </c>
      <c r="H307" s="0" t="n">
        <v>200</v>
      </c>
      <c r="I307" s="0" t="n">
        <v>25028.079923882</v>
      </c>
    </row>
    <row r="308" customFormat="false" ht="13.8" hidden="false" customHeight="false" outlineLevel="0" collapsed="false">
      <c r="A308" s="0" t="n">
        <v>21</v>
      </c>
      <c r="B308" s="0" t="s">
        <v>79</v>
      </c>
      <c r="C308" s="0" t="s">
        <v>46</v>
      </c>
      <c r="D308" s="0" t="n">
        <v>3.82</v>
      </c>
      <c r="E308" s="0" t="n">
        <v>5.2</v>
      </c>
      <c r="F308" s="0" t="n">
        <v>0.024441484300666</v>
      </c>
      <c r="G308" s="0" t="n">
        <v>134.916993339676</v>
      </c>
      <c r="H308" s="0" t="n">
        <v>200</v>
      </c>
      <c r="I308" s="0" t="n">
        <v>26983.3986679353</v>
      </c>
      <c r="J308" s="0" t="n">
        <v>26983.3986679353</v>
      </c>
    </row>
    <row r="309" customFormat="false" ht="13.8" hidden="false" customHeight="false" outlineLevel="0" collapsed="false">
      <c r="A309" s="0" t="n">
        <v>21</v>
      </c>
      <c r="B309" s="0" t="s">
        <v>79</v>
      </c>
      <c r="C309" s="0" t="s">
        <v>47</v>
      </c>
      <c r="D309" s="0" t="n">
        <v>3.82</v>
      </c>
      <c r="E309" s="0" t="n">
        <v>5.2</v>
      </c>
      <c r="F309" s="0" t="n">
        <v>0.024441484300666</v>
      </c>
      <c r="G309" s="0" t="n">
        <v>134.916993339676</v>
      </c>
      <c r="H309" s="0" t="n">
        <v>200</v>
      </c>
      <c r="I309" s="0" t="n">
        <v>26983.3986679353</v>
      </c>
    </row>
    <row r="310" customFormat="false" ht="13.8" hidden="false" customHeight="false" outlineLevel="0" collapsed="false">
      <c r="A310" s="0" t="n">
        <v>21</v>
      </c>
      <c r="B310" s="0" t="s">
        <v>79</v>
      </c>
      <c r="C310" s="0" t="s">
        <v>48</v>
      </c>
      <c r="D310" s="0" t="n">
        <v>3.81</v>
      </c>
      <c r="E310" s="0" t="n">
        <v>5.2</v>
      </c>
      <c r="F310" s="0" t="n">
        <v>0.024441484300666</v>
      </c>
      <c r="G310" s="0" t="n">
        <v>135.894652711703</v>
      </c>
      <c r="H310" s="0" t="n">
        <v>200</v>
      </c>
      <c r="I310" s="0" t="n">
        <v>27178.9305423406</v>
      </c>
      <c r="J310" s="0" t="n">
        <v>27863.2921027593</v>
      </c>
    </row>
    <row r="311" customFormat="false" ht="13.8" hidden="false" customHeight="false" outlineLevel="0" collapsed="false">
      <c r="A311" s="0" t="n">
        <v>21</v>
      </c>
      <c r="B311" s="0" t="s">
        <v>79</v>
      </c>
      <c r="C311" s="0" t="s">
        <v>49</v>
      </c>
      <c r="D311" s="0" t="n">
        <v>3.74</v>
      </c>
      <c r="E311" s="0" t="n">
        <v>5.2</v>
      </c>
      <c r="F311" s="0" t="n">
        <v>0.024441484300666</v>
      </c>
      <c r="G311" s="0" t="n">
        <v>142.73826831589</v>
      </c>
      <c r="H311" s="0" t="n">
        <v>200</v>
      </c>
      <c r="I311" s="0" t="n">
        <v>28547.6536631779</v>
      </c>
    </row>
    <row r="312" customFormat="false" ht="13.8" hidden="false" customHeight="false" outlineLevel="0" collapsed="false">
      <c r="A312" s="0" t="n">
        <v>21</v>
      </c>
      <c r="B312" s="0" t="s">
        <v>79</v>
      </c>
      <c r="C312" s="0" t="s">
        <v>50</v>
      </c>
      <c r="D312" s="0" t="n">
        <v>3.82</v>
      </c>
      <c r="E312" s="0" t="n">
        <v>5.2</v>
      </c>
      <c r="F312" s="0" t="n">
        <v>0.024441484300666</v>
      </c>
      <c r="G312" s="0" t="n">
        <v>134.916993339676</v>
      </c>
      <c r="H312" s="0" t="n">
        <v>200</v>
      </c>
      <c r="I312" s="0" t="n">
        <v>26983.3986679353</v>
      </c>
      <c r="J312" s="0" t="n">
        <v>29623.0789724072</v>
      </c>
    </row>
    <row r="313" customFormat="false" ht="13.8" hidden="false" customHeight="false" outlineLevel="0" collapsed="false">
      <c r="A313" s="0" t="n">
        <v>21</v>
      </c>
      <c r="B313" s="0" t="s">
        <v>79</v>
      </c>
      <c r="C313" s="0" t="s">
        <v>51</v>
      </c>
      <c r="D313" s="0" t="n">
        <v>3.55</v>
      </c>
      <c r="E313" s="0" t="n">
        <v>5.2</v>
      </c>
      <c r="F313" s="0" t="n">
        <v>0.024441484300666</v>
      </c>
      <c r="G313" s="0" t="n">
        <v>161.313796384396</v>
      </c>
      <c r="H313" s="0" t="n">
        <v>200</v>
      </c>
      <c r="I313" s="0" t="n">
        <v>32262.7592768792</v>
      </c>
    </row>
    <row r="314" customFormat="false" ht="13.8" hidden="false" customHeight="false" outlineLevel="0" collapsed="false">
      <c r="A314" s="0" t="n">
        <v>21</v>
      </c>
      <c r="B314" s="0" t="s">
        <v>79</v>
      </c>
      <c r="C314" s="0" t="s">
        <v>52</v>
      </c>
      <c r="D314" s="0" t="n">
        <v>3.8</v>
      </c>
      <c r="E314" s="0" t="n">
        <v>5.2</v>
      </c>
      <c r="F314" s="0" t="n">
        <v>0.024441484300666</v>
      </c>
      <c r="G314" s="0" t="n">
        <v>136.87231208373</v>
      </c>
      <c r="H314" s="0" t="n">
        <v>200</v>
      </c>
      <c r="I314" s="0" t="n">
        <v>27374.462416746</v>
      </c>
      <c r="J314" s="0" t="n">
        <v>29329.7811607992</v>
      </c>
    </row>
    <row r="315" customFormat="false" ht="13.8" hidden="false" customHeight="false" outlineLevel="0" collapsed="false">
      <c r="A315" s="0" t="n">
        <v>21</v>
      </c>
      <c r="B315" s="0" t="s">
        <v>79</v>
      </c>
      <c r="C315" s="0" t="s">
        <v>53</v>
      </c>
      <c r="D315" s="0" t="n">
        <v>3.6</v>
      </c>
      <c r="E315" s="0" t="n">
        <v>5.2</v>
      </c>
      <c r="F315" s="0" t="n">
        <v>0.024441484300666</v>
      </c>
      <c r="G315" s="0" t="n">
        <v>156.425499524263</v>
      </c>
      <c r="H315" s="0" t="n">
        <v>200</v>
      </c>
      <c r="I315" s="0" t="n">
        <v>31285.0999048525</v>
      </c>
    </row>
    <row r="316" customFormat="false" ht="13.8" hidden="false" customHeight="false" outlineLevel="0" collapsed="false">
      <c r="A316" s="0" t="n">
        <v>21</v>
      </c>
      <c r="B316" s="0" t="s">
        <v>79</v>
      </c>
      <c r="C316" s="0" t="s">
        <v>54</v>
      </c>
      <c r="D316" s="0" t="n">
        <v>3.87</v>
      </c>
      <c r="E316" s="0" t="n">
        <v>5.2</v>
      </c>
      <c r="F316" s="0" t="n">
        <v>0.024441484300666</v>
      </c>
      <c r="G316" s="0" t="n">
        <v>130.028696479543</v>
      </c>
      <c r="H316" s="0" t="n">
        <v>200</v>
      </c>
      <c r="I316" s="0" t="n">
        <v>26005.7392959087</v>
      </c>
      <c r="J316" s="0" t="n">
        <v>25321.37773549</v>
      </c>
    </row>
    <row r="317" customFormat="false" ht="13.8" hidden="false" customHeight="false" outlineLevel="0" collapsed="false">
      <c r="A317" s="0" t="n">
        <v>21</v>
      </c>
      <c r="B317" s="0" t="s">
        <v>79</v>
      </c>
      <c r="C317" s="0" t="s">
        <v>55</v>
      </c>
      <c r="D317" s="0" t="n">
        <v>3.94</v>
      </c>
      <c r="E317" s="0" t="n">
        <v>5.2</v>
      </c>
      <c r="F317" s="0" t="n">
        <v>0.024441484300666</v>
      </c>
      <c r="G317" s="0" t="n">
        <v>123.185080875357</v>
      </c>
      <c r="H317" s="0" t="n">
        <v>200</v>
      </c>
      <c r="I317" s="0" t="n">
        <v>24637.0161750714</v>
      </c>
    </row>
    <row r="318" customFormat="false" ht="13.8" hidden="false" customHeight="false" outlineLevel="0" collapsed="false">
      <c r="A318" s="0" t="n">
        <v>28</v>
      </c>
      <c r="B318" s="0" t="s">
        <v>78</v>
      </c>
      <c r="C318" s="0" t="s">
        <v>17</v>
      </c>
      <c r="D318" s="0" t="n">
        <v>4.58</v>
      </c>
      <c r="E318" s="0" t="n">
        <v>5.275</v>
      </c>
      <c r="F318" s="0" t="n">
        <v>0.0246762728146013</v>
      </c>
      <c r="G318" s="0" t="n">
        <v>68.6000384245918</v>
      </c>
      <c r="H318" s="0" t="n">
        <v>50</v>
      </c>
      <c r="I318" s="0" t="n">
        <v>3430.00192122959</v>
      </c>
      <c r="J318" s="0" t="n">
        <v>3207.91546589818</v>
      </c>
    </row>
    <row r="319" customFormat="false" ht="13.8" hidden="false" customHeight="false" outlineLevel="0" collapsed="false">
      <c r="A319" s="0" t="n">
        <v>28</v>
      </c>
      <c r="B319" s="0" t="s">
        <v>78</v>
      </c>
      <c r="C319" s="0" t="s">
        <v>18</v>
      </c>
      <c r="D319" s="0" t="n">
        <v>4.67</v>
      </c>
      <c r="E319" s="0" t="n">
        <v>5.275</v>
      </c>
      <c r="F319" s="0" t="n">
        <v>0.0246762728146013</v>
      </c>
      <c r="G319" s="0" t="n">
        <v>59.7165802113353</v>
      </c>
      <c r="H319" s="0" t="n">
        <v>50</v>
      </c>
      <c r="I319" s="0" t="n">
        <v>2985.82901056676</v>
      </c>
    </row>
    <row r="320" customFormat="false" ht="13.8" hidden="false" customHeight="false" outlineLevel="0" collapsed="false">
      <c r="A320" s="0" t="n">
        <v>28</v>
      </c>
      <c r="B320" s="0" t="s">
        <v>78</v>
      </c>
      <c r="C320" s="0" t="s">
        <v>20</v>
      </c>
      <c r="D320" s="0" t="n">
        <v>4.54</v>
      </c>
      <c r="E320" s="0" t="n">
        <v>5.275</v>
      </c>
      <c r="F320" s="0" t="n">
        <v>0.0246762728146013</v>
      </c>
      <c r="G320" s="0" t="n">
        <v>72.548242074928</v>
      </c>
      <c r="H320" s="0" t="n">
        <v>50</v>
      </c>
      <c r="I320" s="0" t="n">
        <v>3627.4121037464</v>
      </c>
      <c r="J320" s="0" t="n">
        <v>3306.62055715658</v>
      </c>
    </row>
    <row r="321" customFormat="false" ht="13.8" hidden="false" customHeight="false" outlineLevel="0" collapsed="false">
      <c r="A321" s="0" t="n">
        <v>28</v>
      </c>
      <c r="B321" s="0" t="s">
        <v>78</v>
      </c>
      <c r="C321" s="0" t="s">
        <v>21</v>
      </c>
      <c r="D321" s="0" t="n">
        <v>4.67</v>
      </c>
      <c r="E321" s="0" t="n">
        <v>5.275</v>
      </c>
      <c r="F321" s="0" t="n">
        <v>0.0246762728146013</v>
      </c>
      <c r="G321" s="0" t="n">
        <v>59.7165802113353</v>
      </c>
      <c r="H321" s="0" t="n">
        <v>50</v>
      </c>
      <c r="I321" s="0" t="n">
        <v>2985.82901056676</v>
      </c>
    </row>
    <row r="322" customFormat="false" ht="13.8" hidden="false" customHeight="false" outlineLevel="0" collapsed="false">
      <c r="A322" s="0" t="n">
        <v>28</v>
      </c>
      <c r="B322" s="0" t="s">
        <v>78</v>
      </c>
      <c r="C322" s="0" t="s">
        <v>23</v>
      </c>
      <c r="D322" s="0" t="n">
        <v>4.57</v>
      </c>
      <c r="E322" s="0" t="n">
        <v>5.275</v>
      </c>
      <c r="F322" s="0" t="n">
        <v>0.0246762728146013</v>
      </c>
      <c r="G322" s="0" t="n">
        <v>69.5870893371758</v>
      </c>
      <c r="H322" s="0" t="n">
        <v>50</v>
      </c>
      <c r="I322" s="0" t="n">
        <v>3479.35446685879</v>
      </c>
      <c r="J322" s="0" t="n">
        <v>3183.23919308357</v>
      </c>
    </row>
    <row r="323" customFormat="false" ht="13.8" hidden="false" customHeight="false" outlineLevel="0" collapsed="false">
      <c r="A323" s="0" t="n">
        <v>28</v>
      </c>
      <c r="B323" s="0" t="s">
        <v>78</v>
      </c>
      <c r="C323" s="0" t="s">
        <v>24</v>
      </c>
      <c r="D323" s="0" t="n">
        <v>4.69</v>
      </c>
      <c r="E323" s="0" t="n">
        <v>5.275</v>
      </c>
      <c r="F323" s="0" t="n">
        <v>0.0246762728146013</v>
      </c>
      <c r="G323" s="0" t="n">
        <v>57.7424783861671</v>
      </c>
      <c r="H323" s="0" t="n">
        <v>50</v>
      </c>
      <c r="I323" s="0" t="n">
        <v>2887.12391930836</v>
      </c>
    </row>
    <row r="324" customFormat="false" ht="13.8" hidden="false" customHeight="false" outlineLevel="0" collapsed="false">
      <c r="A324" s="0" t="n">
        <v>28</v>
      </c>
      <c r="B324" s="0" t="s">
        <v>78</v>
      </c>
      <c r="C324" s="0" t="s">
        <v>26</v>
      </c>
      <c r="D324" s="0" t="n">
        <v>4.43</v>
      </c>
      <c r="E324" s="0" t="n">
        <v>5.275</v>
      </c>
      <c r="F324" s="0" t="n">
        <v>0.0246762728146013</v>
      </c>
      <c r="G324" s="0" t="n">
        <v>83.4058021133526</v>
      </c>
      <c r="H324" s="0" t="n">
        <v>50</v>
      </c>
      <c r="I324" s="0" t="n">
        <v>4170.29010566763</v>
      </c>
      <c r="J324" s="0" t="n">
        <v>3874.17483189241</v>
      </c>
    </row>
    <row r="325" customFormat="false" ht="13.8" hidden="false" customHeight="false" outlineLevel="0" collapsed="false">
      <c r="A325" s="0" t="n">
        <v>28</v>
      </c>
      <c r="B325" s="0" t="s">
        <v>78</v>
      </c>
      <c r="C325" s="0" t="s">
        <v>27</v>
      </c>
      <c r="D325" s="0" t="n">
        <v>4.55</v>
      </c>
      <c r="E325" s="0" t="n">
        <v>5.275</v>
      </c>
      <c r="F325" s="0" t="n">
        <v>0.0246762728146013</v>
      </c>
      <c r="G325" s="0" t="n">
        <v>71.561191162344</v>
      </c>
      <c r="H325" s="0" t="n">
        <v>50</v>
      </c>
      <c r="I325" s="0" t="n">
        <v>3578.0595581172</v>
      </c>
    </row>
    <row r="326" customFormat="false" ht="13.8" hidden="false" customHeight="false" outlineLevel="0" collapsed="false">
      <c r="A326" s="0" t="n">
        <v>28</v>
      </c>
      <c r="B326" s="0" t="s">
        <v>78</v>
      </c>
      <c r="C326" s="0" t="s">
        <v>28</v>
      </c>
      <c r="D326" s="0" t="n">
        <v>4.83</v>
      </c>
      <c r="E326" s="0" t="n">
        <v>5.275</v>
      </c>
      <c r="F326" s="0" t="n">
        <v>0.0246762728146013</v>
      </c>
      <c r="G326" s="0" t="n">
        <v>43.9237656099904</v>
      </c>
      <c r="H326" s="0" t="n">
        <v>50</v>
      </c>
      <c r="I326" s="0" t="n">
        <v>2196.18828049952</v>
      </c>
      <c r="J326" s="0" t="n">
        <v>2319.56964457253</v>
      </c>
    </row>
    <row r="327" customFormat="false" ht="13.8" hidden="false" customHeight="false" outlineLevel="0" collapsed="false">
      <c r="A327" s="0" t="n">
        <v>28</v>
      </c>
      <c r="B327" s="0" t="s">
        <v>78</v>
      </c>
      <c r="C327" s="0" t="s">
        <v>29</v>
      </c>
      <c r="D327" s="0" t="n">
        <v>4.78</v>
      </c>
      <c r="E327" s="0" t="n">
        <v>5.275</v>
      </c>
      <c r="F327" s="0" t="n">
        <v>0.0246762728146013</v>
      </c>
      <c r="G327" s="0" t="n">
        <v>48.8590201729107</v>
      </c>
      <c r="H327" s="0" t="n">
        <v>50</v>
      </c>
      <c r="I327" s="0" t="n">
        <v>2442.95100864553</v>
      </c>
    </row>
    <row r="328" customFormat="false" ht="13.8" hidden="false" customHeight="false" outlineLevel="0" collapsed="false">
      <c r="A328" s="0" t="n">
        <v>28</v>
      </c>
      <c r="B328" s="0" t="s">
        <v>78</v>
      </c>
      <c r="C328" s="0" t="s">
        <v>30</v>
      </c>
      <c r="D328" s="0" t="n">
        <v>4.44</v>
      </c>
      <c r="E328" s="0" t="n">
        <v>5.275</v>
      </c>
      <c r="F328" s="0" t="n">
        <v>0.0246762728146013</v>
      </c>
      <c r="G328" s="0" t="n">
        <v>82.4187512007685</v>
      </c>
      <c r="H328" s="0" t="n">
        <v>50</v>
      </c>
      <c r="I328" s="0" t="n">
        <v>4120.93756003842</v>
      </c>
      <c r="J328" s="0" t="n">
        <v>2887.12391930836</v>
      </c>
    </row>
    <row r="329" customFormat="false" ht="13.8" hidden="false" customHeight="false" outlineLevel="0" collapsed="false">
      <c r="A329" s="0" t="n">
        <v>28</v>
      </c>
      <c r="B329" s="0" t="s">
        <v>78</v>
      </c>
      <c r="C329" s="0" t="s">
        <v>31</v>
      </c>
      <c r="D329" s="0" t="n">
        <v>4.94</v>
      </c>
      <c r="E329" s="0" t="n">
        <v>5.275</v>
      </c>
      <c r="F329" s="0" t="n">
        <v>0.0246762728146013</v>
      </c>
      <c r="G329" s="0" t="n">
        <v>33.0662055715658</v>
      </c>
      <c r="H329" s="0" t="n">
        <v>50</v>
      </c>
      <c r="I329" s="0" t="n">
        <v>1653.31027857829</v>
      </c>
    </row>
    <row r="330" customFormat="false" ht="13.8" hidden="false" customHeight="false" outlineLevel="0" collapsed="false">
      <c r="A330" s="0" t="n">
        <v>28</v>
      </c>
      <c r="B330" s="0" t="s">
        <v>78</v>
      </c>
      <c r="C330" s="0" t="s">
        <v>32</v>
      </c>
      <c r="D330" s="0" t="n">
        <v>4.42</v>
      </c>
      <c r="E330" s="0" t="n">
        <v>5.275</v>
      </c>
      <c r="F330" s="0" t="n">
        <v>0.0246762728146013</v>
      </c>
      <c r="G330" s="0" t="n">
        <v>84.3928530259366</v>
      </c>
      <c r="H330" s="0" t="n">
        <v>50</v>
      </c>
      <c r="I330" s="0" t="n">
        <v>4219.64265129683</v>
      </c>
      <c r="J330" s="0" t="n">
        <v>4540.43419788665</v>
      </c>
    </row>
    <row r="331" customFormat="false" ht="13.8" hidden="false" customHeight="false" outlineLevel="0" collapsed="false">
      <c r="A331" s="0" t="n">
        <v>28</v>
      </c>
      <c r="B331" s="0" t="s">
        <v>78</v>
      </c>
      <c r="C331" s="0" t="s">
        <v>33</v>
      </c>
      <c r="D331" s="0" t="n">
        <v>4.29</v>
      </c>
      <c r="E331" s="0" t="n">
        <v>5.275</v>
      </c>
      <c r="F331" s="0" t="n">
        <v>0.0246762728146013</v>
      </c>
      <c r="G331" s="0" t="n">
        <v>97.2245148895293</v>
      </c>
      <c r="H331" s="0" t="n">
        <v>50</v>
      </c>
      <c r="I331" s="0" t="n">
        <v>4861.22574447647</v>
      </c>
    </row>
    <row r="332" customFormat="false" ht="13.8" hidden="false" customHeight="false" outlineLevel="0" collapsed="false">
      <c r="A332" s="0" t="n">
        <v>28</v>
      </c>
      <c r="B332" s="0" t="s">
        <v>78</v>
      </c>
      <c r="C332" s="0" t="s">
        <v>34</v>
      </c>
      <c r="D332" s="0" t="n">
        <v>4.78</v>
      </c>
      <c r="E332" s="0" t="n">
        <v>5.275</v>
      </c>
      <c r="F332" s="0" t="n">
        <v>0.0246762728146013</v>
      </c>
      <c r="G332" s="0" t="n">
        <v>48.8590201729107</v>
      </c>
      <c r="H332" s="0" t="n">
        <v>50</v>
      </c>
      <c r="I332" s="0" t="n">
        <v>2442.95100864553</v>
      </c>
      <c r="J332" s="0" t="n">
        <v>2961.15273775216</v>
      </c>
    </row>
    <row r="333" customFormat="false" ht="13.8" hidden="false" customHeight="false" outlineLevel="0" collapsed="false">
      <c r="A333" s="0" t="n">
        <v>28</v>
      </c>
      <c r="B333" s="0" t="s">
        <v>78</v>
      </c>
      <c r="C333" s="0" t="s">
        <v>35</v>
      </c>
      <c r="D333" s="0" t="n">
        <v>4.57</v>
      </c>
      <c r="E333" s="0" t="n">
        <v>5.275</v>
      </c>
      <c r="F333" s="0" t="n">
        <v>0.0246762728146013</v>
      </c>
      <c r="G333" s="0" t="n">
        <v>69.5870893371758</v>
      </c>
      <c r="H333" s="0" t="n">
        <v>50</v>
      </c>
      <c r="I333" s="0" t="n">
        <v>3479.35446685879</v>
      </c>
    </row>
    <row r="334" customFormat="false" ht="13.8" hidden="false" customHeight="false" outlineLevel="0" collapsed="false">
      <c r="A334" s="0" t="n">
        <v>28</v>
      </c>
      <c r="B334" s="0" t="s">
        <v>78</v>
      </c>
      <c r="C334" s="0" t="s">
        <v>36</v>
      </c>
      <c r="D334" s="0" t="n">
        <v>4.78</v>
      </c>
      <c r="E334" s="0" t="n">
        <v>5.275</v>
      </c>
      <c r="F334" s="0" t="n">
        <v>0.0246762728146013</v>
      </c>
      <c r="G334" s="0" t="n">
        <v>48.8590201729107</v>
      </c>
      <c r="H334" s="0" t="n">
        <v>50</v>
      </c>
      <c r="I334" s="0" t="n">
        <v>2442.95100864553</v>
      </c>
      <c r="J334" s="0" t="n">
        <v>2393.59846301633</v>
      </c>
    </row>
    <row r="335" customFormat="false" ht="13.8" hidden="false" customHeight="false" outlineLevel="0" collapsed="false">
      <c r="A335" s="0" t="n">
        <v>28</v>
      </c>
      <c r="B335" s="0" t="s">
        <v>78</v>
      </c>
      <c r="C335" s="0" t="s">
        <v>37</v>
      </c>
      <c r="D335" s="0" t="n">
        <v>4.8</v>
      </c>
      <c r="E335" s="0" t="n">
        <v>5.275</v>
      </c>
      <c r="F335" s="0" t="n">
        <v>0.0246762728146013</v>
      </c>
      <c r="G335" s="0" t="n">
        <v>46.8849183477426</v>
      </c>
      <c r="H335" s="0" t="n">
        <v>50</v>
      </c>
      <c r="I335" s="0" t="n">
        <v>2344.24591738713</v>
      </c>
    </row>
    <row r="336" customFormat="false" ht="13.8" hidden="false" customHeight="false" outlineLevel="0" collapsed="false">
      <c r="A336" s="0" t="n">
        <v>28</v>
      </c>
      <c r="B336" s="0" t="s">
        <v>78</v>
      </c>
      <c r="C336" s="0" t="s">
        <v>38</v>
      </c>
      <c r="D336" s="0" t="n">
        <v>4.72</v>
      </c>
      <c r="E336" s="0" t="n">
        <v>5.275</v>
      </c>
      <c r="F336" s="0" t="n">
        <v>0.0246762728146013</v>
      </c>
      <c r="G336" s="0" t="n">
        <v>54.781325648415</v>
      </c>
      <c r="H336" s="0" t="n">
        <v>50</v>
      </c>
      <c r="I336" s="0" t="n">
        <v>2739.06628242075</v>
      </c>
      <c r="J336" s="0" t="n">
        <v>3775.46974063401</v>
      </c>
    </row>
    <row r="337" customFormat="false" ht="13.8" hidden="false" customHeight="false" outlineLevel="0" collapsed="false">
      <c r="A337" s="0" t="n">
        <v>28</v>
      </c>
      <c r="B337" s="0" t="s">
        <v>78</v>
      </c>
      <c r="C337" s="0" t="s">
        <v>39</v>
      </c>
      <c r="D337" s="0" t="n">
        <v>4.3</v>
      </c>
      <c r="E337" s="0" t="n">
        <v>5.275</v>
      </c>
      <c r="F337" s="0" t="n">
        <v>0.0246762728146013</v>
      </c>
      <c r="G337" s="0" t="n">
        <v>96.2374639769453</v>
      </c>
      <c r="H337" s="0" t="n">
        <v>50</v>
      </c>
      <c r="I337" s="0" t="n">
        <v>4811.87319884726</v>
      </c>
    </row>
    <row r="338" customFormat="false" ht="13.8" hidden="false" customHeight="false" outlineLevel="0" collapsed="false">
      <c r="A338" s="0" t="n">
        <v>28</v>
      </c>
      <c r="B338" s="0" t="s">
        <v>78</v>
      </c>
      <c r="C338" s="0" t="s">
        <v>40</v>
      </c>
      <c r="D338" s="0" t="n">
        <v>4.74</v>
      </c>
      <c r="E338" s="0" t="n">
        <v>5.275</v>
      </c>
      <c r="F338" s="0" t="n">
        <v>0.0246762728146013</v>
      </c>
      <c r="G338" s="0" t="n">
        <v>52.8072238232469</v>
      </c>
      <c r="H338" s="0" t="n">
        <v>50</v>
      </c>
      <c r="I338" s="0" t="n">
        <v>2640.36119116234</v>
      </c>
      <c r="J338" s="0" t="n">
        <v>2516.97982708934</v>
      </c>
    </row>
    <row r="339" customFormat="false" ht="13.8" hidden="false" customHeight="false" outlineLevel="0" collapsed="false">
      <c r="A339" s="0" t="n">
        <v>28</v>
      </c>
      <c r="B339" s="0" t="s">
        <v>78</v>
      </c>
      <c r="C339" s="0" t="s">
        <v>41</v>
      </c>
      <c r="D339" s="0" t="n">
        <v>4.79</v>
      </c>
      <c r="E339" s="0" t="n">
        <v>5.275</v>
      </c>
      <c r="F339" s="0" t="n">
        <v>0.0246762728146013</v>
      </c>
      <c r="G339" s="0" t="n">
        <v>47.8719692603266</v>
      </c>
      <c r="H339" s="0" t="n">
        <v>50</v>
      </c>
      <c r="I339" s="0" t="n">
        <v>2393.59846301633</v>
      </c>
    </row>
    <row r="340" customFormat="false" ht="13.8" hidden="false" customHeight="false" outlineLevel="0" collapsed="false">
      <c r="A340" s="0" t="n">
        <v>28</v>
      </c>
      <c r="B340" s="0" t="s">
        <v>78</v>
      </c>
      <c r="C340" s="0" t="s">
        <v>42</v>
      </c>
      <c r="D340" s="0" t="n">
        <v>4.62</v>
      </c>
      <c r="E340" s="0" t="n">
        <v>5.275</v>
      </c>
      <c r="F340" s="0" t="n">
        <v>0.0246762728146013</v>
      </c>
      <c r="G340" s="0" t="n">
        <v>64.6518347742555</v>
      </c>
      <c r="H340" s="0" t="n">
        <v>50</v>
      </c>
      <c r="I340" s="0" t="n">
        <v>3232.59173871278</v>
      </c>
      <c r="J340" s="0" t="n">
        <v>3380.64937560038</v>
      </c>
    </row>
    <row r="341" customFormat="false" ht="13.8" hidden="false" customHeight="false" outlineLevel="0" collapsed="false">
      <c r="A341" s="0" t="n">
        <v>28</v>
      </c>
      <c r="B341" s="0" t="s">
        <v>78</v>
      </c>
      <c r="C341" s="0" t="s">
        <v>43</v>
      </c>
      <c r="D341" s="0" t="n">
        <v>4.56</v>
      </c>
      <c r="E341" s="0" t="n">
        <v>5.275</v>
      </c>
      <c r="F341" s="0" t="n">
        <v>0.0246762728146013</v>
      </c>
      <c r="G341" s="0" t="n">
        <v>70.5741402497598</v>
      </c>
      <c r="H341" s="0" t="n">
        <v>50</v>
      </c>
      <c r="I341" s="0" t="n">
        <v>3528.70701248799</v>
      </c>
    </row>
    <row r="342" customFormat="false" ht="13.8" hidden="false" customHeight="false" outlineLevel="0" collapsed="false">
      <c r="A342" s="0" t="n">
        <v>28</v>
      </c>
      <c r="B342" s="0" t="s">
        <v>78</v>
      </c>
      <c r="C342" s="0" t="s">
        <v>44</v>
      </c>
      <c r="D342" s="0" t="n">
        <v>4.84</v>
      </c>
      <c r="E342" s="0" t="n">
        <v>5.275</v>
      </c>
      <c r="F342" s="0" t="n">
        <v>0.0246762728146013</v>
      </c>
      <c r="G342" s="0" t="n">
        <v>42.9367146974064</v>
      </c>
      <c r="H342" s="0" t="n">
        <v>50</v>
      </c>
      <c r="I342" s="0" t="n">
        <v>2146.83573487032</v>
      </c>
      <c r="J342" s="0" t="n">
        <v>2319.56964457253</v>
      </c>
    </row>
    <row r="343" customFormat="false" ht="13.8" hidden="false" customHeight="false" outlineLevel="0" collapsed="false">
      <c r="A343" s="0" t="n">
        <v>28</v>
      </c>
      <c r="B343" s="0" t="s">
        <v>78</v>
      </c>
      <c r="C343" s="0" t="s">
        <v>45</v>
      </c>
      <c r="D343" s="0" t="n">
        <v>4.77</v>
      </c>
      <c r="E343" s="0" t="n">
        <v>5.275</v>
      </c>
      <c r="F343" s="0" t="n">
        <v>0.0246762728146013</v>
      </c>
      <c r="G343" s="0" t="n">
        <v>49.8460710854948</v>
      </c>
      <c r="H343" s="0" t="n">
        <v>50</v>
      </c>
      <c r="I343" s="0" t="n">
        <v>2492.30355427474</v>
      </c>
    </row>
    <row r="344" customFormat="false" ht="13.8" hidden="false" customHeight="false" outlineLevel="0" collapsed="false">
      <c r="A344" s="0" t="n">
        <v>28</v>
      </c>
      <c r="B344" s="0" t="s">
        <v>78</v>
      </c>
      <c r="C344" s="0" t="s">
        <v>46</v>
      </c>
      <c r="D344" s="0" t="n">
        <v>4.93</v>
      </c>
      <c r="E344" s="0" t="n">
        <v>5.275</v>
      </c>
      <c r="F344" s="0" t="n">
        <v>0.0246762728146013</v>
      </c>
      <c r="G344" s="0" t="n">
        <v>34.0532564841499</v>
      </c>
      <c r="H344" s="0" t="n">
        <v>50</v>
      </c>
      <c r="I344" s="0" t="n">
        <v>1702.6628242075</v>
      </c>
      <c r="J344" s="0" t="n">
        <v>1900.07300672431</v>
      </c>
    </row>
    <row r="345" customFormat="false" ht="13.8" hidden="false" customHeight="false" outlineLevel="0" collapsed="false">
      <c r="A345" s="0" t="n">
        <v>28</v>
      </c>
      <c r="B345" s="0" t="s">
        <v>78</v>
      </c>
      <c r="C345" s="0" t="s">
        <v>47</v>
      </c>
      <c r="D345" s="0" t="n">
        <v>4.85</v>
      </c>
      <c r="E345" s="0" t="n">
        <v>5.275</v>
      </c>
      <c r="F345" s="0" t="n">
        <v>0.0246762728146013</v>
      </c>
      <c r="G345" s="0" t="n">
        <v>41.9496637848224</v>
      </c>
      <c r="H345" s="0" t="n">
        <v>50</v>
      </c>
      <c r="I345" s="0" t="n">
        <v>2097.48318924112</v>
      </c>
    </row>
    <row r="346" customFormat="false" ht="13.8" hidden="false" customHeight="false" outlineLevel="0" collapsed="false">
      <c r="A346" s="0" t="n">
        <v>28</v>
      </c>
      <c r="B346" s="0" t="s">
        <v>78</v>
      </c>
      <c r="C346" s="0" t="s">
        <v>48</v>
      </c>
      <c r="D346" s="0" t="n">
        <v>4.65</v>
      </c>
      <c r="E346" s="0" t="n">
        <v>5.275</v>
      </c>
      <c r="F346" s="0" t="n">
        <v>0.0246762728146013</v>
      </c>
      <c r="G346" s="0" t="n">
        <v>61.6906820365034</v>
      </c>
      <c r="H346" s="0" t="n">
        <v>50</v>
      </c>
      <c r="I346" s="0" t="n">
        <v>3084.53410182517</v>
      </c>
      <c r="J346" s="0" t="n">
        <v>2985.82901056676</v>
      </c>
    </row>
    <row r="347" customFormat="false" ht="13.8" hidden="false" customHeight="false" outlineLevel="0" collapsed="false">
      <c r="A347" s="0" t="n">
        <v>28</v>
      </c>
      <c r="B347" s="0" t="s">
        <v>78</v>
      </c>
      <c r="C347" s="0" t="s">
        <v>49</v>
      </c>
      <c r="D347" s="0" t="n">
        <v>4.69</v>
      </c>
      <c r="E347" s="0" t="n">
        <v>5.275</v>
      </c>
      <c r="F347" s="0" t="n">
        <v>0.0246762728146013</v>
      </c>
      <c r="G347" s="0" t="n">
        <v>57.7424783861671</v>
      </c>
      <c r="H347" s="0" t="n">
        <v>50</v>
      </c>
      <c r="I347" s="0" t="n">
        <v>2887.12391930836</v>
      </c>
    </row>
    <row r="348" customFormat="false" ht="13.8" hidden="false" customHeight="false" outlineLevel="0" collapsed="false">
      <c r="A348" s="0" t="n">
        <v>28</v>
      </c>
      <c r="B348" s="0" t="s">
        <v>78</v>
      </c>
      <c r="C348" s="0" t="s">
        <v>50</v>
      </c>
      <c r="D348" s="0" t="n">
        <v>4.57</v>
      </c>
      <c r="E348" s="0" t="n">
        <v>5.275</v>
      </c>
      <c r="F348" s="0" t="n">
        <v>0.0246762728146013</v>
      </c>
      <c r="G348" s="0" t="n">
        <v>69.5870893371758</v>
      </c>
      <c r="H348" s="0" t="n">
        <v>50</v>
      </c>
      <c r="I348" s="0" t="n">
        <v>3479.35446685879</v>
      </c>
      <c r="J348" s="0" t="n">
        <v>3800.14601344861</v>
      </c>
    </row>
    <row r="349" customFormat="false" ht="13.8" hidden="false" customHeight="false" outlineLevel="0" collapsed="false">
      <c r="A349" s="0" t="n">
        <v>28</v>
      </c>
      <c r="B349" s="0" t="s">
        <v>78</v>
      </c>
      <c r="C349" s="0" t="s">
        <v>51</v>
      </c>
      <c r="D349" s="0" t="n">
        <v>4.44</v>
      </c>
      <c r="E349" s="0" t="n">
        <v>5.275</v>
      </c>
      <c r="F349" s="0" t="n">
        <v>0.0246762728146013</v>
      </c>
      <c r="G349" s="0" t="n">
        <v>82.4187512007685</v>
      </c>
      <c r="H349" s="0" t="n">
        <v>50</v>
      </c>
      <c r="I349" s="0" t="n">
        <v>4120.93756003842</v>
      </c>
    </row>
    <row r="350" customFormat="false" ht="13.8" hidden="false" customHeight="false" outlineLevel="0" collapsed="false">
      <c r="A350" s="0" t="n">
        <v>28</v>
      </c>
      <c r="B350" s="0" t="s">
        <v>78</v>
      </c>
      <c r="C350" s="0" t="s">
        <v>52</v>
      </c>
      <c r="D350" s="0" t="n">
        <v>4.76</v>
      </c>
      <c r="E350" s="0" t="n">
        <v>5.275</v>
      </c>
      <c r="F350" s="0" t="n">
        <v>0.0246762728146013</v>
      </c>
      <c r="G350" s="0" t="n">
        <v>50.8331219980788</v>
      </c>
      <c r="H350" s="0" t="n">
        <v>50</v>
      </c>
      <c r="I350" s="0" t="n">
        <v>2541.65609990394</v>
      </c>
      <c r="J350" s="0" t="n">
        <v>2270.21709894333</v>
      </c>
    </row>
    <row r="351" customFormat="false" ht="13.8" hidden="false" customHeight="false" outlineLevel="0" collapsed="false">
      <c r="A351" s="0" t="n">
        <v>28</v>
      </c>
      <c r="B351" s="0" t="s">
        <v>78</v>
      </c>
      <c r="C351" s="0" t="s">
        <v>53</v>
      </c>
      <c r="D351" s="0" t="n">
        <v>4.87</v>
      </c>
      <c r="E351" s="0" t="n">
        <v>5.275</v>
      </c>
      <c r="F351" s="0" t="n">
        <v>0.0246762728146013</v>
      </c>
      <c r="G351" s="0" t="n">
        <v>39.9755619596542</v>
      </c>
      <c r="H351" s="0" t="n">
        <v>50</v>
      </c>
      <c r="I351" s="0" t="n">
        <v>1998.77809798271</v>
      </c>
    </row>
    <row r="352" customFormat="false" ht="13.8" hidden="false" customHeight="false" outlineLevel="0" collapsed="false">
      <c r="A352" s="0" t="n">
        <v>28</v>
      </c>
      <c r="B352" s="0" t="s">
        <v>78</v>
      </c>
      <c r="C352" s="0" t="s">
        <v>54</v>
      </c>
      <c r="D352" s="0" t="n">
        <v>4.24</v>
      </c>
      <c r="E352" s="0" t="n">
        <v>5.275</v>
      </c>
      <c r="F352" s="0" t="n">
        <v>0.0246762728146013</v>
      </c>
      <c r="G352" s="0" t="n">
        <v>102.15976945245</v>
      </c>
      <c r="H352" s="0" t="n">
        <v>50</v>
      </c>
      <c r="I352" s="0" t="n">
        <v>5107.98847262248</v>
      </c>
      <c r="J352" s="0" t="n">
        <v>3997.55619596542</v>
      </c>
    </row>
    <row r="353" customFormat="false" ht="13.8" hidden="false" customHeight="false" outlineLevel="0" collapsed="false">
      <c r="A353" s="0" t="n">
        <v>28</v>
      </c>
      <c r="B353" s="0" t="s">
        <v>78</v>
      </c>
      <c r="C353" s="0" t="s">
        <v>55</v>
      </c>
      <c r="D353" s="0" t="n">
        <v>4.69</v>
      </c>
      <c r="E353" s="0" t="n">
        <v>5.275</v>
      </c>
      <c r="F353" s="0" t="n">
        <v>0.0246762728146013</v>
      </c>
      <c r="G353" s="0" t="n">
        <v>57.7424783861671</v>
      </c>
      <c r="H353" s="0" t="n">
        <v>50</v>
      </c>
      <c r="I353" s="0" t="n">
        <v>2887.12391930836</v>
      </c>
    </row>
    <row r="354" customFormat="false" ht="13.8" hidden="false" customHeight="false" outlineLevel="0" collapsed="false">
      <c r="A354" s="0" t="n">
        <v>28</v>
      </c>
      <c r="B354" s="0" t="s">
        <v>79</v>
      </c>
      <c r="C354" s="0" t="s">
        <v>17</v>
      </c>
      <c r="D354" s="0" t="n">
        <v>3.93</v>
      </c>
      <c r="E354" s="0" t="n">
        <v>5.175</v>
      </c>
      <c r="F354" s="0" t="n">
        <v>0.0243950617283951</v>
      </c>
      <c r="G354" s="0" t="n">
        <v>121.487407407407</v>
      </c>
      <c r="H354" s="0" t="n">
        <v>200</v>
      </c>
      <c r="I354" s="0" t="n">
        <v>24297.4814814815</v>
      </c>
      <c r="J354" s="0" t="n">
        <v>29371.6543209876</v>
      </c>
    </row>
    <row r="355" customFormat="false" ht="13.8" hidden="false" customHeight="false" outlineLevel="0" collapsed="false">
      <c r="A355" s="0" t="n">
        <v>28</v>
      </c>
      <c r="B355" s="0" t="s">
        <v>79</v>
      </c>
      <c r="C355" s="0" t="s">
        <v>18</v>
      </c>
      <c r="D355" s="0" t="n">
        <v>3.78</v>
      </c>
      <c r="E355" s="0" t="n">
        <v>5.175</v>
      </c>
      <c r="F355" s="0" t="n">
        <v>0.0243950617283951</v>
      </c>
      <c r="G355" s="0" t="n">
        <v>136.124444444444</v>
      </c>
      <c r="H355" s="0" t="n">
        <v>200</v>
      </c>
      <c r="I355" s="0" t="n">
        <v>27224.8888888889</v>
      </c>
    </row>
    <row r="356" customFormat="false" ht="13.8" hidden="false" customHeight="false" outlineLevel="0" collapsed="false">
      <c r="A356" s="0" t="n">
        <v>28</v>
      </c>
      <c r="B356" s="0" t="s">
        <v>79</v>
      </c>
      <c r="C356" s="0" t="s">
        <v>19</v>
      </c>
      <c r="D356" s="0" t="n">
        <v>3.3</v>
      </c>
      <c r="E356" s="0" t="n">
        <v>5.175</v>
      </c>
      <c r="F356" s="0" t="n">
        <v>0.0243950617283951</v>
      </c>
      <c r="G356" s="0" t="n">
        <v>182.962962962963</v>
      </c>
      <c r="H356" s="0" t="n">
        <v>200</v>
      </c>
      <c r="I356" s="0" t="n">
        <v>36592.5925925926</v>
      </c>
    </row>
    <row r="357" customFormat="false" ht="13.8" hidden="false" customHeight="false" outlineLevel="0" collapsed="false">
      <c r="A357" s="0" t="n">
        <v>28</v>
      </c>
      <c r="B357" s="0" t="s">
        <v>79</v>
      </c>
      <c r="C357" s="0" t="s">
        <v>20</v>
      </c>
      <c r="D357" s="0" t="n">
        <v>3.88</v>
      </c>
      <c r="E357" s="0" t="n">
        <v>5.175</v>
      </c>
      <c r="F357" s="0" t="n">
        <v>0.0243950617283951</v>
      </c>
      <c r="G357" s="0" t="n">
        <v>126.366419753086</v>
      </c>
      <c r="H357" s="0" t="n">
        <v>200</v>
      </c>
      <c r="I357" s="0" t="n">
        <v>25273.2839506173</v>
      </c>
      <c r="J357" s="0" t="n">
        <v>26899.621399177</v>
      </c>
    </row>
    <row r="358" customFormat="false" ht="13.8" hidden="false" customHeight="false" outlineLevel="0" collapsed="false">
      <c r="A358" s="0" t="n">
        <v>28</v>
      </c>
      <c r="B358" s="0" t="s">
        <v>79</v>
      </c>
      <c r="C358" s="0" t="s">
        <v>21</v>
      </c>
      <c r="D358" s="0" t="n">
        <v>3.81</v>
      </c>
      <c r="E358" s="0" t="n">
        <v>5.175</v>
      </c>
      <c r="F358" s="0" t="n">
        <v>0.0243950617283951</v>
      </c>
      <c r="G358" s="0" t="n">
        <v>133.197037037037</v>
      </c>
      <c r="H358" s="0" t="n">
        <v>200</v>
      </c>
      <c r="I358" s="0" t="n">
        <v>26639.4074074074</v>
      </c>
    </row>
    <row r="359" customFormat="false" ht="13.8" hidden="false" customHeight="false" outlineLevel="0" collapsed="false">
      <c r="A359" s="0" t="n">
        <v>28</v>
      </c>
      <c r="B359" s="0" t="s">
        <v>79</v>
      </c>
      <c r="C359" s="0" t="s">
        <v>22</v>
      </c>
      <c r="D359" s="0" t="n">
        <v>3.7</v>
      </c>
      <c r="E359" s="0" t="n">
        <v>5.175</v>
      </c>
      <c r="F359" s="0" t="n">
        <v>0.0243950617283951</v>
      </c>
      <c r="G359" s="0" t="n">
        <v>143.930864197531</v>
      </c>
      <c r="H359" s="0" t="n">
        <v>200</v>
      </c>
      <c r="I359" s="0" t="n">
        <v>28786.1728395062</v>
      </c>
    </row>
    <row r="360" customFormat="false" ht="13.8" hidden="false" customHeight="false" outlineLevel="0" collapsed="false">
      <c r="A360" s="0" t="n">
        <v>28</v>
      </c>
      <c r="B360" s="0" t="s">
        <v>79</v>
      </c>
      <c r="C360" s="0" t="s">
        <v>23</v>
      </c>
      <c r="D360" s="0" t="n">
        <v>3.85</v>
      </c>
      <c r="E360" s="0" t="n">
        <v>5.175</v>
      </c>
      <c r="F360" s="0" t="n">
        <v>0.0243950617283951</v>
      </c>
      <c r="G360" s="0" t="n">
        <v>129.293827160494</v>
      </c>
      <c r="H360" s="0" t="n">
        <v>200</v>
      </c>
      <c r="I360" s="0" t="n">
        <v>25858.7654320988</v>
      </c>
      <c r="J360" s="0" t="n">
        <v>29501.7613168724</v>
      </c>
    </row>
    <row r="361" customFormat="false" ht="13.8" hidden="false" customHeight="false" outlineLevel="0" collapsed="false">
      <c r="A361" s="0" t="n">
        <v>28</v>
      </c>
      <c r="B361" s="0" t="s">
        <v>79</v>
      </c>
      <c r="C361" s="0" t="s">
        <v>24</v>
      </c>
      <c r="D361" s="0" t="n">
        <v>3.35</v>
      </c>
      <c r="E361" s="0" t="n">
        <v>5.175</v>
      </c>
      <c r="F361" s="0" t="n">
        <v>0.0243950617283951</v>
      </c>
      <c r="G361" s="0" t="n">
        <v>178.083950617284</v>
      </c>
      <c r="H361" s="0" t="n">
        <v>200</v>
      </c>
      <c r="I361" s="0" t="n">
        <v>35616.7901234568</v>
      </c>
    </row>
    <row r="362" customFormat="false" ht="13.8" hidden="false" customHeight="false" outlineLevel="0" collapsed="false">
      <c r="A362" s="0" t="n">
        <v>28</v>
      </c>
      <c r="B362" s="0" t="s">
        <v>79</v>
      </c>
      <c r="C362" s="0" t="s">
        <v>25</v>
      </c>
      <c r="D362" s="0" t="n">
        <v>3.79</v>
      </c>
      <c r="E362" s="0" t="n">
        <v>5.175</v>
      </c>
      <c r="F362" s="0" t="n">
        <v>0.0243950617283951</v>
      </c>
      <c r="G362" s="0" t="n">
        <v>135.148641975309</v>
      </c>
      <c r="H362" s="0" t="n">
        <v>200</v>
      </c>
      <c r="I362" s="0" t="n">
        <v>27029.7283950617</v>
      </c>
    </row>
    <row r="363" customFormat="false" ht="13.8" hidden="false" customHeight="false" outlineLevel="0" collapsed="false">
      <c r="A363" s="0" t="n">
        <v>28</v>
      </c>
      <c r="B363" s="0" t="s">
        <v>79</v>
      </c>
      <c r="C363" s="0" t="s">
        <v>26</v>
      </c>
      <c r="D363" s="0" t="n">
        <v>3.42</v>
      </c>
      <c r="E363" s="0" t="n">
        <v>5.175</v>
      </c>
      <c r="F363" s="0" t="n">
        <v>0.0243950617283951</v>
      </c>
      <c r="G363" s="0" t="n">
        <v>171.253333333333</v>
      </c>
      <c r="H363" s="0" t="n">
        <v>200</v>
      </c>
      <c r="I363" s="0" t="n">
        <v>34250.6666666667</v>
      </c>
      <c r="J363" s="0" t="n">
        <v>35811.9506172839</v>
      </c>
    </row>
    <row r="364" customFormat="false" ht="13.8" hidden="false" customHeight="false" outlineLevel="0" collapsed="false">
      <c r="A364" s="0" t="n">
        <v>28</v>
      </c>
      <c r="B364" s="0" t="s">
        <v>79</v>
      </c>
      <c r="C364" s="0" t="s">
        <v>27</v>
      </c>
      <c r="D364" s="0" t="n">
        <v>3.26</v>
      </c>
      <c r="E364" s="0" t="n">
        <v>5.175</v>
      </c>
      <c r="F364" s="0" t="n">
        <v>0.0243950617283951</v>
      </c>
      <c r="G364" s="0" t="n">
        <v>186.866172839506</v>
      </c>
      <c r="H364" s="0" t="n">
        <v>200</v>
      </c>
      <c r="I364" s="0" t="n">
        <v>37373.2345679012</v>
      </c>
    </row>
    <row r="365" customFormat="false" ht="13.8" hidden="false" customHeight="false" outlineLevel="0" collapsed="false">
      <c r="A365" s="0" t="n">
        <v>28</v>
      </c>
      <c r="B365" s="0" t="s">
        <v>79</v>
      </c>
      <c r="C365" s="0" t="s">
        <v>27</v>
      </c>
      <c r="D365" s="0" t="n">
        <v>3.84</v>
      </c>
      <c r="E365" s="0" t="n">
        <v>5.175</v>
      </c>
      <c r="F365" s="0" t="n">
        <v>0.0243950617283951</v>
      </c>
      <c r="G365" s="0" t="n">
        <v>130.26962962963</v>
      </c>
      <c r="H365" s="0" t="n">
        <v>200</v>
      </c>
      <c r="I365" s="0" t="n">
        <v>26053.9259259259</v>
      </c>
    </row>
    <row r="366" customFormat="false" ht="13.8" hidden="false" customHeight="false" outlineLevel="0" collapsed="false">
      <c r="A366" s="0" t="n">
        <v>28</v>
      </c>
      <c r="B366" s="0" t="s">
        <v>79</v>
      </c>
      <c r="C366" s="0" t="s">
        <v>28</v>
      </c>
      <c r="D366" s="0" t="n">
        <v>3.83</v>
      </c>
      <c r="E366" s="0" t="n">
        <v>5.175</v>
      </c>
      <c r="F366" s="0" t="n">
        <v>0.0243950617283951</v>
      </c>
      <c r="G366" s="0" t="n">
        <v>131.245432098765</v>
      </c>
      <c r="H366" s="0" t="n">
        <v>200</v>
      </c>
      <c r="I366" s="0" t="n">
        <v>26249.0864197531</v>
      </c>
      <c r="J366" s="0" t="n">
        <v>36137.2181069959</v>
      </c>
    </row>
    <row r="367" customFormat="false" ht="13.8" hidden="false" customHeight="false" outlineLevel="0" collapsed="false">
      <c r="A367" s="0" t="n">
        <v>28</v>
      </c>
      <c r="B367" s="0" t="s">
        <v>79</v>
      </c>
      <c r="C367" s="0" t="s">
        <v>29</v>
      </c>
      <c r="D367" s="0" t="n">
        <v>3.28</v>
      </c>
      <c r="E367" s="0" t="n">
        <v>5.175</v>
      </c>
      <c r="F367" s="0" t="n">
        <v>0.0243950617283951</v>
      </c>
      <c r="G367" s="0" t="n">
        <v>184.914567901235</v>
      </c>
      <c r="H367" s="0" t="n">
        <v>200</v>
      </c>
      <c r="I367" s="0" t="n">
        <v>36982.9135802469</v>
      </c>
    </row>
    <row r="368" customFormat="false" ht="13.8" hidden="false" customHeight="false" outlineLevel="0" collapsed="false">
      <c r="A368" s="0" t="n">
        <v>28</v>
      </c>
      <c r="B368" s="0" t="s">
        <v>79</v>
      </c>
      <c r="C368" s="0" t="s">
        <v>29</v>
      </c>
      <c r="D368" s="0" t="n">
        <v>2.86</v>
      </c>
      <c r="E368" s="0" t="n">
        <v>5.175</v>
      </c>
      <c r="F368" s="0" t="n">
        <v>0.0243950617283951</v>
      </c>
      <c r="G368" s="0" t="n">
        <v>225.898271604938</v>
      </c>
      <c r="H368" s="0" t="n">
        <v>200</v>
      </c>
      <c r="I368" s="0" t="n">
        <v>45179.6543209877</v>
      </c>
    </row>
    <row r="369" customFormat="false" ht="13.8" hidden="false" customHeight="false" outlineLevel="0" collapsed="false">
      <c r="A369" s="0" t="n">
        <v>28</v>
      </c>
      <c r="B369" s="0" t="s">
        <v>79</v>
      </c>
      <c r="C369" s="0" t="s">
        <v>30</v>
      </c>
      <c r="D369" s="0" t="n">
        <v>4.42</v>
      </c>
      <c r="E369" s="0" t="n">
        <v>5.175</v>
      </c>
      <c r="F369" s="0" t="n">
        <v>0.0243950617283951</v>
      </c>
      <c r="G369" s="0" t="n">
        <v>73.6730864197531</v>
      </c>
      <c r="H369" s="0" t="n">
        <v>200</v>
      </c>
      <c r="I369" s="0" t="n">
        <v>14734.6172839506</v>
      </c>
      <c r="J369" s="0" t="n">
        <v>26574.353909465</v>
      </c>
    </row>
    <row r="370" customFormat="false" ht="13.8" hidden="false" customHeight="false" outlineLevel="0" collapsed="false">
      <c r="A370" s="0" t="n">
        <v>28</v>
      </c>
      <c r="B370" s="0" t="s">
        <v>79</v>
      </c>
      <c r="C370" s="0" t="s">
        <v>31</v>
      </c>
      <c r="D370" s="0" t="n">
        <v>3.58</v>
      </c>
      <c r="E370" s="0" t="n">
        <v>5.175</v>
      </c>
      <c r="F370" s="0" t="n">
        <v>0.0243950617283951</v>
      </c>
      <c r="G370" s="0" t="n">
        <v>155.64049382716</v>
      </c>
      <c r="H370" s="0" t="n">
        <v>200</v>
      </c>
      <c r="I370" s="0" t="n">
        <v>31128.0987654321</v>
      </c>
    </row>
    <row r="371" customFormat="false" ht="13.8" hidden="false" customHeight="false" outlineLevel="0" collapsed="false">
      <c r="A371" s="0" t="n">
        <v>28</v>
      </c>
      <c r="B371" s="0" t="s">
        <v>79</v>
      </c>
      <c r="C371" s="0" t="s">
        <v>31</v>
      </c>
      <c r="D371" s="0" t="n">
        <v>3.44</v>
      </c>
      <c r="E371" s="0" t="n">
        <v>5.175</v>
      </c>
      <c r="F371" s="0" t="n">
        <v>0.0243950617283951</v>
      </c>
      <c r="G371" s="0" t="n">
        <v>169.301728395062</v>
      </c>
      <c r="H371" s="0" t="n">
        <v>200</v>
      </c>
      <c r="I371" s="0" t="n">
        <v>33860.3456790123</v>
      </c>
    </row>
    <row r="372" customFormat="false" ht="13.8" hidden="false" customHeight="false" outlineLevel="0" collapsed="false">
      <c r="A372" s="0" t="n">
        <v>28</v>
      </c>
      <c r="B372" s="0" t="s">
        <v>79</v>
      </c>
      <c r="C372" s="0" t="s">
        <v>32</v>
      </c>
      <c r="D372" s="0" t="n">
        <v>3.34</v>
      </c>
      <c r="E372" s="0" t="n">
        <v>5.175</v>
      </c>
      <c r="F372" s="0" t="n">
        <v>0.0243950617283951</v>
      </c>
      <c r="G372" s="0" t="n">
        <v>179.05975308642</v>
      </c>
      <c r="H372" s="0" t="n">
        <v>200</v>
      </c>
      <c r="I372" s="0" t="n">
        <v>35811.950617284</v>
      </c>
      <c r="J372" s="0" t="n">
        <v>36852.8065843621</v>
      </c>
    </row>
    <row r="373" customFormat="false" ht="13.8" hidden="false" customHeight="false" outlineLevel="0" collapsed="false">
      <c r="A373" s="0" t="n">
        <v>28</v>
      </c>
      <c r="B373" s="0" t="s">
        <v>79</v>
      </c>
      <c r="C373" s="0" t="s">
        <v>33</v>
      </c>
      <c r="D373" s="0" t="n">
        <v>3.43</v>
      </c>
      <c r="E373" s="0" t="n">
        <v>5.175</v>
      </c>
      <c r="F373" s="0" t="n">
        <v>0.0243950617283951</v>
      </c>
      <c r="G373" s="0" t="n">
        <v>170.277530864198</v>
      </c>
      <c r="H373" s="0" t="n">
        <v>200</v>
      </c>
      <c r="I373" s="0" t="n">
        <v>34055.5061728395</v>
      </c>
    </row>
    <row r="374" customFormat="false" ht="13.8" hidden="false" customHeight="false" outlineLevel="0" collapsed="false">
      <c r="A374" s="0" t="n">
        <v>28</v>
      </c>
      <c r="B374" s="0" t="s">
        <v>79</v>
      </c>
      <c r="C374" s="0" t="s">
        <v>81</v>
      </c>
      <c r="D374" s="0" t="n">
        <v>3.09</v>
      </c>
      <c r="E374" s="0" t="n">
        <v>5.175</v>
      </c>
      <c r="F374" s="0" t="n">
        <v>0.0243950617283951</v>
      </c>
      <c r="G374" s="0" t="n">
        <v>203.454814814815</v>
      </c>
      <c r="H374" s="0" t="n">
        <v>200</v>
      </c>
      <c r="I374" s="0" t="n">
        <v>40690.962962963</v>
      </c>
    </row>
    <row r="375" customFormat="false" ht="13.8" hidden="false" customHeight="false" outlineLevel="0" collapsed="false">
      <c r="A375" s="0" t="n">
        <v>28</v>
      </c>
      <c r="B375" s="0" t="s">
        <v>79</v>
      </c>
      <c r="C375" s="0" t="s">
        <v>34</v>
      </c>
      <c r="D375" s="0" t="n">
        <v>3.34</v>
      </c>
      <c r="E375" s="0" t="n">
        <v>5.175</v>
      </c>
      <c r="F375" s="0" t="n">
        <v>0.0243950617283951</v>
      </c>
      <c r="G375" s="0" t="n">
        <v>179.05975308642</v>
      </c>
      <c r="H375" s="0" t="n">
        <v>200</v>
      </c>
      <c r="I375" s="0" t="n">
        <v>35811.950617284</v>
      </c>
      <c r="J375" s="0" t="n">
        <v>35746.8971193416</v>
      </c>
    </row>
    <row r="376" customFormat="false" ht="13.8" hidden="false" customHeight="false" outlineLevel="0" collapsed="false">
      <c r="A376" s="0" t="n">
        <v>28</v>
      </c>
      <c r="B376" s="0" t="s">
        <v>79</v>
      </c>
      <c r="C376" s="0" t="s">
        <v>35</v>
      </c>
      <c r="D376" s="0" t="n">
        <v>3.45</v>
      </c>
      <c r="E376" s="0" t="n">
        <v>5.175</v>
      </c>
      <c r="F376" s="0" t="n">
        <v>0.0243950617283951</v>
      </c>
      <c r="G376" s="0" t="n">
        <v>168.325925925926</v>
      </c>
      <c r="H376" s="0" t="n">
        <v>200</v>
      </c>
      <c r="I376" s="0" t="n">
        <v>33665.1851851852</v>
      </c>
    </row>
    <row r="377" customFormat="false" ht="13.8" hidden="false" customHeight="false" outlineLevel="0" collapsed="false">
      <c r="A377" s="0" t="n">
        <v>28</v>
      </c>
      <c r="B377" s="0" t="s">
        <v>79</v>
      </c>
      <c r="C377" s="0" t="s">
        <v>82</v>
      </c>
      <c r="D377" s="0" t="n">
        <v>3.24</v>
      </c>
      <c r="E377" s="0" t="n">
        <v>5.175</v>
      </c>
      <c r="F377" s="0" t="n">
        <v>0.0243950617283951</v>
      </c>
      <c r="G377" s="0" t="n">
        <v>188.817777777778</v>
      </c>
      <c r="H377" s="0" t="n">
        <v>200</v>
      </c>
      <c r="I377" s="0" t="n">
        <v>37763.5555555556</v>
      </c>
    </row>
    <row r="378" customFormat="false" ht="13.8" hidden="false" customHeight="false" outlineLevel="0" collapsed="false">
      <c r="A378" s="0" t="n">
        <v>28</v>
      </c>
      <c r="B378" s="0" t="s">
        <v>79</v>
      </c>
      <c r="C378" s="0" t="s">
        <v>36</v>
      </c>
      <c r="D378" s="0" t="n">
        <v>3.88</v>
      </c>
      <c r="E378" s="0" t="n">
        <v>5.175</v>
      </c>
      <c r="F378" s="0" t="n">
        <v>0.0243950617283951</v>
      </c>
      <c r="G378" s="0" t="n">
        <v>126.366419753086</v>
      </c>
      <c r="H378" s="0" t="n">
        <v>200</v>
      </c>
      <c r="I378" s="0" t="n">
        <v>25273.2839506173</v>
      </c>
      <c r="J378" s="0" t="n">
        <v>27094.7818930041</v>
      </c>
    </row>
    <row r="379" customFormat="false" ht="13.8" hidden="false" customHeight="false" outlineLevel="0" collapsed="false">
      <c r="A379" s="0" t="n">
        <v>28</v>
      </c>
      <c r="B379" s="0" t="s">
        <v>79</v>
      </c>
      <c r="C379" s="0" t="s">
        <v>37</v>
      </c>
      <c r="D379" s="0" t="n">
        <v>3.49</v>
      </c>
      <c r="E379" s="0" t="n">
        <v>5.175</v>
      </c>
      <c r="F379" s="0" t="n">
        <v>0.0243950617283951</v>
      </c>
      <c r="G379" s="0" t="n">
        <v>164.422716049383</v>
      </c>
      <c r="H379" s="0" t="n">
        <v>200</v>
      </c>
      <c r="I379" s="0" t="n">
        <v>32884.5432098765</v>
      </c>
    </row>
    <row r="380" customFormat="false" ht="13.8" hidden="false" customHeight="false" outlineLevel="0" collapsed="false">
      <c r="A380" s="0" t="n">
        <v>28</v>
      </c>
      <c r="B380" s="0" t="s">
        <v>79</v>
      </c>
      <c r="C380" s="0" t="s">
        <v>83</v>
      </c>
      <c r="D380" s="0" t="n">
        <v>3.99</v>
      </c>
      <c r="E380" s="0" t="n">
        <v>5.175</v>
      </c>
      <c r="F380" s="0" t="n">
        <v>0.0243950617283951</v>
      </c>
      <c r="G380" s="0" t="n">
        <v>115.632592592593</v>
      </c>
      <c r="H380" s="0" t="n">
        <v>200</v>
      </c>
      <c r="I380" s="0" t="n">
        <v>23126.5185185185</v>
      </c>
    </row>
    <row r="381" customFormat="false" ht="13.8" hidden="false" customHeight="false" outlineLevel="0" collapsed="false">
      <c r="A381" s="0" t="n">
        <v>28</v>
      </c>
      <c r="B381" s="0" t="s">
        <v>79</v>
      </c>
      <c r="C381" s="0" t="s">
        <v>38</v>
      </c>
      <c r="D381" s="0" t="n">
        <v>3.12</v>
      </c>
      <c r="E381" s="0" t="n">
        <v>5.175</v>
      </c>
      <c r="F381" s="0" t="n">
        <v>0.0243950617283951</v>
      </c>
      <c r="G381" s="0" t="n">
        <v>200.527407407407</v>
      </c>
      <c r="H381" s="0" t="n">
        <v>200</v>
      </c>
      <c r="I381" s="0" t="n">
        <v>40105.4814814815</v>
      </c>
      <c r="J381" s="0" t="n">
        <v>35681.8436213992</v>
      </c>
    </row>
    <row r="382" customFormat="false" ht="13.8" hidden="false" customHeight="false" outlineLevel="0" collapsed="false">
      <c r="A382" s="0" t="n">
        <v>28</v>
      </c>
      <c r="B382" s="0" t="s">
        <v>79</v>
      </c>
      <c r="C382" s="0" t="s">
        <v>39</v>
      </c>
      <c r="D382" s="0" t="n">
        <v>3.86</v>
      </c>
      <c r="E382" s="0" t="n">
        <v>5.175</v>
      </c>
      <c r="F382" s="0" t="n">
        <v>0.0243950617283951</v>
      </c>
      <c r="G382" s="0" t="n">
        <v>128.318024691358</v>
      </c>
      <c r="H382" s="0" t="n">
        <v>200</v>
      </c>
      <c r="I382" s="0" t="n">
        <v>25663.6049382716</v>
      </c>
    </row>
    <row r="383" customFormat="false" ht="13.8" hidden="false" customHeight="false" outlineLevel="0" collapsed="false">
      <c r="A383" s="0" t="n">
        <v>28</v>
      </c>
      <c r="B383" s="0" t="s">
        <v>79</v>
      </c>
      <c r="C383" s="0" t="s">
        <v>84</v>
      </c>
      <c r="D383" s="0" t="n">
        <v>3.06</v>
      </c>
      <c r="E383" s="0" t="n">
        <v>5.175</v>
      </c>
      <c r="F383" s="0" t="n">
        <v>0.0243950617283951</v>
      </c>
      <c r="G383" s="0" t="n">
        <v>206.382222222222</v>
      </c>
      <c r="H383" s="0" t="n">
        <v>200</v>
      </c>
      <c r="I383" s="0" t="n">
        <v>41276.4444444445</v>
      </c>
    </row>
    <row r="384" customFormat="false" ht="13.8" hidden="false" customHeight="false" outlineLevel="0" collapsed="false">
      <c r="A384" s="0" t="n">
        <v>28</v>
      </c>
      <c r="B384" s="0" t="s">
        <v>79</v>
      </c>
      <c r="C384" s="0" t="s">
        <v>40</v>
      </c>
      <c r="D384" s="0" t="n">
        <v>3.36</v>
      </c>
      <c r="E384" s="0" t="n">
        <v>5.175</v>
      </c>
      <c r="F384" s="0" t="n">
        <v>0.0243950617283951</v>
      </c>
      <c r="G384" s="0" t="n">
        <v>177.108148148148</v>
      </c>
      <c r="H384" s="0" t="n">
        <v>200</v>
      </c>
      <c r="I384" s="0" t="n">
        <v>35421.6296296296</v>
      </c>
      <c r="J384" s="0" t="n">
        <v>38349.037037037</v>
      </c>
    </row>
    <row r="385" customFormat="false" ht="13.8" hidden="false" customHeight="false" outlineLevel="0" collapsed="false">
      <c r="A385" s="0" t="n">
        <v>28</v>
      </c>
      <c r="B385" s="0" t="s">
        <v>79</v>
      </c>
      <c r="C385" s="0" t="s">
        <v>41</v>
      </c>
      <c r="D385" s="0" t="n">
        <v>3.03</v>
      </c>
      <c r="E385" s="0" t="n">
        <v>5.175</v>
      </c>
      <c r="F385" s="0" t="n">
        <v>0.0243950617283951</v>
      </c>
      <c r="G385" s="0" t="n">
        <v>209.30962962963</v>
      </c>
      <c r="H385" s="0" t="n">
        <v>200</v>
      </c>
      <c r="I385" s="0" t="n">
        <v>41861.9259259259</v>
      </c>
    </row>
    <row r="386" customFormat="false" ht="13.8" hidden="false" customHeight="false" outlineLevel="0" collapsed="false">
      <c r="A386" s="0" t="n">
        <v>28</v>
      </c>
      <c r="B386" s="0" t="s">
        <v>79</v>
      </c>
      <c r="C386" s="0" t="s">
        <v>85</v>
      </c>
      <c r="D386" s="0" t="n">
        <v>3.24</v>
      </c>
      <c r="E386" s="0" t="n">
        <v>5.175</v>
      </c>
      <c r="F386" s="0" t="n">
        <v>0.0243950617283951</v>
      </c>
      <c r="G386" s="0" t="n">
        <v>188.817777777778</v>
      </c>
      <c r="H386" s="0" t="n">
        <v>200</v>
      </c>
      <c r="I386" s="0" t="n">
        <v>37763.5555555556</v>
      </c>
    </row>
    <row r="387" customFormat="false" ht="13.8" hidden="false" customHeight="false" outlineLevel="0" collapsed="false">
      <c r="A387" s="0" t="n">
        <v>28</v>
      </c>
      <c r="B387" s="0" t="s">
        <v>79</v>
      </c>
      <c r="C387" s="0" t="s">
        <v>42</v>
      </c>
      <c r="D387" s="0" t="n">
        <v>3.23</v>
      </c>
      <c r="E387" s="0" t="n">
        <v>5.175</v>
      </c>
      <c r="F387" s="0" t="n">
        <v>0.0243950617283951</v>
      </c>
      <c r="G387" s="0" t="n">
        <v>189.793580246914</v>
      </c>
      <c r="H387" s="0" t="n">
        <v>200</v>
      </c>
      <c r="I387" s="0" t="n">
        <v>37958.7160493827</v>
      </c>
      <c r="J387" s="0" t="n">
        <v>32494.2222222222</v>
      </c>
    </row>
    <row r="388" customFormat="false" ht="13.8" hidden="false" customHeight="false" outlineLevel="0" collapsed="false">
      <c r="A388" s="0" t="n">
        <v>28</v>
      </c>
      <c r="B388" s="0" t="s">
        <v>79</v>
      </c>
      <c r="C388" s="0" t="s">
        <v>43</v>
      </c>
      <c r="D388" s="0" t="n">
        <v>3.64</v>
      </c>
      <c r="E388" s="0" t="n">
        <v>5.175</v>
      </c>
      <c r="F388" s="0" t="n">
        <v>0.0243950617283951</v>
      </c>
      <c r="G388" s="0" t="n">
        <v>149.785679012346</v>
      </c>
      <c r="H388" s="0" t="n">
        <v>200</v>
      </c>
      <c r="I388" s="0" t="n">
        <v>29957.1358024691</v>
      </c>
    </row>
    <row r="389" customFormat="false" ht="13.8" hidden="false" customHeight="false" outlineLevel="0" collapsed="false">
      <c r="A389" s="0" t="n">
        <v>28</v>
      </c>
      <c r="B389" s="0" t="s">
        <v>79</v>
      </c>
      <c r="C389" s="0" t="s">
        <v>86</v>
      </c>
      <c r="D389" s="0" t="n">
        <v>3.66</v>
      </c>
      <c r="E389" s="0" t="n">
        <v>5.175</v>
      </c>
      <c r="F389" s="0" t="n">
        <v>0.0243950617283951</v>
      </c>
      <c r="G389" s="0" t="n">
        <v>147.834074074074</v>
      </c>
      <c r="H389" s="0" t="n">
        <v>200</v>
      </c>
      <c r="I389" s="0" t="n">
        <v>29566.8148148148</v>
      </c>
    </row>
    <row r="390" customFormat="false" ht="13.8" hidden="false" customHeight="false" outlineLevel="0" collapsed="false">
      <c r="A390" s="0" t="n">
        <v>28</v>
      </c>
      <c r="B390" s="0" t="s">
        <v>79</v>
      </c>
      <c r="C390" s="0" t="s">
        <v>44</v>
      </c>
      <c r="D390" s="0" t="n">
        <v>3.85</v>
      </c>
      <c r="E390" s="0" t="n">
        <v>5.175</v>
      </c>
      <c r="F390" s="0" t="n">
        <v>0.0243950617283951</v>
      </c>
      <c r="G390" s="0" t="n">
        <v>129.293827160494</v>
      </c>
      <c r="H390" s="0" t="n">
        <v>200</v>
      </c>
      <c r="I390" s="0" t="n">
        <v>25858.7654320988</v>
      </c>
      <c r="J390" s="0" t="n">
        <v>28070.5843621399</v>
      </c>
    </row>
    <row r="391" customFormat="false" ht="13.8" hidden="false" customHeight="false" outlineLevel="0" collapsed="false">
      <c r="A391" s="0" t="n">
        <v>28</v>
      </c>
      <c r="B391" s="0" t="s">
        <v>79</v>
      </c>
      <c r="C391" s="0" t="s">
        <v>45</v>
      </c>
      <c r="D391" s="0" t="n">
        <v>3.54</v>
      </c>
      <c r="E391" s="0" t="n">
        <v>5.175</v>
      </c>
      <c r="F391" s="0" t="n">
        <v>0.0243950617283951</v>
      </c>
      <c r="G391" s="0" t="n">
        <v>159.543703703704</v>
      </c>
      <c r="H391" s="0" t="n">
        <v>200</v>
      </c>
      <c r="I391" s="0" t="n">
        <v>31908.7407407407</v>
      </c>
    </row>
    <row r="392" customFormat="false" ht="13.8" hidden="false" customHeight="false" outlineLevel="0" collapsed="false">
      <c r="A392" s="0" t="n">
        <v>28</v>
      </c>
      <c r="B392" s="0" t="s">
        <v>79</v>
      </c>
      <c r="C392" s="0" t="s">
        <v>87</v>
      </c>
      <c r="D392" s="0" t="n">
        <v>3.82</v>
      </c>
      <c r="E392" s="0" t="n">
        <v>5.175</v>
      </c>
      <c r="F392" s="0" t="n">
        <v>0.0243950617283951</v>
      </c>
      <c r="G392" s="0" t="n">
        <v>132.221234567901</v>
      </c>
      <c r="H392" s="0" t="n">
        <v>200</v>
      </c>
      <c r="I392" s="0" t="n">
        <v>26444.2469135802</v>
      </c>
    </row>
    <row r="393" customFormat="false" ht="13.8" hidden="false" customHeight="false" outlineLevel="0" collapsed="false">
      <c r="A393" s="0" t="n">
        <v>28</v>
      </c>
      <c r="B393" s="0" t="s">
        <v>79</v>
      </c>
      <c r="C393" s="0" t="s">
        <v>46</v>
      </c>
      <c r="D393" s="0" t="n">
        <v>3.85</v>
      </c>
      <c r="E393" s="0" t="n">
        <v>5.175</v>
      </c>
      <c r="F393" s="0" t="n">
        <v>0.0243950617283951</v>
      </c>
      <c r="G393" s="0" t="n">
        <v>129.293827160494</v>
      </c>
      <c r="H393" s="0" t="n">
        <v>200</v>
      </c>
      <c r="I393" s="0" t="n">
        <v>25858.7654320988</v>
      </c>
      <c r="J393" s="0" t="n">
        <v>25793.7119341564</v>
      </c>
    </row>
    <row r="394" customFormat="false" ht="13.8" hidden="false" customHeight="false" outlineLevel="0" collapsed="false">
      <c r="A394" s="0" t="n">
        <v>28</v>
      </c>
      <c r="B394" s="0" t="s">
        <v>79</v>
      </c>
      <c r="C394" s="0" t="s">
        <v>47</v>
      </c>
      <c r="D394" s="0" t="n">
        <v>3.81</v>
      </c>
      <c r="E394" s="0" t="n">
        <v>5.175</v>
      </c>
      <c r="F394" s="0" t="n">
        <v>0.0243950617283951</v>
      </c>
      <c r="G394" s="0" t="n">
        <v>133.197037037037</v>
      </c>
      <c r="H394" s="0" t="n">
        <v>200</v>
      </c>
      <c r="I394" s="0" t="n">
        <v>26639.4074074074</v>
      </c>
    </row>
    <row r="395" customFormat="false" ht="13.8" hidden="false" customHeight="false" outlineLevel="0" collapsed="false">
      <c r="A395" s="0" t="n">
        <v>28</v>
      </c>
      <c r="B395" s="0" t="s">
        <v>79</v>
      </c>
      <c r="C395" s="0" t="s">
        <v>88</v>
      </c>
      <c r="D395" s="0" t="n">
        <v>3.9</v>
      </c>
      <c r="E395" s="0" t="n">
        <v>5.175</v>
      </c>
      <c r="F395" s="0" t="n">
        <v>0.0243950617283951</v>
      </c>
      <c r="G395" s="0" t="n">
        <v>124.414814814815</v>
      </c>
      <c r="H395" s="0" t="n">
        <v>200</v>
      </c>
      <c r="I395" s="0" t="n">
        <v>24882.962962963</v>
      </c>
    </row>
    <row r="396" customFormat="false" ht="13.8" hidden="false" customHeight="false" outlineLevel="0" collapsed="false">
      <c r="A396" s="0" t="n">
        <v>28</v>
      </c>
      <c r="B396" s="0" t="s">
        <v>79</v>
      </c>
      <c r="C396" s="0" t="s">
        <v>48</v>
      </c>
      <c r="D396" s="0" t="n">
        <v>3.51</v>
      </c>
      <c r="E396" s="0" t="n">
        <v>5.175</v>
      </c>
      <c r="F396" s="0" t="n">
        <v>0.0243950617283951</v>
      </c>
      <c r="G396" s="0" t="n">
        <v>162.471111111111</v>
      </c>
      <c r="H396" s="0" t="n">
        <v>200</v>
      </c>
      <c r="I396" s="0" t="n">
        <v>32494.2222222222</v>
      </c>
      <c r="J396" s="0" t="n">
        <v>35356.5761316872</v>
      </c>
    </row>
    <row r="397" customFormat="false" ht="13.8" hidden="false" customHeight="false" outlineLevel="0" collapsed="false">
      <c r="A397" s="0" t="n">
        <v>28</v>
      </c>
      <c r="B397" s="0" t="s">
        <v>79</v>
      </c>
      <c r="C397" s="0" t="s">
        <v>49</v>
      </c>
      <c r="D397" s="0" t="n">
        <v>3.14</v>
      </c>
      <c r="E397" s="0" t="n">
        <v>5.175</v>
      </c>
      <c r="F397" s="0" t="n">
        <v>0.0243950617283951</v>
      </c>
      <c r="G397" s="0" t="n">
        <v>198.575802469136</v>
      </c>
      <c r="H397" s="0" t="n">
        <v>200</v>
      </c>
      <c r="I397" s="0" t="n">
        <v>39715.1604938272</v>
      </c>
    </row>
    <row r="398" customFormat="false" ht="13.8" hidden="false" customHeight="false" outlineLevel="0" collapsed="false">
      <c r="A398" s="0" t="n">
        <v>28</v>
      </c>
      <c r="B398" s="0" t="s">
        <v>79</v>
      </c>
      <c r="C398" s="0" t="s">
        <v>89</v>
      </c>
      <c r="D398" s="0" t="n">
        <v>3.44</v>
      </c>
      <c r="E398" s="0" t="n">
        <v>5.175</v>
      </c>
      <c r="F398" s="0" t="n">
        <v>0.0243950617283951</v>
      </c>
      <c r="G398" s="0" t="n">
        <v>169.301728395062</v>
      </c>
      <c r="H398" s="0" t="n">
        <v>200</v>
      </c>
      <c r="I398" s="0" t="n">
        <v>33860.3456790123</v>
      </c>
    </row>
    <row r="399" customFormat="false" ht="13.8" hidden="false" customHeight="false" outlineLevel="0" collapsed="false">
      <c r="A399" s="0" t="n">
        <v>28</v>
      </c>
      <c r="B399" s="0" t="s">
        <v>79</v>
      </c>
      <c r="C399" s="0" t="s">
        <v>50</v>
      </c>
      <c r="D399" s="0" t="n">
        <v>3.68</v>
      </c>
      <c r="E399" s="0" t="n">
        <v>5.175</v>
      </c>
      <c r="F399" s="0" t="n">
        <v>0.0243950617283951</v>
      </c>
      <c r="G399" s="0" t="n">
        <v>145.882469135802</v>
      </c>
      <c r="H399" s="0" t="n">
        <v>200</v>
      </c>
      <c r="I399" s="0" t="n">
        <v>29176.4938271605</v>
      </c>
      <c r="J399" s="0" t="n">
        <v>29241.5473251029</v>
      </c>
    </row>
    <row r="400" customFormat="false" ht="13.8" hidden="false" customHeight="false" outlineLevel="0" collapsed="false">
      <c r="A400" s="0" t="n">
        <v>28</v>
      </c>
      <c r="B400" s="0" t="s">
        <v>79</v>
      </c>
      <c r="C400" s="0" t="s">
        <v>51</v>
      </c>
      <c r="D400" s="0" t="n">
        <v>3.76</v>
      </c>
      <c r="E400" s="0" t="n">
        <v>5.175</v>
      </c>
      <c r="F400" s="0" t="n">
        <v>0.0243950617283951</v>
      </c>
      <c r="G400" s="0" t="n">
        <v>138.076049382716</v>
      </c>
      <c r="H400" s="0" t="n">
        <v>200</v>
      </c>
      <c r="I400" s="0" t="n">
        <v>27615.2098765432</v>
      </c>
    </row>
    <row r="401" customFormat="false" ht="13.8" hidden="false" customHeight="false" outlineLevel="0" collapsed="false">
      <c r="A401" s="0" t="n">
        <v>28</v>
      </c>
      <c r="B401" s="0" t="s">
        <v>79</v>
      </c>
      <c r="C401" s="0" t="s">
        <v>90</v>
      </c>
      <c r="D401" s="0" t="n">
        <v>3.59</v>
      </c>
      <c r="E401" s="0" t="n">
        <v>5.175</v>
      </c>
      <c r="F401" s="0" t="n">
        <v>0.0243950617283951</v>
      </c>
      <c r="G401" s="0" t="n">
        <v>154.664691358025</v>
      </c>
      <c r="H401" s="0" t="n">
        <v>200</v>
      </c>
      <c r="I401" s="0" t="n">
        <v>30932.9382716049</v>
      </c>
    </row>
    <row r="402" customFormat="false" ht="13.8" hidden="false" customHeight="false" outlineLevel="0" collapsed="false">
      <c r="A402" s="0" t="n">
        <v>28</v>
      </c>
      <c r="B402" s="0" t="s">
        <v>79</v>
      </c>
      <c r="C402" s="0" t="s">
        <v>52</v>
      </c>
      <c r="D402" s="0" t="n">
        <v>3.47</v>
      </c>
      <c r="E402" s="0" t="n">
        <v>5.175</v>
      </c>
      <c r="F402" s="0" t="n">
        <v>0.0243950617283951</v>
      </c>
      <c r="G402" s="0" t="n">
        <v>166.374320987654</v>
      </c>
      <c r="H402" s="0" t="n">
        <v>200</v>
      </c>
      <c r="I402" s="0" t="n">
        <v>33274.8641975309</v>
      </c>
      <c r="J402" s="0" t="n">
        <v>30997.9917695473</v>
      </c>
    </row>
    <row r="403" customFormat="false" ht="13.8" hidden="false" customHeight="false" outlineLevel="0" collapsed="false">
      <c r="A403" s="0" t="n">
        <v>28</v>
      </c>
      <c r="B403" s="0" t="s">
        <v>79</v>
      </c>
      <c r="C403" s="0" t="s">
        <v>53</v>
      </c>
      <c r="D403" s="0" t="n">
        <v>3.59</v>
      </c>
      <c r="E403" s="0" t="n">
        <v>5.175</v>
      </c>
      <c r="F403" s="0" t="n">
        <v>0.0243950617283951</v>
      </c>
      <c r="G403" s="0" t="n">
        <v>154.664691358025</v>
      </c>
      <c r="H403" s="0" t="n">
        <v>200</v>
      </c>
      <c r="I403" s="0" t="n">
        <v>30932.9382716049</v>
      </c>
    </row>
    <row r="404" customFormat="false" ht="13.8" hidden="false" customHeight="false" outlineLevel="0" collapsed="false">
      <c r="A404" s="0" t="n">
        <v>28</v>
      </c>
      <c r="B404" s="0" t="s">
        <v>79</v>
      </c>
      <c r="C404" s="0" t="s">
        <v>91</v>
      </c>
      <c r="D404" s="0" t="n">
        <v>3.7</v>
      </c>
      <c r="E404" s="0" t="n">
        <v>5.175</v>
      </c>
      <c r="F404" s="0" t="n">
        <v>0.0243950617283951</v>
      </c>
      <c r="G404" s="0" t="n">
        <v>143.930864197531</v>
      </c>
      <c r="H404" s="0" t="n">
        <v>200</v>
      </c>
      <c r="I404" s="0" t="n">
        <v>28786.1728395062</v>
      </c>
    </row>
    <row r="405" customFormat="false" ht="13.8" hidden="false" customHeight="false" outlineLevel="0" collapsed="false">
      <c r="A405" s="0" t="n">
        <v>28</v>
      </c>
      <c r="B405" s="0" t="s">
        <v>79</v>
      </c>
      <c r="C405" s="0" t="s">
        <v>54</v>
      </c>
      <c r="D405" s="0" t="n">
        <v>3.3</v>
      </c>
      <c r="E405" s="0" t="n">
        <v>5.175</v>
      </c>
      <c r="F405" s="0" t="n">
        <v>0.0243950617283951</v>
      </c>
      <c r="G405" s="0" t="n">
        <v>182.962962962963</v>
      </c>
      <c r="H405" s="0" t="n">
        <v>200</v>
      </c>
      <c r="I405" s="0" t="n">
        <v>36592.5925925926</v>
      </c>
      <c r="J405" s="0" t="n">
        <v>33925.3991769547</v>
      </c>
    </row>
    <row r="406" customFormat="false" ht="13.8" hidden="false" customHeight="false" outlineLevel="0" collapsed="false">
      <c r="A406" s="0" t="n">
        <v>28</v>
      </c>
      <c r="B406" s="0" t="s">
        <v>79</v>
      </c>
      <c r="C406" s="0" t="s">
        <v>55</v>
      </c>
      <c r="D406" s="0" t="n">
        <v>3.4</v>
      </c>
      <c r="E406" s="0" t="n">
        <v>5.175</v>
      </c>
      <c r="F406" s="0" t="n">
        <v>0.0243950617283951</v>
      </c>
      <c r="G406" s="0" t="n">
        <v>173.204938271605</v>
      </c>
      <c r="H406" s="0" t="n">
        <v>200</v>
      </c>
      <c r="I406" s="0" t="n">
        <v>34640.987654321</v>
      </c>
    </row>
    <row r="407" customFormat="false" ht="13.8" hidden="false" customHeight="false" outlineLevel="0" collapsed="false">
      <c r="A407" s="0" t="n">
        <v>28</v>
      </c>
      <c r="B407" s="0" t="s">
        <v>79</v>
      </c>
      <c r="C407" s="0" t="s">
        <v>92</v>
      </c>
      <c r="D407" s="0" t="n">
        <v>3.61</v>
      </c>
      <c r="E407" s="0" t="n">
        <v>5.175</v>
      </c>
      <c r="F407" s="0" t="n">
        <v>0.0243950617283951</v>
      </c>
      <c r="G407" s="0" t="n">
        <v>152.713086419753</v>
      </c>
      <c r="H407" s="0" t="n">
        <v>200</v>
      </c>
      <c r="I407" s="0" t="n">
        <v>30542.6172839506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6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F6" activeCellId="0" sqref="F6"/>
    </sheetView>
  </sheetViews>
  <sheetFormatPr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93</v>
      </c>
      <c r="E1" s="0" t="s">
        <v>94</v>
      </c>
      <c r="F1" s="0" t="s">
        <v>95</v>
      </c>
    </row>
    <row r="2" customFormat="false" ht="13.8" hidden="false" customHeight="false" outlineLevel="0" collapsed="false">
      <c r="A2" s="0" t="n">
        <v>0</v>
      </c>
      <c r="B2" s="0" t="s">
        <v>96</v>
      </c>
      <c r="C2" s="0" t="s">
        <v>17</v>
      </c>
      <c r="D2" s="0" t="n">
        <v>18.3</v>
      </c>
      <c r="E2" s="0" t="n">
        <v>915</v>
      </c>
      <c r="F2" s="0" t="n">
        <v>930</v>
      </c>
    </row>
    <row r="3" customFormat="false" ht="13.8" hidden="false" customHeight="false" outlineLevel="0" collapsed="false">
      <c r="A3" s="0" t="n">
        <v>0</v>
      </c>
      <c r="B3" s="0" t="s">
        <v>96</v>
      </c>
      <c r="C3" s="0" t="s">
        <v>18</v>
      </c>
      <c r="D3" s="0" t="n">
        <v>18.9</v>
      </c>
      <c r="E3" s="0" t="n">
        <v>945</v>
      </c>
    </row>
    <row r="4" customFormat="false" ht="13.8" hidden="false" customHeight="false" outlineLevel="0" collapsed="false">
      <c r="A4" s="0" t="n">
        <v>0</v>
      </c>
      <c r="B4" s="0" t="s">
        <v>96</v>
      </c>
      <c r="C4" s="0" t="s">
        <v>20</v>
      </c>
      <c r="D4" s="0" t="n">
        <v>19.4</v>
      </c>
      <c r="E4" s="0" t="n">
        <v>970</v>
      </c>
      <c r="F4" s="0" t="n">
        <v>945</v>
      </c>
    </row>
    <row r="5" customFormat="false" ht="13.8" hidden="false" customHeight="false" outlineLevel="0" collapsed="false">
      <c r="A5" s="0" t="n">
        <v>0</v>
      </c>
      <c r="B5" s="0" t="s">
        <v>96</v>
      </c>
      <c r="C5" s="0" t="s">
        <v>21</v>
      </c>
      <c r="D5" s="0" t="n">
        <v>18.4</v>
      </c>
      <c r="E5" s="0" t="n">
        <v>920</v>
      </c>
    </row>
    <row r="6" customFormat="false" ht="13.8" hidden="false" customHeight="false" outlineLevel="0" collapsed="false">
      <c r="A6" s="0" t="n">
        <v>0</v>
      </c>
      <c r="B6" s="0" t="s">
        <v>96</v>
      </c>
      <c r="C6" s="0" t="s">
        <v>23</v>
      </c>
      <c r="D6" s="0" t="n">
        <v>18.4</v>
      </c>
      <c r="E6" s="0" t="n">
        <v>920</v>
      </c>
      <c r="F6" s="0" t="n">
        <v>935</v>
      </c>
    </row>
    <row r="7" customFormat="false" ht="13.8" hidden="false" customHeight="false" outlineLevel="0" collapsed="false">
      <c r="A7" s="0" t="n">
        <v>0</v>
      </c>
      <c r="B7" s="0" t="s">
        <v>96</v>
      </c>
      <c r="C7" s="0" t="s">
        <v>24</v>
      </c>
      <c r="D7" s="0" t="n">
        <v>19</v>
      </c>
      <c r="E7" s="0" t="n">
        <v>950</v>
      </c>
    </row>
    <row r="8" customFormat="false" ht="13.8" hidden="false" customHeight="false" outlineLevel="0" collapsed="false">
      <c r="A8" s="0" t="n">
        <v>0</v>
      </c>
      <c r="B8" s="0" t="s">
        <v>96</v>
      </c>
      <c r="C8" s="0" t="s">
        <v>97</v>
      </c>
      <c r="D8" s="0" t="n">
        <v>17.3</v>
      </c>
      <c r="E8" s="0" t="n">
        <v>865</v>
      </c>
      <c r="F8" s="0" t="n">
        <v>881.666666666667</v>
      </c>
    </row>
    <row r="9" customFormat="false" ht="13.8" hidden="false" customHeight="false" outlineLevel="0" collapsed="false">
      <c r="A9" s="0" t="n">
        <v>0</v>
      </c>
      <c r="B9" s="0" t="s">
        <v>96</v>
      </c>
      <c r="C9" s="0" t="s">
        <v>98</v>
      </c>
      <c r="D9" s="0" t="n">
        <v>17.9</v>
      </c>
      <c r="E9" s="0" t="n">
        <v>895</v>
      </c>
    </row>
    <row r="10" customFormat="false" ht="13.8" hidden="false" customHeight="false" outlineLevel="0" collapsed="false">
      <c r="A10" s="0" t="n">
        <v>0</v>
      </c>
      <c r="B10" s="0" t="s">
        <v>96</v>
      </c>
      <c r="C10" s="0" t="s">
        <v>99</v>
      </c>
      <c r="D10" s="0" t="n">
        <v>17.7</v>
      </c>
      <c r="E10" s="0" t="n">
        <v>885</v>
      </c>
    </row>
    <row r="11" customFormat="false" ht="13.8" hidden="false" customHeight="false" outlineLevel="0" collapsed="false">
      <c r="A11" s="0" t="n">
        <v>0</v>
      </c>
      <c r="B11" s="0" t="s">
        <v>96</v>
      </c>
      <c r="C11" s="0" t="s">
        <v>100</v>
      </c>
      <c r="D11" s="0" t="n">
        <v>17.7</v>
      </c>
      <c r="E11" s="0" t="n">
        <v>885</v>
      </c>
      <c r="F11" s="0" t="n">
        <v>856.666666666667</v>
      </c>
    </row>
    <row r="12" customFormat="false" ht="13.8" hidden="false" customHeight="false" outlineLevel="0" collapsed="false">
      <c r="A12" s="0" t="n">
        <v>0</v>
      </c>
      <c r="B12" s="0" t="s">
        <v>96</v>
      </c>
      <c r="C12" s="0" t="s">
        <v>101</v>
      </c>
      <c r="D12" s="0" t="n">
        <v>17.5</v>
      </c>
      <c r="E12" s="0" t="n">
        <v>875</v>
      </c>
    </row>
    <row r="13" customFormat="false" ht="13.8" hidden="false" customHeight="false" outlineLevel="0" collapsed="false">
      <c r="A13" s="0" t="n">
        <v>0</v>
      </c>
      <c r="B13" s="0" t="s">
        <v>96</v>
      </c>
      <c r="C13" s="0" t="s">
        <v>102</v>
      </c>
      <c r="D13" s="0" t="n">
        <v>16.2</v>
      </c>
      <c r="E13" s="0" t="n">
        <v>810</v>
      </c>
    </row>
    <row r="14" customFormat="false" ht="13.8" hidden="false" customHeight="false" outlineLevel="0" collapsed="false">
      <c r="A14" s="0" t="n">
        <v>0</v>
      </c>
      <c r="B14" s="0" t="s">
        <v>96</v>
      </c>
      <c r="C14" s="0" t="s">
        <v>103</v>
      </c>
      <c r="D14" s="0" t="n">
        <v>16.1</v>
      </c>
      <c r="E14" s="0" t="n">
        <v>805</v>
      </c>
      <c r="F14" s="0" t="n">
        <v>836.666666666667</v>
      </c>
    </row>
    <row r="15" customFormat="false" ht="13.8" hidden="false" customHeight="false" outlineLevel="0" collapsed="false">
      <c r="A15" s="0" t="n">
        <v>0</v>
      </c>
      <c r="B15" s="0" t="s">
        <v>96</v>
      </c>
      <c r="C15" s="0" t="s">
        <v>104</v>
      </c>
      <c r="D15" s="0" t="n">
        <v>17</v>
      </c>
      <c r="E15" s="0" t="n">
        <v>850</v>
      </c>
    </row>
    <row r="16" customFormat="false" ht="13.8" hidden="false" customHeight="false" outlineLevel="0" collapsed="false">
      <c r="A16" s="0" t="n">
        <v>0</v>
      </c>
      <c r="B16" s="0" t="s">
        <v>96</v>
      </c>
      <c r="C16" s="0" t="s">
        <v>105</v>
      </c>
      <c r="D16" s="0" t="n">
        <v>17.1</v>
      </c>
      <c r="E16" s="0" t="n">
        <v>855</v>
      </c>
    </row>
    <row r="17" customFormat="false" ht="13.8" hidden="false" customHeight="false" outlineLevel="0" collapsed="false">
      <c r="A17" s="0" t="n">
        <v>0</v>
      </c>
      <c r="B17" s="0" t="s">
        <v>96</v>
      </c>
      <c r="C17" s="0" t="s">
        <v>106</v>
      </c>
      <c r="D17" s="0" t="n">
        <v>17.6</v>
      </c>
      <c r="E17" s="0" t="n">
        <v>880</v>
      </c>
      <c r="F17" s="0" t="n">
        <v>878.333333333333</v>
      </c>
    </row>
    <row r="18" customFormat="false" ht="13.8" hidden="false" customHeight="false" outlineLevel="0" collapsed="false">
      <c r="A18" s="0" t="n">
        <v>0</v>
      </c>
      <c r="B18" s="0" t="s">
        <v>96</v>
      </c>
      <c r="C18" s="0" t="s">
        <v>107</v>
      </c>
      <c r="D18" s="0" t="n">
        <v>17.5</v>
      </c>
      <c r="E18" s="0" t="n">
        <v>875</v>
      </c>
    </row>
    <row r="19" customFormat="false" ht="13.8" hidden="false" customHeight="false" outlineLevel="0" collapsed="false">
      <c r="A19" s="0" t="n">
        <v>0</v>
      </c>
      <c r="B19" s="0" t="s">
        <v>96</v>
      </c>
      <c r="C19" s="0" t="s">
        <v>108</v>
      </c>
      <c r="D19" s="0" t="n">
        <v>17.6</v>
      </c>
      <c r="E19" s="0" t="n">
        <v>880</v>
      </c>
    </row>
    <row r="20" customFormat="false" ht="13.8" hidden="false" customHeight="false" outlineLevel="0" collapsed="false">
      <c r="A20" s="0" t="n">
        <v>0</v>
      </c>
      <c r="B20" s="0" t="s">
        <v>96</v>
      </c>
      <c r="C20" s="0" t="s">
        <v>109</v>
      </c>
      <c r="D20" s="0" t="n">
        <v>17.8</v>
      </c>
      <c r="E20" s="0" t="n">
        <v>890</v>
      </c>
      <c r="F20" s="0" t="n">
        <v>895</v>
      </c>
    </row>
    <row r="21" customFormat="false" ht="13.8" hidden="false" customHeight="false" outlineLevel="0" collapsed="false">
      <c r="A21" s="0" t="n">
        <v>0</v>
      </c>
      <c r="B21" s="0" t="s">
        <v>96</v>
      </c>
      <c r="C21" s="0" t="s">
        <v>110</v>
      </c>
      <c r="D21" s="0" t="n">
        <v>18</v>
      </c>
      <c r="E21" s="0" t="n">
        <v>900</v>
      </c>
    </row>
    <row r="22" customFormat="false" ht="13.8" hidden="false" customHeight="false" outlineLevel="0" collapsed="false">
      <c r="A22" s="0" t="n">
        <v>0</v>
      </c>
      <c r="B22" s="0" t="s">
        <v>96</v>
      </c>
      <c r="C22" s="0" t="s">
        <v>111</v>
      </c>
      <c r="D22" s="0" t="n">
        <v>17.9</v>
      </c>
      <c r="E22" s="0" t="n">
        <v>895</v>
      </c>
    </row>
    <row r="23" customFormat="false" ht="13.8" hidden="false" customHeight="false" outlineLevel="0" collapsed="false">
      <c r="A23" s="0" t="n">
        <v>7</v>
      </c>
      <c r="B23" s="0" t="s">
        <v>96</v>
      </c>
      <c r="C23" s="0" t="s">
        <v>17</v>
      </c>
      <c r="D23" s="0" t="n">
        <v>20</v>
      </c>
      <c r="E23" s="0" t="n">
        <v>1000</v>
      </c>
      <c r="F23" s="0" t="n">
        <v>1010</v>
      </c>
    </row>
    <row r="24" customFormat="false" ht="13.8" hidden="false" customHeight="false" outlineLevel="0" collapsed="false">
      <c r="A24" s="0" t="n">
        <v>7</v>
      </c>
      <c r="B24" s="0" t="s">
        <v>96</v>
      </c>
      <c r="C24" s="0" t="s">
        <v>18</v>
      </c>
      <c r="D24" s="0" t="n">
        <v>20.4</v>
      </c>
      <c r="E24" s="0" t="n">
        <v>1020</v>
      </c>
    </row>
    <row r="25" customFormat="false" ht="13.8" hidden="false" customHeight="false" outlineLevel="0" collapsed="false">
      <c r="A25" s="0" t="n">
        <v>7</v>
      </c>
      <c r="B25" s="0" t="s">
        <v>96</v>
      </c>
      <c r="C25" s="0" t="s">
        <v>20</v>
      </c>
      <c r="D25" s="0" t="n">
        <v>18.5</v>
      </c>
      <c r="E25" s="0" t="n">
        <v>925</v>
      </c>
      <c r="F25" s="0" t="n">
        <v>922.5</v>
      </c>
    </row>
    <row r="26" customFormat="false" ht="13.8" hidden="false" customHeight="false" outlineLevel="0" collapsed="false">
      <c r="A26" s="0" t="n">
        <v>7</v>
      </c>
      <c r="B26" s="0" t="s">
        <v>96</v>
      </c>
      <c r="C26" s="0" t="s">
        <v>21</v>
      </c>
      <c r="D26" s="0" t="n">
        <v>18.4</v>
      </c>
      <c r="E26" s="0" t="n">
        <v>920</v>
      </c>
    </row>
    <row r="27" customFormat="false" ht="13.8" hidden="false" customHeight="false" outlineLevel="0" collapsed="false">
      <c r="A27" s="0" t="n">
        <v>7</v>
      </c>
      <c r="B27" s="0" t="s">
        <v>96</v>
      </c>
      <c r="C27" s="0" t="s">
        <v>23</v>
      </c>
      <c r="D27" s="0" t="n">
        <v>21.9</v>
      </c>
      <c r="E27" s="0" t="n">
        <v>1095</v>
      </c>
      <c r="F27" s="0" t="n">
        <v>1080</v>
      </c>
    </row>
    <row r="28" customFormat="false" ht="13.8" hidden="false" customHeight="false" outlineLevel="0" collapsed="false">
      <c r="A28" s="0" t="n">
        <v>7</v>
      </c>
      <c r="B28" s="0" t="s">
        <v>96</v>
      </c>
      <c r="C28" s="0" t="s">
        <v>24</v>
      </c>
      <c r="D28" s="0" t="n">
        <v>21.3</v>
      </c>
      <c r="E28" s="0" t="n">
        <v>1065</v>
      </c>
    </row>
    <row r="29" customFormat="false" ht="13.8" hidden="false" customHeight="false" outlineLevel="0" collapsed="false">
      <c r="A29" s="0" t="n">
        <v>7</v>
      </c>
      <c r="B29" s="0" t="s">
        <v>96</v>
      </c>
      <c r="C29" s="0" t="s">
        <v>97</v>
      </c>
      <c r="D29" s="0" t="n">
        <v>17.1</v>
      </c>
      <c r="E29" s="0" t="n">
        <v>855</v>
      </c>
      <c r="F29" s="0" t="n">
        <v>848.333333333333</v>
      </c>
    </row>
    <row r="30" customFormat="false" ht="13.8" hidden="false" customHeight="false" outlineLevel="0" collapsed="false">
      <c r="A30" s="0" t="n">
        <v>7</v>
      </c>
      <c r="B30" s="0" t="s">
        <v>96</v>
      </c>
      <c r="C30" s="0" t="s">
        <v>98</v>
      </c>
      <c r="D30" s="0" t="n">
        <v>15.6</v>
      </c>
      <c r="E30" s="0" t="n">
        <v>780</v>
      </c>
    </row>
    <row r="31" customFormat="false" ht="13.8" hidden="false" customHeight="false" outlineLevel="0" collapsed="false">
      <c r="A31" s="0" t="n">
        <v>7</v>
      </c>
      <c r="B31" s="0" t="s">
        <v>96</v>
      </c>
      <c r="C31" s="0" t="s">
        <v>99</v>
      </c>
      <c r="D31" s="0" t="n">
        <v>18.2</v>
      </c>
      <c r="E31" s="0" t="n">
        <v>910</v>
      </c>
    </row>
    <row r="32" customFormat="false" ht="13.8" hidden="false" customHeight="false" outlineLevel="0" collapsed="false">
      <c r="A32" s="0" t="n">
        <v>7</v>
      </c>
      <c r="B32" s="0" t="s">
        <v>96</v>
      </c>
      <c r="C32" s="0" t="s">
        <v>100</v>
      </c>
      <c r="D32" s="0" t="n">
        <v>16.5</v>
      </c>
      <c r="E32" s="0" t="n">
        <v>825</v>
      </c>
      <c r="F32" s="0" t="n">
        <v>811.666666666667</v>
      </c>
    </row>
    <row r="33" customFormat="false" ht="13.8" hidden="false" customHeight="false" outlineLevel="0" collapsed="false">
      <c r="A33" s="0" t="n">
        <v>7</v>
      </c>
      <c r="B33" s="0" t="s">
        <v>96</v>
      </c>
      <c r="C33" s="0" t="s">
        <v>101</v>
      </c>
      <c r="D33" s="0" t="n">
        <v>15.2</v>
      </c>
      <c r="E33" s="0" t="n">
        <v>760</v>
      </c>
    </row>
    <row r="34" customFormat="false" ht="13.8" hidden="false" customHeight="false" outlineLevel="0" collapsed="false">
      <c r="A34" s="0" t="n">
        <v>7</v>
      </c>
      <c r="B34" s="0" t="s">
        <v>96</v>
      </c>
      <c r="C34" s="0" t="s">
        <v>102</v>
      </c>
      <c r="D34" s="0" t="n">
        <v>17</v>
      </c>
      <c r="E34" s="0" t="n">
        <v>850</v>
      </c>
    </row>
    <row r="35" customFormat="false" ht="13.8" hidden="false" customHeight="false" outlineLevel="0" collapsed="false">
      <c r="A35" s="0" t="n">
        <v>7</v>
      </c>
      <c r="B35" s="0" t="s">
        <v>96</v>
      </c>
      <c r="C35" s="0" t="s">
        <v>103</v>
      </c>
      <c r="D35" s="0" t="n">
        <v>18.8</v>
      </c>
      <c r="E35" s="0" t="n">
        <v>940</v>
      </c>
      <c r="F35" s="0" t="n">
        <v>948.333333333333</v>
      </c>
    </row>
    <row r="36" customFormat="false" ht="13.8" hidden="false" customHeight="false" outlineLevel="0" collapsed="false">
      <c r="A36" s="0" t="n">
        <v>7</v>
      </c>
      <c r="B36" s="0" t="s">
        <v>96</v>
      </c>
      <c r="C36" s="0" t="s">
        <v>104</v>
      </c>
      <c r="D36" s="0" t="n">
        <v>19.6</v>
      </c>
      <c r="E36" s="0" t="n">
        <v>980</v>
      </c>
    </row>
    <row r="37" customFormat="false" ht="13.8" hidden="false" customHeight="false" outlineLevel="0" collapsed="false">
      <c r="A37" s="0" t="n">
        <v>7</v>
      </c>
      <c r="B37" s="0" t="s">
        <v>96</v>
      </c>
      <c r="C37" s="0" t="s">
        <v>105</v>
      </c>
      <c r="D37" s="0" t="n">
        <v>18.5</v>
      </c>
      <c r="E37" s="0" t="n">
        <v>925</v>
      </c>
    </row>
    <row r="38" customFormat="false" ht="13.8" hidden="false" customHeight="false" outlineLevel="0" collapsed="false">
      <c r="A38" s="0" t="n">
        <v>7</v>
      </c>
      <c r="B38" s="0" t="s">
        <v>96</v>
      </c>
      <c r="C38" s="0" t="s">
        <v>106</v>
      </c>
      <c r="D38" s="0" t="n">
        <v>18.4</v>
      </c>
      <c r="E38" s="0" t="n">
        <v>920</v>
      </c>
      <c r="F38" s="0" t="n">
        <v>930</v>
      </c>
    </row>
    <row r="39" customFormat="false" ht="13.8" hidden="false" customHeight="false" outlineLevel="0" collapsed="false">
      <c r="A39" s="0" t="n">
        <v>7</v>
      </c>
      <c r="B39" s="0" t="s">
        <v>96</v>
      </c>
      <c r="C39" s="0" t="s">
        <v>107</v>
      </c>
      <c r="D39" s="0" t="n">
        <v>18.4</v>
      </c>
      <c r="E39" s="0" t="n">
        <v>920</v>
      </c>
    </row>
    <row r="40" customFormat="false" ht="13.8" hidden="false" customHeight="false" outlineLevel="0" collapsed="false">
      <c r="A40" s="0" t="n">
        <v>7</v>
      </c>
      <c r="B40" s="0" t="s">
        <v>96</v>
      </c>
      <c r="C40" s="0" t="s">
        <v>108</v>
      </c>
      <c r="D40" s="0" t="n">
        <v>19</v>
      </c>
      <c r="E40" s="0" t="n">
        <v>950</v>
      </c>
    </row>
    <row r="41" customFormat="false" ht="13.8" hidden="false" customHeight="false" outlineLevel="0" collapsed="false">
      <c r="A41" s="0" t="n">
        <v>7</v>
      </c>
      <c r="B41" s="0" t="s">
        <v>96</v>
      </c>
      <c r="C41" s="0" t="s">
        <v>109</v>
      </c>
      <c r="D41" s="0" t="n">
        <v>18.5</v>
      </c>
      <c r="E41" s="0" t="n">
        <v>925</v>
      </c>
      <c r="F41" s="0" t="n">
        <v>946.666666666667</v>
      </c>
    </row>
    <row r="42" customFormat="false" ht="13.8" hidden="false" customHeight="false" outlineLevel="0" collapsed="false">
      <c r="A42" s="0" t="n">
        <v>7</v>
      </c>
      <c r="B42" s="0" t="s">
        <v>96</v>
      </c>
      <c r="C42" s="0" t="s">
        <v>110</v>
      </c>
      <c r="D42" s="0" t="n">
        <v>20</v>
      </c>
      <c r="E42" s="0" t="n">
        <v>1000</v>
      </c>
    </row>
    <row r="43" customFormat="false" ht="13.8" hidden="false" customHeight="false" outlineLevel="0" collapsed="false">
      <c r="A43" s="0" t="n">
        <v>7</v>
      </c>
      <c r="B43" s="0" t="s">
        <v>96</v>
      </c>
      <c r="C43" s="0" t="s">
        <v>111</v>
      </c>
      <c r="D43" s="0" t="n">
        <v>18.3</v>
      </c>
      <c r="E43" s="0" t="n">
        <v>915</v>
      </c>
    </row>
    <row r="44" customFormat="false" ht="13.8" hidden="false" customHeight="false" outlineLevel="0" collapsed="false">
      <c r="A44" s="0" t="n">
        <v>14</v>
      </c>
      <c r="B44" s="0" t="s">
        <v>96</v>
      </c>
      <c r="C44" s="0" t="s">
        <v>17</v>
      </c>
      <c r="D44" s="0" t="n">
        <v>24.6</v>
      </c>
      <c r="E44" s="0" t="n">
        <v>1230</v>
      </c>
      <c r="F44" s="0" t="n">
        <v>1220</v>
      </c>
    </row>
    <row r="45" customFormat="false" ht="13.8" hidden="false" customHeight="false" outlineLevel="0" collapsed="false">
      <c r="A45" s="0" t="n">
        <v>14</v>
      </c>
      <c r="B45" s="0" t="s">
        <v>96</v>
      </c>
      <c r="C45" s="0" t="s">
        <v>18</v>
      </c>
      <c r="D45" s="0" t="n">
        <v>24.2</v>
      </c>
      <c r="E45" s="0" t="n">
        <v>1210</v>
      </c>
    </row>
    <row r="46" customFormat="false" ht="13.8" hidden="false" customHeight="false" outlineLevel="0" collapsed="false">
      <c r="A46" s="0" t="n">
        <v>14</v>
      </c>
      <c r="B46" s="0" t="s">
        <v>96</v>
      </c>
      <c r="C46" s="0" t="s">
        <v>20</v>
      </c>
      <c r="D46" s="0" t="n">
        <v>24.7</v>
      </c>
      <c r="E46" s="0" t="n">
        <v>1235</v>
      </c>
      <c r="F46" s="0" t="n">
        <v>1237.5</v>
      </c>
    </row>
    <row r="47" customFormat="false" ht="13.8" hidden="false" customHeight="false" outlineLevel="0" collapsed="false">
      <c r="A47" s="0" t="n">
        <v>14</v>
      </c>
      <c r="B47" s="0" t="s">
        <v>96</v>
      </c>
      <c r="C47" s="0" t="s">
        <v>21</v>
      </c>
      <c r="D47" s="0" t="n">
        <v>24.8</v>
      </c>
      <c r="E47" s="0" t="n">
        <v>1240</v>
      </c>
    </row>
    <row r="48" customFormat="false" ht="13.8" hidden="false" customHeight="false" outlineLevel="0" collapsed="false">
      <c r="A48" s="0" t="n">
        <v>14</v>
      </c>
      <c r="B48" s="0" t="s">
        <v>96</v>
      </c>
      <c r="C48" s="0" t="s">
        <v>23</v>
      </c>
      <c r="D48" s="0" t="n">
        <v>25</v>
      </c>
      <c r="E48" s="0" t="n">
        <v>1250</v>
      </c>
      <c r="F48" s="0" t="n">
        <v>1240</v>
      </c>
    </row>
    <row r="49" customFormat="false" ht="13.8" hidden="false" customHeight="false" outlineLevel="0" collapsed="false">
      <c r="A49" s="0" t="n">
        <v>14</v>
      </c>
      <c r="B49" s="0" t="s">
        <v>96</v>
      </c>
      <c r="C49" s="0" t="s">
        <v>24</v>
      </c>
      <c r="D49" s="0" t="n">
        <v>24.6</v>
      </c>
      <c r="E49" s="0" t="n">
        <v>1230</v>
      </c>
    </row>
    <row r="50" customFormat="false" ht="13.8" hidden="false" customHeight="false" outlineLevel="0" collapsed="false">
      <c r="A50" s="0" t="n">
        <v>14</v>
      </c>
      <c r="B50" s="0" t="s">
        <v>96</v>
      </c>
      <c r="C50" s="0" t="s">
        <v>97</v>
      </c>
      <c r="D50" s="0" t="n">
        <v>21.9</v>
      </c>
      <c r="E50" s="0" t="n">
        <v>1095</v>
      </c>
      <c r="F50" s="0" t="n">
        <v>1070</v>
      </c>
    </row>
    <row r="51" customFormat="false" ht="13.8" hidden="false" customHeight="false" outlineLevel="0" collapsed="false">
      <c r="A51" s="0" t="n">
        <v>14</v>
      </c>
      <c r="B51" s="0" t="s">
        <v>96</v>
      </c>
      <c r="C51" s="0" t="s">
        <v>98</v>
      </c>
      <c r="D51" s="0" t="n">
        <v>20.8</v>
      </c>
      <c r="E51" s="0" t="n">
        <v>1040</v>
      </c>
    </row>
    <row r="52" customFormat="false" ht="13.8" hidden="false" customHeight="false" outlineLevel="0" collapsed="false">
      <c r="A52" s="0" t="n">
        <v>14</v>
      </c>
      <c r="B52" s="0" t="s">
        <v>96</v>
      </c>
      <c r="C52" s="0" t="s">
        <v>99</v>
      </c>
      <c r="D52" s="0" t="n">
        <v>21.5</v>
      </c>
      <c r="E52" s="0" t="n">
        <v>1075</v>
      </c>
    </row>
    <row r="53" customFormat="false" ht="13.8" hidden="false" customHeight="false" outlineLevel="0" collapsed="false">
      <c r="A53" s="0" t="n">
        <v>14</v>
      </c>
      <c r="B53" s="0" t="s">
        <v>96</v>
      </c>
      <c r="C53" s="0" t="s">
        <v>100</v>
      </c>
      <c r="D53" s="0" t="n">
        <v>21.3</v>
      </c>
      <c r="E53" s="0" t="n">
        <v>1065</v>
      </c>
      <c r="F53" s="0" t="n">
        <v>1055</v>
      </c>
    </row>
    <row r="54" customFormat="false" ht="13.8" hidden="false" customHeight="false" outlineLevel="0" collapsed="false">
      <c r="A54" s="0" t="n">
        <v>14</v>
      </c>
      <c r="B54" s="0" t="s">
        <v>96</v>
      </c>
      <c r="C54" s="0" t="s">
        <v>101</v>
      </c>
      <c r="D54" s="0" t="n">
        <v>21</v>
      </c>
      <c r="E54" s="0" t="n">
        <v>1050</v>
      </c>
    </row>
    <row r="55" customFormat="false" ht="13.8" hidden="false" customHeight="false" outlineLevel="0" collapsed="false">
      <c r="A55" s="0" t="n">
        <v>14</v>
      </c>
      <c r="B55" s="0" t="s">
        <v>96</v>
      </c>
      <c r="C55" s="0" t="s">
        <v>102</v>
      </c>
      <c r="D55" s="0" t="n">
        <v>21</v>
      </c>
      <c r="E55" s="0" t="n">
        <v>1050</v>
      </c>
    </row>
    <row r="56" customFormat="false" ht="13.8" hidden="false" customHeight="false" outlineLevel="0" collapsed="false">
      <c r="A56" s="0" t="n">
        <v>14</v>
      </c>
      <c r="B56" s="0" t="s">
        <v>96</v>
      </c>
      <c r="C56" s="0" t="s">
        <v>103</v>
      </c>
      <c r="D56" s="0" t="n">
        <v>20.5</v>
      </c>
      <c r="E56" s="0" t="n">
        <v>1025</v>
      </c>
      <c r="F56" s="0" t="n">
        <v>1086.66666666667</v>
      </c>
    </row>
    <row r="57" customFormat="false" ht="13.8" hidden="false" customHeight="false" outlineLevel="0" collapsed="false">
      <c r="A57" s="0" t="n">
        <v>14</v>
      </c>
      <c r="B57" s="0" t="s">
        <v>96</v>
      </c>
      <c r="C57" s="0" t="s">
        <v>104</v>
      </c>
      <c r="D57" s="0" t="n">
        <v>22.6</v>
      </c>
      <c r="E57" s="0" t="n">
        <v>1130</v>
      </c>
    </row>
    <row r="58" customFormat="false" ht="13.8" hidden="false" customHeight="false" outlineLevel="0" collapsed="false">
      <c r="A58" s="0" t="n">
        <v>14</v>
      </c>
      <c r="B58" s="0" t="s">
        <v>96</v>
      </c>
      <c r="C58" s="0" t="s">
        <v>105</v>
      </c>
      <c r="D58" s="0" t="n">
        <v>22.1</v>
      </c>
      <c r="E58" s="0" t="n">
        <v>1105</v>
      </c>
    </row>
    <row r="59" customFormat="false" ht="13.8" hidden="false" customHeight="false" outlineLevel="0" collapsed="false">
      <c r="A59" s="0" t="n">
        <v>14</v>
      </c>
      <c r="B59" s="0" t="s">
        <v>96</v>
      </c>
      <c r="C59" s="0" t="s">
        <v>106</v>
      </c>
      <c r="D59" s="0" t="n">
        <v>18.7</v>
      </c>
      <c r="E59" s="0" t="n">
        <v>935</v>
      </c>
      <c r="F59" s="0" t="n">
        <v>1031.66666666667</v>
      </c>
    </row>
    <row r="60" customFormat="false" ht="13.8" hidden="false" customHeight="false" outlineLevel="0" collapsed="false">
      <c r="A60" s="0" t="n">
        <v>14</v>
      </c>
      <c r="B60" s="0" t="s">
        <v>96</v>
      </c>
      <c r="C60" s="0" t="s">
        <v>107</v>
      </c>
      <c r="D60" s="0" t="n">
        <v>21.9</v>
      </c>
      <c r="E60" s="0" t="n">
        <v>1095</v>
      </c>
    </row>
    <row r="61" customFormat="false" ht="13.8" hidden="false" customHeight="false" outlineLevel="0" collapsed="false">
      <c r="A61" s="0" t="n">
        <v>14</v>
      </c>
      <c r="B61" s="0" t="s">
        <v>96</v>
      </c>
      <c r="C61" s="0" t="s">
        <v>108</v>
      </c>
      <c r="D61" s="0" t="n">
        <v>21.3</v>
      </c>
      <c r="E61" s="0" t="n">
        <v>1065</v>
      </c>
    </row>
    <row r="62" customFormat="false" ht="13.8" hidden="false" customHeight="false" outlineLevel="0" collapsed="false">
      <c r="A62" s="0" t="n">
        <v>14</v>
      </c>
      <c r="B62" s="0" t="s">
        <v>96</v>
      </c>
      <c r="C62" s="0" t="s">
        <v>109</v>
      </c>
      <c r="D62" s="0" t="n">
        <v>22</v>
      </c>
      <c r="E62" s="0" t="n">
        <v>1100</v>
      </c>
      <c r="F62" s="0" t="n">
        <v>1066.66666666667</v>
      </c>
    </row>
    <row r="63" customFormat="false" ht="13.8" hidden="false" customHeight="false" outlineLevel="0" collapsed="false">
      <c r="A63" s="0" t="n">
        <v>14</v>
      </c>
      <c r="B63" s="0" t="s">
        <v>96</v>
      </c>
      <c r="C63" s="0" t="s">
        <v>110</v>
      </c>
      <c r="D63" s="0" t="n">
        <v>21.8</v>
      </c>
      <c r="E63" s="0" t="n">
        <v>1090</v>
      </c>
    </row>
    <row r="64" customFormat="false" ht="13.8" hidden="false" customHeight="false" outlineLevel="0" collapsed="false">
      <c r="A64" s="0" t="n">
        <v>14</v>
      </c>
      <c r="B64" s="0" t="s">
        <v>96</v>
      </c>
      <c r="C64" s="0" t="s">
        <v>111</v>
      </c>
      <c r="D64" s="0" t="n">
        <v>20.2</v>
      </c>
      <c r="E64" s="0" t="n">
        <v>1010</v>
      </c>
    </row>
    <row r="65" customFormat="false" ht="13.8" hidden="false" customHeight="false" outlineLevel="0" collapsed="false">
      <c r="A65" s="0" t="n">
        <v>21</v>
      </c>
      <c r="B65" s="0" t="s">
        <v>96</v>
      </c>
      <c r="C65" s="0" t="s">
        <v>17</v>
      </c>
      <c r="D65" s="0" t="n">
        <v>23.8</v>
      </c>
      <c r="E65" s="0" t="n">
        <v>1190</v>
      </c>
      <c r="F65" s="0" t="n">
        <v>1115</v>
      </c>
    </row>
    <row r="66" customFormat="false" ht="13.8" hidden="false" customHeight="false" outlineLevel="0" collapsed="false">
      <c r="A66" s="0" t="n">
        <v>21</v>
      </c>
      <c r="B66" s="0" t="s">
        <v>96</v>
      </c>
      <c r="C66" s="0" t="s">
        <v>18</v>
      </c>
      <c r="D66" s="0" t="n">
        <v>20.8</v>
      </c>
      <c r="E66" s="0" t="n">
        <v>1040</v>
      </c>
    </row>
    <row r="67" customFormat="false" ht="13.8" hidden="false" customHeight="false" outlineLevel="0" collapsed="false">
      <c r="A67" s="0" t="n">
        <v>21</v>
      </c>
      <c r="B67" s="0" t="s">
        <v>96</v>
      </c>
      <c r="C67" s="0" t="s">
        <v>20</v>
      </c>
      <c r="D67" s="0" t="n">
        <v>25.2</v>
      </c>
      <c r="E67" s="0" t="n">
        <v>1260</v>
      </c>
      <c r="F67" s="0" t="n">
        <v>1197.5</v>
      </c>
    </row>
    <row r="68" customFormat="false" ht="13.8" hidden="false" customHeight="false" outlineLevel="0" collapsed="false">
      <c r="A68" s="0" t="n">
        <v>21</v>
      </c>
      <c r="B68" s="0" t="s">
        <v>96</v>
      </c>
      <c r="C68" s="0" t="s">
        <v>21</v>
      </c>
      <c r="D68" s="0" t="n">
        <v>22.7</v>
      </c>
      <c r="E68" s="0" t="n">
        <v>1135</v>
      </c>
    </row>
    <row r="69" customFormat="false" ht="13.8" hidden="false" customHeight="false" outlineLevel="0" collapsed="false">
      <c r="A69" s="0" t="n">
        <v>21</v>
      </c>
      <c r="B69" s="0" t="s">
        <v>96</v>
      </c>
      <c r="C69" s="0" t="s">
        <v>23</v>
      </c>
      <c r="D69" s="0" t="n">
        <v>23.6</v>
      </c>
      <c r="E69" s="0" t="n">
        <v>1180</v>
      </c>
      <c r="F69" s="0" t="n">
        <v>1182.5</v>
      </c>
    </row>
    <row r="70" customFormat="false" ht="13.8" hidden="false" customHeight="false" outlineLevel="0" collapsed="false">
      <c r="A70" s="0" t="n">
        <v>21</v>
      </c>
      <c r="B70" s="0" t="s">
        <v>96</v>
      </c>
      <c r="C70" s="0" t="s">
        <v>24</v>
      </c>
      <c r="D70" s="0" t="n">
        <v>23.7</v>
      </c>
      <c r="E70" s="0" t="n">
        <v>1185</v>
      </c>
    </row>
    <row r="71" customFormat="false" ht="13.8" hidden="false" customHeight="false" outlineLevel="0" collapsed="false">
      <c r="A71" s="0" t="n">
        <v>21</v>
      </c>
      <c r="B71" s="0" t="s">
        <v>96</v>
      </c>
      <c r="C71" s="0" t="s">
        <v>97</v>
      </c>
      <c r="D71" s="0" t="n">
        <v>21.3</v>
      </c>
      <c r="E71" s="0" t="n">
        <v>1065</v>
      </c>
      <c r="F71" s="0" t="n">
        <v>1103.33333333333</v>
      </c>
    </row>
    <row r="72" customFormat="false" ht="13.8" hidden="false" customHeight="false" outlineLevel="0" collapsed="false">
      <c r="A72" s="0" t="n">
        <v>21</v>
      </c>
      <c r="B72" s="0" t="s">
        <v>96</v>
      </c>
      <c r="C72" s="0" t="s">
        <v>98</v>
      </c>
      <c r="D72" s="0" t="n">
        <v>22.4</v>
      </c>
      <c r="E72" s="0" t="n">
        <v>1120</v>
      </c>
    </row>
    <row r="73" customFormat="false" ht="13.8" hidden="false" customHeight="false" outlineLevel="0" collapsed="false">
      <c r="A73" s="0" t="n">
        <v>21</v>
      </c>
      <c r="B73" s="0" t="s">
        <v>96</v>
      </c>
      <c r="C73" s="0" t="s">
        <v>99</v>
      </c>
      <c r="D73" s="0" t="n">
        <v>22.5</v>
      </c>
      <c r="E73" s="0" t="n">
        <v>1125</v>
      </c>
    </row>
    <row r="74" customFormat="false" ht="13.8" hidden="false" customHeight="false" outlineLevel="0" collapsed="false">
      <c r="A74" s="0" t="n">
        <v>21</v>
      </c>
      <c r="B74" s="0" t="s">
        <v>96</v>
      </c>
      <c r="C74" s="0" t="s">
        <v>100</v>
      </c>
      <c r="D74" s="0" t="n">
        <v>21.4</v>
      </c>
      <c r="E74" s="0" t="n">
        <v>1070</v>
      </c>
      <c r="F74" s="0" t="n">
        <v>1010</v>
      </c>
    </row>
    <row r="75" customFormat="false" ht="13.8" hidden="false" customHeight="false" outlineLevel="0" collapsed="false">
      <c r="A75" s="0" t="n">
        <v>21</v>
      </c>
      <c r="B75" s="0" t="s">
        <v>96</v>
      </c>
      <c r="C75" s="0" t="s">
        <v>101</v>
      </c>
      <c r="D75" s="0" t="n">
        <v>19.8</v>
      </c>
      <c r="E75" s="0" t="n">
        <v>990</v>
      </c>
    </row>
    <row r="76" customFormat="false" ht="13.8" hidden="false" customHeight="false" outlineLevel="0" collapsed="false">
      <c r="A76" s="0" t="n">
        <v>21</v>
      </c>
      <c r="B76" s="0" t="s">
        <v>96</v>
      </c>
      <c r="C76" s="0" t="s">
        <v>102</v>
      </c>
      <c r="D76" s="0" t="n">
        <v>19.4</v>
      </c>
      <c r="E76" s="0" t="n">
        <v>970</v>
      </c>
    </row>
    <row r="77" customFormat="false" ht="13.8" hidden="false" customHeight="false" outlineLevel="0" collapsed="false">
      <c r="A77" s="0" t="n">
        <v>21</v>
      </c>
      <c r="B77" s="0" t="s">
        <v>96</v>
      </c>
      <c r="C77" s="0" t="s">
        <v>103</v>
      </c>
      <c r="D77" s="0" t="n">
        <v>19.2</v>
      </c>
      <c r="E77" s="0" t="n">
        <v>960</v>
      </c>
      <c r="F77" s="0" t="n">
        <v>948.333333333333</v>
      </c>
    </row>
    <row r="78" customFormat="false" ht="13.8" hidden="false" customHeight="false" outlineLevel="0" collapsed="false">
      <c r="A78" s="0" t="n">
        <v>21</v>
      </c>
      <c r="B78" s="0" t="s">
        <v>96</v>
      </c>
      <c r="C78" s="0" t="s">
        <v>104</v>
      </c>
      <c r="D78" s="0" t="n">
        <v>19.4</v>
      </c>
      <c r="E78" s="0" t="n">
        <v>970</v>
      </c>
    </row>
    <row r="79" customFormat="false" ht="13.8" hidden="false" customHeight="false" outlineLevel="0" collapsed="false">
      <c r="A79" s="0" t="n">
        <v>21</v>
      </c>
      <c r="B79" s="0" t="s">
        <v>96</v>
      </c>
      <c r="C79" s="0" t="s">
        <v>105</v>
      </c>
      <c r="D79" s="0" t="n">
        <v>18.3</v>
      </c>
      <c r="E79" s="0" t="n">
        <v>915</v>
      </c>
    </row>
    <row r="80" customFormat="false" ht="13.8" hidden="false" customHeight="false" outlineLevel="0" collapsed="false">
      <c r="A80" s="0" t="n">
        <v>21</v>
      </c>
      <c r="B80" s="0" t="s">
        <v>96</v>
      </c>
      <c r="C80" s="0" t="s">
        <v>106</v>
      </c>
      <c r="D80" s="0" t="n">
        <v>21.3</v>
      </c>
      <c r="E80" s="0" t="n">
        <v>1065</v>
      </c>
      <c r="F80" s="0" t="n">
        <v>1081.66666666667</v>
      </c>
    </row>
    <row r="81" customFormat="false" ht="13.8" hidden="false" customHeight="false" outlineLevel="0" collapsed="false">
      <c r="A81" s="0" t="n">
        <v>21</v>
      </c>
      <c r="B81" s="0" t="s">
        <v>96</v>
      </c>
      <c r="C81" s="0" t="s">
        <v>107</v>
      </c>
      <c r="D81" s="0" t="n">
        <v>21.3</v>
      </c>
      <c r="E81" s="0" t="n">
        <v>1065</v>
      </c>
    </row>
    <row r="82" customFormat="false" ht="13.8" hidden="false" customHeight="false" outlineLevel="0" collapsed="false">
      <c r="A82" s="0" t="n">
        <v>21</v>
      </c>
      <c r="B82" s="0" t="s">
        <v>96</v>
      </c>
      <c r="C82" s="0" t="s">
        <v>108</v>
      </c>
      <c r="D82" s="0" t="n">
        <v>22.3</v>
      </c>
      <c r="E82" s="0" t="n">
        <v>1115</v>
      </c>
    </row>
    <row r="83" customFormat="false" ht="13.8" hidden="false" customHeight="false" outlineLevel="0" collapsed="false">
      <c r="A83" s="0" t="n">
        <v>21</v>
      </c>
      <c r="B83" s="0" t="s">
        <v>96</v>
      </c>
      <c r="C83" s="0" t="s">
        <v>109</v>
      </c>
      <c r="D83" s="0" t="n">
        <v>21.4</v>
      </c>
      <c r="E83" s="0" t="n">
        <v>1070</v>
      </c>
      <c r="F83" s="0" t="n">
        <v>978.333333333333</v>
      </c>
    </row>
    <row r="84" customFormat="false" ht="13.8" hidden="false" customHeight="false" outlineLevel="0" collapsed="false">
      <c r="A84" s="0" t="n">
        <v>21</v>
      </c>
      <c r="B84" s="0" t="s">
        <v>96</v>
      </c>
      <c r="C84" s="0" t="s">
        <v>110</v>
      </c>
      <c r="D84" s="0" t="n">
        <v>22.5</v>
      </c>
      <c r="E84" s="0" t="n">
        <v>1125</v>
      </c>
    </row>
    <row r="85" customFormat="false" ht="13.8" hidden="false" customHeight="false" outlineLevel="0" collapsed="false">
      <c r="A85" s="0" t="n">
        <v>21</v>
      </c>
      <c r="B85" s="0" t="s">
        <v>96</v>
      </c>
      <c r="C85" s="0" t="s">
        <v>111</v>
      </c>
      <c r="D85" s="0" t="n">
        <v>14.8</v>
      </c>
      <c r="E85" s="0" t="n">
        <v>740</v>
      </c>
    </row>
    <row r="86" customFormat="false" ht="13.8" hidden="false" customHeight="false" outlineLevel="0" collapsed="false">
      <c r="A86" s="0" t="n">
        <v>28</v>
      </c>
      <c r="B86" s="0" t="s">
        <v>96</v>
      </c>
      <c r="C86" s="0" t="s">
        <v>17</v>
      </c>
      <c r="D86" s="0" t="n">
        <v>20.8</v>
      </c>
      <c r="E86" s="0" t="n">
        <v>1040</v>
      </c>
      <c r="F86" s="0" t="n">
        <v>1080</v>
      </c>
    </row>
    <row r="87" customFormat="false" ht="13.8" hidden="false" customHeight="false" outlineLevel="0" collapsed="false">
      <c r="A87" s="0" t="n">
        <v>28</v>
      </c>
      <c r="B87" s="0" t="s">
        <v>96</v>
      </c>
      <c r="C87" s="0" t="s">
        <v>18</v>
      </c>
      <c r="D87" s="0" t="n">
        <v>22.4</v>
      </c>
      <c r="E87" s="0" t="n">
        <v>1120</v>
      </c>
    </row>
    <row r="88" customFormat="false" ht="13.8" hidden="false" customHeight="false" outlineLevel="0" collapsed="false">
      <c r="A88" s="0" t="n">
        <v>28</v>
      </c>
      <c r="B88" s="0" t="s">
        <v>96</v>
      </c>
      <c r="C88" s="0" t="s">
        <v>20</v>
      </c>
      <c r="D88" s="0" t="n">
        <v>27.5</v>
      </c>
      <c r="E88" s="0" t="n">
        <v>1375</v>
      </c>
      <c r="F88" s="0" t="n">
        <v>1267.5</v>
      </c>
    </row>
    <row r="89" customFormat="false" ht="13.8" hidden="false" customHeight="false" outlineLevel="0" collapsed="false">
      <c r="A89" s="0" t="n">
        <v>28</v>
      </c>
      <c r="B89" s="0" t="s">
        <v>96</v>
      </c>
      <c r="C89" s="0" t="s">
        <v>21</v>
      </c>
      <c r="D89" s="0" t="n">
        <v>23.2</v>
      </c>
      <c r="E89" s="0" t="n">
        <v>1160</v>
      </c>
    </row>
    <row r="90" customFormat="false" ht="13.8" hidden="false" customHeight="false" outlineLevel="0" collapsed="false">
      <c r="A90" s="0" t="n">
        <v>28</v>
      </c>
      <c r="B90" s="0" t="s">
        <v>96</v>
      </c>
      <c r="C90" s="0" t="s">
        <v>23</v>
      </c>
      <c r="D90" s="0" t="n">
        <v>25.8</v>
      </c>
      <c r="E90" s="0" t="n">
        <v>1290</v>
      </c>
      <c r="F90" s="0" t="n">
        <v>1255</v>
      </c>
    </row>
    <row r="91" customFormat="false" ht="13.8" hidden="false" customHeight="false" outlineLevel="0" collapsed="false">
      <c r="A91" s="0" t="n">
        <v>28</v>
      </c>
      <c r="B91" s="0" t="s">
        <v>96</v>
      </c>
      <c r="C91" s="0" t="s">
        <v>24</v>
      </c>
      <c r="D91" s="0" t="n">
        <v>24.4</v>
      </c>
      <c r="E91" s="0" t="n">
        <v>1220</v>
      </c>
    </row>
    <row r="92" customFormat="false" ht="13.8" hidden="false" customHeight="false" outlineLevel="0" collapsed="false">
      <c r="A92" s="0" t="n">
        <v>28</v>
      </c>
      <c r="B92" s="0" t="s">
        <v>96</v>
      </c>
      <c r="C92" s="0" t="s">
        <v>97</v>
      </c>
      <c r="D92" s="0" t="n">
        <v>21.9</v>
      </c>
      <c r="E92" s="0" t="n">
        <v>1095</v>
      </c>
      <c r="F92" s="0" t="n">
        <v>1041.66666666667</v>
      </c>
    </row>
    <row r="93" customFormat="false" ht="13.8" hidden="false" customHeight="false" outlineLevel="0" collapsed="false">
      <c r="A93" s="0" t="n">
        <v>28</v>
      </c>
      <c r="B93" s="0" t="s">
        <v>96</v>
      </c>
      <c r="C93" s="0" t="s">
        <v>98</v>
      </c>
      <c r="D93" s="0" t="n">
        <v>22.4</v>
      </c>
      <c r="E93" s="0" t="n">
        <v>1120</v>
      </c>
    </row>
    <row r="94" customFormat="false" ht="13.8" hidden="false" customHeight="false" outlineLevel="0" collapsed="false">
      <c r="A94" s="0" t="n">
        <v>28</v>
      </c>
      <c r="B94" s="0" t="s">
        <v>96</v>
      </c>
      <c r="C94" s="0" t="s">
        <v>99</v>
      </c>
      <c r="D94" s="0" t="n">
        <v>18.2</v>
      </c>
      <c r="E94" s="0" t="n">
        <v>910</v>
      </c>
    </row>
    <row r="95" customFormat="false" ht="13.8" hidden="false" customHeight="false" outlineLevel="0" collapsed="false">
      <c r="A95" s="0" t="n">
        <v>28</v>
      </c>
      <c r="B95" s="0" t="s">
        <v>96</v>
      </c>
      <c r="C95" s="0" t="s">
        <v>100</v>
      </c>
      <c r="D95" s="0" t="n">
        <v>18.3</v>
      </c>
      <c r="E95" s="0" t="n">
        <v>915</v>
      </c>
      <c r="F95" s="0" t="n">
        <v>976.666666666667</v>
      </c>
    </row>
    <row r="96" customFormat="false" ht="13.8" hidden="false" customHeight="false" outlineLevel="0" collapsed="false">
      <c r="A96" s="0" t="n">
        <v>28</v>
      </c>
      <c r="B96" s="0" t="s">
        <v>96</v>
      </c>
      <c r="C96" s="0" t="s">
        <v>101</v>
      </c>
      <c r="D96" s="0" t="n">
        <v>21.2</v>
      </c>
      <c r="E96" s="0" t="n">
        <v>1060</v>
      </c>
    </row>
    <row r="97" customFormat="false" ht="13.8" hidden="false" customHeight="false" outlineLevel="0" collapsed="false">
      <c r="A97" s="0" t="n">
        <v>28</v>
      </c>
      <c r="B97" s="0" t="s">
        <v>96</v>
      </c>
      <c r="C97" s="0" t="s">
        <v>102</v>
      </c>
      <c r="D97" s="0" t="n">
        <v>19.1</v>
      </c>
      <c r="E97" s="0" t="n">
        <v>955</v>
      </c>
    </row>
    <row r="98" customFormat="false" ht="13.8" hidden="false" customHeight="false" outlineLevel="0" collapsed="false">
      <c r="A98" s="0" t="n">
        <v>28</v>
      </c>
      <c r="B98" s="0" t="s">
        <v>96</v>
      </c>
      <c r="C98" s="0" t="s">
        <v>103</v>
      </c>
      <c r="D98" s="0" t="n">
        <v>20.3</v>
      </c>
      <c r="E98" s="0" t="n">
        <v>1015</v>
      </c>
      <c r="F98" s="0" t="n">
        <v>961.666666666667</v>
      </c>
    </row>
    <row r="99" customFormat="false" ht="13.8" hidden="false" customHeight="false" outlineLevel="0" collapsed="false">
      <c r="A99" s="0" t="n">
        <v>28</v>
      </c>
      <c r="B99" s="0" t="s">
        <v>96</v>
      </c>
      <c r="C99" s="0" t="s">
        <v>104</v>
      </c>
      <c r="D99" s="0" t="n">
        <v>20.9</v>
      </c>
      <c r="E99" s="0" t="n">
        <v>1045</v>
      </c>
    </row>
    <row r="100" customFormat="false" ht="13.8" hidden="false" customHeight="false" outlineLevel="0" collapsed="false">
      <c r="A100" s="0" t="n">
        <v>28</v>
      </c>
      <c r="B100" s="0" t="s">
        <v>96</v>
      </c>
      <c r="C100" s="0" t="s">
        <v>105</v>
      </c>
      <c r="D100" s="0" t="n">
        <v>16.5</v>
      </c>
      <c r="E100" s="0" t="n">
        <v>825</v>
      </c>
    </row>
    <row r="101" customFormat="false" ht="13.8" hidden="false" customHeight="false" outlineLevel="0" collapsed="false">
      <c r="A101" s="0" t="n">
        <v>28</v>
      </c>
      <c r="B101" s="0" t="s">
        <v>96</v>
      </c>
      <c r="C101" s="0" t="s">
        <v>106</v>
      </c>
      <c r="D101" s="0" t="n">
        <v>19.8</v>
      </c>
      <c r="E101" s="0" t="n">
        <v>990</v>
      </c>
      <c r="F101" s="0" t="n">
        <v>941.666666666667</v>
      </c>
    </row>
    <row r="102" customFormat="false" ht="13.8" hidden="false" customHeight="false" outlineLevel="0" collapsed="false">
      <c r="A102" s="0" t="n">
        <v>28</v>
      </c>
      <c r="B102" s="0" t="s">
        <v>96</v>
      </c>
      <c r="C102" s="0" t="s">
        <v>107</v>
      </c>
      <c r="D102" s="0" t="n">
        <v>18.1</v>
      </c>
      <c r="E102" s="0" t="n">
        <v>905</v>
      </c>
    </row>
    <row r="103" customFormat="false" ht="13.8" hidden="false" customHeight="false" outlineLevel="0" collapsed="false">
      <c r="A103" s="0" t="n">
        <v>28</v>
      </c>
      <c r="B103" s="0" t="s">
        <v>96</v>
      </c>
      <c r="C103" s="0" t="s">
        <v>108</v>
      </c>
      <c r="D103" s="0" t="n">
        <v>18.6</v>
      </c>
      <c r="E103" s="0" t="n">
        <v>930</v>
      </c>
    </row>
    <row r="104" customFormat="false" ht="13.8" hidden="false" customHeight="false" outlineLevel="0" collapsed="false">
      <c r="A104" s="0" t="n">
        <v>28</v>
      </c>
      <c r="B104" s="0" t="s">
        <v>96</v>
      </c>
      <c r="C104" s="0" t="s">
        <v>109</v>
      </c>
      <c r="D104" s="0" t="n">
        <v>21.8</v>
      </c>
      <c r="E104" s="0" t="n">
        <v>1090</v>
      </c>
      <c r="F104" s="0" t="n">
        <v>940</v>
      </c>
    </row>
    <row r="105" customFormat="false" ht="13.8" hidden="false" customHeight="false" outlineLevel="0" collapsed="false">
      <c r="A105" s="0" t="n">
        <v>28</v>
      </c>
      <c r="B105" s="0" t="s">
        <v>96</v>
      </c>
      <c r="C105" s="0" t="s">
        <v>110</v>
      </c>
      <c r="D105" s="0" t="n">
        <v>18.4</v>
      </c>
      <c r="E105" s="0" t="n">
        <v>920</v>
      </c>
    </row>
    <row r="106" customFormat="false" ht="13.8" hidden="false" customHeight="false" outlineLevel="0" collapsed="false">
      <c r="A106" s="0" t="n">
        <v>28</v>
      </c>
      <c r="B106" s="0" t="s">
        <v>96</v>
      </c>
      <c r="C106" s="0" t="s">
        <v>111</v>
      </c>
      <c r="D106" s="0" t="n">
        <v>16.2</v>
      </c>
      <c r="E106" s="0" t="n">
        <v>810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3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E2" activeCellId="0" sqref="E2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112</v>
      </c>
      <c r="E1" s="0" t="s">
        <v>113</v>
      </c>
    </row>
    <row r="2" customFormat="false" ht="13.8" hidden="false" customHeight="false" outlineLevel="0" collapsed="false">
      <c r="A2" s="0" t="n">
        <v>0</v>
      </c>
      <c r="B2" s="0" t="s">
        <v>112</v>
      </c>
      <c r="C2" s="20" t="s">
        <v>114</v>
      </c>
      <c r="D2" s="0" t="n">
        <v>7.95</v>
      </c>
      <c r="E2" s="0" t="n">
        <v>7.67333333333333</v>
      </c>
    </row>
    <row r="3" customFormat="false" ht="13.8" hidden="false" customHeight="false" outlineLevel="0" collapsed="false">
      <c r="A3" s="0" t="n">
        <v>0</v>
      </c>
      <c r="B3" s="0" t="s">
        <v>112</v>
      </c>
      <c r="C3" s="0" t="s">
        <v>115</v>
      </c>
      <c r="D3" s="0" t="n">
        <v>7.52</v>
      </c>
    </row>
    <row r="4" customFormat="false" ht="13.8" hidden="false" customHeight="false" outlineLevel="0" collapsed="false">
      <c r="A4" s="0" t="n">
        <v>0</v>
      </c>
      <c r="B4" s="0" t="s">
        <v>112</v>
      </c>
      <c r="C4" s="0" t="s">
        <v>116</v>
      </c>
      <c r="D4" s="0" t="n">
        <v>7.55</v>
      </c>
    </row>
    <row r="5" customFormat="false" ht="13.8" hidden="false" customHeight="false" outlineLevel="0" collapsed="false">
      <c r="A5" s="0" t="n">
        <v>0</v>
      </c>
      <c r="B5" s="0" t="s">
        <v>112</v>
      </c>
      <c r="C5" s="0" t="s">
        <v>97</v>
      </c>
      <c r="D5" s="0" t="n">
        <v>8.08</v>
      </c>
      <c r="E5" s="0" t="n">
        <v>8.07333333333333</v>
      </c>
    </row>
    <row r="6" customFormat="false" ht="13.8" hidden="false" customHeight="false" outlineLevel="0" collapsed="false">
      <c r="A6" s="0" t="n">
        <v>0</v>
      </c>
      <c r="B6" s="0" t="s">
        <v>112</v>
      </c>
      <c r="C6" s="0" t="s">
        <v>98</v>
      </c>
      <c r="D6" s="0" t="n">
        <v>8.09</v>
      </c>
    </row>
    <row r="7" customFormat="false" ht="13.8" hidden="false" customHeight="false" outlineLevel="0" collapsed="false">
      <c r="A7" s="0" t="n">
        <v>0</v>
      </c>
      <c r="B7" s="0" t="s">
        <v>112</v>
      </c>
      <c r="C7" s="0" t="s">
        <v>99</v>
      </c>
      <c r="D7" s="0" t="n">
        <v>8.05</v>
      </c>
    </row>
    <row r="8" customFormat="false" ht="13.8" hidden="false" customHeight="false" outlineLevel="0" collapsed="false">
      <c r="A8" s="0" t="n">
        <v>0</v>
      </c>
      <c r="B8" s="0" t="s">
        <v>112</v>
      </c>
      <c r="C8" s="0" t="s">
        <v>100</v>
      </c>
      <c r="D8" s="0" t="n">
        <v>8.28</v>
      </c>
      <c r="E8" s="0" t="n">
        <v>8.05666666666667</v>
      </c>
    </row>
    <row r="9" customFormat="false" ht="13.8" hidden="false" customHeight="false" outlineLevel="0" collapsed="false">
      <c r="A9" s="0" t="n">
        <v>0</v>
      </c>
      <c r="B9" s="0" t="s">
        <v>112</v>
      </c>
      <c r="C9" s="0" t="s">
        <v>101</v>
      </c>
      <c r="D9" s="0" t="n">
        <v>8.01</v>
      </c>
    </row>
    <row r="10" customFormat="false" ht="13.8" hidden="false" customHeight="false" outlineLevel="0" collapsed="false">
      <c r="A10" s="0" t="n">
        <v>0</v>
      </c>
      <c r="B10" s="0" t="s">
        <v>112</v>
      </c>
      <c r="C10" s="0" t="s">
        <v>102</v>
      </c>
      <c r="D10" s="0" t="n">
        <v>7.88</v>
      </c>
    </row>
    <row r="11" customFormat="false" ht="13.8" hidden="false" customHeight="false" outlineLevel="0" collapsed="false">
      <c r="A11" s="0" t="n">
        <v>0</v>
      </c>
      <c r="B11" s="0" t="s">
        <v>112</v>
      </c>
      <c r="C11" s="0" t="s">
        <v>103</v>
      </c>
      <c r="D11" s="0" t="n">
        <v>8.07</v>
      </c>
      <c r="E11" s="0" t="n">
        <v>8.13333333333333</v>
      </c>
    </row>
    <row r="12" customFormat="false" ht="13.8" hidden="false" customHeight="false" outlineLevel="0" collapsed="false">
      <c r="A12" s="0" t="n">
        <v>0</v>
      </c>
      <c r="B12" s="0" t="s">
        <v>112</v>
      </c>
      <c r="C12" s="0" t="s">
        <v>104</v>
      </c>
      <c r="D12" s="0" t="n">
        <v>8.16</v>
      </c>
    </row>
    <row r="13" customFormat="false" ht="13.8" hidden="false" customHeight="false" outlineLevel="0" collapsed="false">
      <c r="A13" s="0" t="n">
        <v>0</v>
      </c>
      <c r="B13" s="0" t="s">
        <v>112</v>
      </c>
      <c r="C13" s="0" t="s">
        <v>105</v>
      </c>
      <c r="D13" s="0" t="n">
        <v>8.17</v>
      </c>
    </row>
    <row r="14" customFormat="false" ht="13.8" hidden="false" customHeight="false" outlineLevel="0" collapsed="false">
      <c r="A14" s="0" t="n">
        <v>0</v>
      </c>
      <c r="B14" s="0" t="s">
        <v>112</v>
      </c>
      <c r="C14" s="0" t="s">
        <v>106</v>
      </c>
      <c r="D14" s="0" t="n">
        <v>8.11</v>
      </c>
      <c r="E14" s="0" t="n">
        <v>8.12333333333333</v>
      </c>
    </row>
    <row r="15" customFormat="false" ht="13.8" hidden="false" customHeight="false" outlineLevel="0" collapsed="false">
      <c r="A15" s="0" t="n">
        <v>0</v>
      </c>
      <c r="B15" s="0" t="s">
        <v>112</v>
      </c>
      <c r="C15" s="0" t="s">
        <v>107</v>
      </c>
      <c r="D15" s="0" t="n">
        <v>8.14</v>
      </c>
    </row>
    <row r="16" customFormat="false" ht="13.8" hidden="false" customHeight="false" outlineLevel="0" collapsed="false">
      <c r="A16" s="0" t="n">
        <v>0</v>
      </c>
      <c r="B16" s="0" t="s">
        <v>112</v>
      </c>
      <c r="C16" s="0" t="s">
        <v>108</v>
      </c>
      <c r="D16" s="0" t="n">
        <v>8.12</v>
      </c>
    </row>
    <row r="17" customFormat="false" ht="13.8" hidden="false" customHeight="false" outlineLevel="0" collapsed="false">
      <c r="A17" s="0" t="n">
        <v>0</v>
      </c>
      <c r="B17" s="0" t="s">
        <v>112</v>
      </c>
      <c r="C17" s="0" t="s">
        <v>109</v>
      </c>
      <c r="D17" s="0" t="n">
        <v>8.12</v>
      </c>
      <c r="E17" s="0" t="n">
        <v>8.07333333333333</v>
      </c>
    </row>
    <row r="18" customFormat="false" ht="13.8" hidden="false" customHeight="false" outlineLevel="0" collapsed="false">
      <c r="A18" s="0" t="n">
        <v>0</v>
      </c>
      <c r="B18" s="0" t="s">
        <v>112</v>
      </c>
      <c r="C18" s="0" t="s">
        <v>110</v>
      </c>
      <c r="D18" s="0" t="n">
        <v>8.04</v>
      </c>
    </row>
    <row r="19" customFormat="false" ht="13.8" hidden="false" customHeight="false" outlineLevel="0" collapsed="false">
      <c r="A19" s="0" t="n">
        <v>0</v>
      </c>
      <c r="B19" s="0" t="s">
        <v>112</v>
      </c>
      <c r="C19" s="0" t="s">
        <v>111</v>
      </c>
      <c r="D19" s="0" t="n">
        <v>8.06</v>
      </c>
    </row>
    <row r="20" customFormat="false" ht="13.8" hidden="false" customHeight="false" outlineLevel="0" collapsed="false">
      <c r="A20" s="0" t="n">
        <v>0</v>
      </c>
      <c r="B20" s="0" t="s">
        <v>112</v>
      </c>
      <c r="C20" s="0" t="s">
        <v>117</v>
      </c>
      <c r="D20" s="0" t="n">
        <v>6.68</v>
      </c>
      <c r="E20" s="0" t="n">
        <v>6.695</v>
      </c>
    </row>
    <row r="21" customFormat="false" ht="13.8" hidden="false" customHeight="false" outlineLevel="0" collapsed="false">
      <c r="A21" s="0" t="n">
        <v>0</v>
      </c>
      <c r="B21" s="0" t="s">
        <v>112</v>
      </c>
      <c r="C21" s="0" t="s">
        <v>118</v>
      </c>
      <c r="D21" s="0" t="n">
        <v>6.71</v>
      </c>
    </row>
    <row r="22" customFormat="false" ht="13.8" hidden="false" customHeight="false" outlineLevel="0" collapsed="false">
      <c r="A22" s="0" t="n">
        <v>7</v>
      </c>
      <c r="B22" s="0" t="s">
        <v>112</v>
      </c>
      <c r="C22" s="0" t="s">
        <v>114</v>
      </c>
      <c r="D22" s="0" t="n">
        <v>7.81</v>
      </c>
      <c r="E22" s="0" t="n">
        <v>7.74666666666667</v>
      </c>
    </row>
    <row r="23" customFormat="false" ht="13.8" hidden="false" customHeight="false" outlineLevel="0" collapsed="false">
      <c r="A23" s="0" t="n">
        <v>7</v>
      </c>
      <c r="B23" s="0" t="s">
        <v>112</v>
      </c>
      <c r="C23" s="0" t="s">
        <v>115</v>
      </c>
      <c r="D23" s="0" t="n">
        <v>7.67</v>
      </c>
    </row>
    <row r="24" customFormat="false" ht="13.8" hidden="false" customHeight="false" outlineLevel="0" collapsed="false">
      <c r="A24" s="0" t="n">
        <v>7</v>
      </c>
      <c r="B24" s="0" t="s">
        <v>112</v>
      </c>
      <c r="C24" s="0" t="s">
        <v>116</v>
      </c>
      <c r="D24" s="0" t="n">
        <v>7.76</v>
      </c>
    </row>
    <row r="25" customFormat="false" ht="13.8" hidden="false" customHeight="false" outlineLevel="0" collapsed="false">
      <c r="A25" s="0" t="n">
        <v>7</v>
      </c>
      <c r="B25" s="0" t="s">
        <v>112</v>
      </c>
      <c r="C25" s="0" t="s">
        <v>97</v>
      </c>
      <c r="D25" s="0" t="n">
        <v>7.7</v>
      </c>
      <c r="E25" s="0" t="n">
        <v>7.68666666666667</v>
      </c>
    </row>
    <row r="26" customFormat="false" ht="13.8" hidden="false" customHeight="false" outlineLevel="0" collapsed="false">
      <c r="A26" s="0" t="n">
        <v>7</v>
      </c>
      <c r="B26" s="0" t="s">
        <v>112</v>
      </c>
      <c r="C26" s="0" t="s">
        <v>98</v>
      </c>
      <c r="D26" s="0" t="n">
        <v>7.73</v>
      </c>
    </row>
    <row r="27" customFormat="false" ht="13.8" hidden="false" customHeight="false" outlineLevel="0" collapsed="false">
      <c r="A27" s="0" t="n">
        <v>7</v>
      </c>
      <c r="B27" s="0" t="s">
        <v>112</v>
      </c>
      <c r="C27" s="0" t="s">
        <v>99</v>
      </c>
      <c r="D27" s="0" t="n">
        <v>7.63</v>
      </c>
    </row>
    <row r="28" customFormat="false" ht="13.8" hidden="false" customHeight="false" outlineLevel="0" collapsed="false">
      <c r="A28" s="0" t="n">
        <v>7</v>
      </c>
      <c r="B28" s="0" t="s">
        <v>112</v>
      </c>
      <c r="C28" s="0" t="s">
        <v>100</v>
      </c>
      <c r="D28" s="0" t="n">
        <v>7.76</v>
      </c>
      <c r="E28" s="0" t="n">
        <v>7.76333333333333</v>
      </c>
    </row>
    <row r="29" customFormat="false" ht="13.8" hidden="false" customHeight="false" outlineLevel="0" collapsed="false">
      <c r="A29" s="0" t="n">
        <v>7</v>
      </c>
      <c r="B29" s="0" t="s">
        <v>112</v>
      </c>
      <c r="C29" s="0" t="s">
        <v>101</v>
      </c>
      <c r="D29" s="0" t="n">
        <v>7.81</v>
      </c>
    </row>
    <row r="30" customFormat="false" ht="13.8" hidden="false" customHeight="false" outlineLevel="0" collapsed="false">
      <c r="A30" s="0" t="n">
        <v>7</v>
      </c>
      <c r="B30" s="0" t="s">
        <v>112</v>
      </c>
      <c r="C30" s="0" t="s">
        <v>102</v>
      </c>
      <c r="D30" s="0" t="n">
        <v>7.72</v>
      </c>
    </row>
    <row r="31" customFormat="false" ht="13.8" hidden="false" customHeight="false" outlineLevel="0" collapsed="false">
      <c r="A31" s="0" t="n">
        <v>7</v>
      </c>
      <c r="B31" s="0" t="s">
        <v>112</v>
      </c>
      <c r="C31" s="0" t="s">
        <v>103</v>
      </c>
      <c r="D31" s="0" t="n">
        <v>7.45</v>
      </c>
      <c r="E31" s="0" t="n">
        <v>7.55</v>
      </c>
    </row>
    <row r="32" customFormat="false" ht="13.8" hidden="false" customHeight="false" outlineLevel="0" collapsed="false">
      <c r="A32" s="0" t="n">
        <v>7</v>
      </c>
      <c r="B32" s="0" t="s">
        <v>112</v>
      </c>
      <c r="C32" s="0" t="s">
        <v>104</v>
      </c>
      <c r="D32" s="0" t="n">
        <v>7.8</v>
      </c>
    </row>
    <row r="33" customFormat="false" ht="13.8" hidden="false" customHeight="false" outlineLevel="0" collapsed="false">
      <c r="A33" s="0" t="n">
        <v>7</v>
      </c>
      <c r="B33" s="0" t="s">
        <v>112</v>
      </c>
      <c r="C33" s="0" t="s">
        <v>105</v>
      </c>
      <c r="D33" s="0" t="n">
        <v>7.4</v>
      </c>
    </row>
    <row r="34" customFormat="false" ht="13.8" hidden="false" customHeight="false" outlineLevel="0" collapsed="false">
      <c r="A34" s="0" t="n">
        <v>7</v>
      </c>
      <c r="B34" s="0" t="s">
        <v>112</v>
      </c>
      <c r="C34" s="0" t="s">
        <v>106</v>
      </c>
      <c r="D34" s="0" t="n">
        <v>7.25</v>
      </c>
      <c r="E34" s="0" t="n">
        <v>7.58333333333333</v>
      </c>
    </row>
    <row r="35" customFormat="false" ht="13.8" hidden="false" customHeight="false" outlineLevel="0" collapsed="false">
      <c r="A35" s="0" t="n">
        <v>7</v>
      </c>
      <c r="B35" s="0" t="s">
        <v>112</v>
      </c>
      <c r="C35" s="0" t="s">
        <v>107</v>
      </c>
      <c r="D35" s="0" t="n">
        <v>7.74</v>
      </c>
    </row>
    <row r="36" customFormat="false" ht="13.8" hidden="false" customHeight="false" outlineLevel="0" collapsed="false">
      <c r="A36" s="0" t="n">
        <v>7</v>
      </c>
      <c r="B36" s="0" t="s">
        <v>112</v>
      </c>
      <c r="C36" s="0" t="s">
        <v>108</v>
      </c>
      <c r="D36" s="0" t="n">
        <v>7.76</v>
      </c>
    </row>
    <row r="37" customFormat="false" ht="13.8" hidden="false" customHeight="false" outlineLevel="0" collapsed="false">
      <c r="A37" s="0" t="n">
        <v>7</v>
      </c>
      <c r="B37" s="0" t="s">
        <v>112</v>
      </c>
      <c r="C37" s="0" t="s">
        <v>109</v>
      </c>
      <c r="D37" s="0" t="n">
        <v>7.78</v>
      </c>
      <c r="E37" s="0" t="n">
        <v>7.59333333333333</v>
      </c>
    </row>
    <row r="38" customFormat="false" ht="13.8" hidden="false" customHeight="false" outlineLevel="0" collapsed="false">
      <c r="A38" s="0" t="n">
        <v>7</v>
      </c>
      <c r="B38" s="0" t="s">
        <v>112</v>
      </c>
      <c r="C38" s="0" t="s">
        <v>110</v>
      </c>
      <c r="D38" s="0" t="n">
        <v>7.29</v>
      </c>
    </row>
    <row r="39" customFormat="false" ht="13.8" hidden="false" customHeight="false" outlineLevel="0" collapsed="false">
      <c r="A39" s="0" t="n">
        <v>7</v>
      </c>
      <c r="B39" s="0" t="s">
        <v>112</v>
      </c>
      <c r="C39" s="0" t="s">
        <v>111</v>
      </c>
      <c r="D39" s="0" t="n">
        <v>7.71</v>
      </c>
    </row>
    <row r="40" customFormat="false" ht="13.8" hidden="false" customHeight="false" outlineLevel="0" collapsed="false">
      <c r="A40" s="0" t="n">
        <v>14</v>
      </c>
      <c r="B40" s="0" t="s">
        <v>112</v>
      </c>
      <c r="C40" s="0" t="s">
        <v>114</v>
      </c>
      <c r="D40" s="0" t="n">
        <v>8.04</v>
      </c>
      <c r="E40" s="0" t="n">
        <v>7.92666666666667</v>
      </c>
    </row>
    <row r="41" customFormat="false" ht="13.8" hidden="false" customHeight="false" outlineLevel="0" collapsed="false">
      <c r="A41" s="0" t="n">
        <v>14</v>
      </c>
      <c r="B41" s="0" t="s">
        <v>112</v>
      </c>
      <c r="C41" s="0" t="s">
        <v>115</v>
      </c>
      <c r="D41" s="0" t="n">
        <v>7.86</v>
      </c>
    </row>
    <row r="42" customFormat="false" ht="13.8" hidden="false" customHeight="false" outlineLevel="0" collapsed="false">
      <c r="A42" s="0" t="n">
        <v>14</v>
      </c>
      <c r="B42" s="0" t="s">
        <v>112</v>
      </c>
      <c r="C42" s="0" t="s">
        <v>116</v>
      </c>
      <c r="D42" s="0" t="n">
        <v>7.88</v>
      </c>
    </row>
    <row r="43" customFormat="false" ht="13.8" hidden="false" customHeight="false" outlineLevel="0" collapsed="false">
      <c r="A43" s="0" t="n">
        <v>14</v>
      </c>
      <c r="B43" s="0" t="s">
        <v>112</v>
      </c>
      <c r="C43" s="0" t="s">
        <v>97</v>
      </c>
      <c r="D43" s="0" t="n">
        <v>8</v>
      </c>
      <c r="E43" s="0" t="n">
        <v>7.96333333333333</v>
      </c>
    </row>
    <row r="44" customFormat="false" ht="13.8" hidden="false" customHeight="false" outlineLevel="0" collapsed="false">
      <c r="A44" s="0" t="n">
        <v>14</v>
      </c>
      <c r="B44" s="0" t="s">
        <v>112</v>
      </c>
      <c r="C44" s="0" t="s">
        <v>98</v>
      </c>
      <c r="D44" s="0" t="n">
        <v>7.99</v>
      </c>
    </row>
    <row r="45" customFormat="false" ht="13.8" hidden="false" customHeight="false" outlineLevel="0" collapsed="false">
      <c r="A45" s="0" t="n">
        <v>14</v>
      </c>
      <c r="B45" s="0" t="s">
        <v>112</v>
      </c>
      <c r="C45" s="0" t="s">
        <v>99</v>
      </c>
      <c r="D45" s="0" t="n">
        <v>7.9</v>
      </c>
    </row>
    <row r="46" customFormat="false" ht="13.8" hidden="false" customHeight="false" outlineLevel="0" collapsed="false">
      <c r="A46" s="0" t="n">
        <v>14</v>
      </c>
      <c r="B46" s="0" t="s">
        <v>112</v>
      </c>
      <c r="C46" s="0" t="s">
        <v>100</v>
      </c>
      <c r="D46" s="0" t="n">
        <v>7.91</v>
      </c>
      <c r="E46" s="0" t="n">
        <v>7.93333333333333</v>
      </c>
    </row>
    <row r="47" customFormat="false" ht="13.8" hidden="false" customHeight="false" outlineLevel="0" collapsed="false">
      <c r="A47" s="0" t="n">
        <v>14</v>
      </c>
      <c r="B47" s="0" t="s">
        <v>112</v>
      </c>
      <c r="C47" s="0" t="s">
        <v>101</v>
      </c>
      <c r="D47" s="0" t="n">
        <v>7.94</v>
      </c>
    </row>
    <row r="48" customFormat="false" ht="13.8" hidden="false" customHeight="false" outlineLevel="0" collapsed="false">
      <c r="A48" s="0" t="n">
        <v>14</v>
      </c>
      <c r="B48" s="0" t="s">
        <v>112</v>
      </c>
      <c r="C48" s="0" t="s">
        <v>102</v>
      </c>
      <c r="D48" s="0" t="n">
        <v>7.95</v>
      </c>
    </row>
    <row r="49" customFormat="false" ht="13.8" hidden="false" customHeight="false" outlineLevel="0" collapsed="false">
      <c r="A49" s="0" t="n">
        <v>14</v>
      </c>
      <c r="B49" s="0" t="s">
        <v>112</v>
      </c>
      <c r="C49" s="0" t="s">
        <v>103</v>
      </c>
      <c r="D49" s="0" t="n">
        <v>7.95</v>
      </c>
      <c r="E49" s="0" t="n">
        <v>7.96666666666667</v>
      </c>
    </row>
    <row r="50" customFormat="false" ht="13.8" hidden="false" customHeight="false" outlineLevel="0" collapsed="false">
      <c r="A50" s="0" t="n">
        <v>14</v>
      </c>
      <c r="B50" s="0" t="s">
        <v>112</v>
      </c>
      <c r="C50" s="0" t="s">
        <v>104</v>
      </c>
      <c r="D50" s="0" t="n">
        <v>7.98</v>
      </c>
    </row>
    <row r="51" customFormat="false" ht="13.8" hidden="false" customHeight="false" outlineLevel="0" collapsed="false">
      <c r="A51" s="0" t="n">
        <v>14</v>
      </c>
      <c r="B51" s="0" t="s">
        <v>112</v>
      </c>
      <c r="C51" s="0" t="s">
        <v>105</v>
      </c>
      <c r="D51" s="0" t="n">
        <v>7.97</v>
      </c>
    </row>
    <row r="52" customFormat="false" ht="13.8" hidden="false" customHeight="false" outlineLevel="0" collapsed="false">
      <c r="A52" s="0" t="n">
        <v>14</v>
      </c>
      <c r="B52" s="0" t="s">
        <v>112</v>
      </c>
      <c r="C52" s="0" t="s">
        <v>106</v>
      </c>
      <c r="D52" s="0" t="n">
        <v>7.96</v>
      </c>
      <c r="E52" s="0" t="n">
        <v>7.93</v>
      </c>
    </row>
    <row r="53" customFormat="false" ht="13.8" hidden="false" customHeight="false" outlineLevel="0" collapsed="false">
      <c r="A53" s="0" t="n">
        <v>14</v>
      </c>
      <c r="B53" s="0" t="s">
        <v>112</v>
      </c>
      <c r="C53" s="0" t="s">
        <v>107</v>
      </c>
      <c r="D53" s="0" t="n">
        <v>7.91</v>
      </c>
    </row>
    <row r="54" customFormat="false" ht="13.8" hidden="false" customHeight="false" outlineLevel="0" collapsed="false">
      <c r="A54" s="0" t="n">
        <v>14</v>
      </c>
      <c r="B54" s="0" t="s">
        <v>112</v>
      </c>
      <c r="C54" s="0" t="s">
        <v>108</v>
      </c>
      <c r="D54" s="0" t="n">
        <v>7.92</v>
      </c>
    </row>
    <row r="55" customFormat="false" ht="13.8" hidden="false" customHeight="false" outlineLevel="0" collapsed="false">
      <c r="A55" s="0" t="n">
        <v>14</v>
      </c>
      <c r="B55" s="0" t="s">
        <v>112</v>
      </c>
      <c r="C55" s="0" t="s">
        <v>109</v>
      </c>
      <c r="D55" s="0" t="n">
        <v>7.95</v>
      </c>
      <c r="E55" s="0" t="n">
        <v>7.91</v>
      </c>
    </row>
    <row r="56" customFormat="false" ht="13.8" hidden="false" customHeight="false" outlineLevel="0" collapsed="false">
      <c r="A56" s="0" t="n">
        <v>14</v>
      </c>
      <c r="B56" s="0" t="s">
        <v>112</v>
      </c>
      <c r="C56" s="0" t="s">
        <v>110</v>
      </c>
      <c r="D56" s="0" t="n">
        <v>7.93</v>
      </c>
    </row>
    <row r="57" customFormat="false" ht="13.8" hidden="false" customHeight="false" outlineLevel="0" collapsed="false">
      <c r="A57" s="0" t="n">
        <v>14</v>
      </c>
      <c r="B57" s="0" t="s">
        <v>112</v>
      </c>
      <c r="C57" s="0" t="s">
        <v>111</v>
      </c>
      <c r="D57" s="0" t="n">
        <v>7.85</v>
      </c>
    </row>
    <row r="58" customFormat="false" ht="13.8" hidden="false" customHeight="false" outlineLevel="0" collapsed="false">
      <c r="A58" s="0" t="n">
        <v>21</v>
      </c>
      <c r="B58" s="0" t="s">
        <v>112</v>
      </c>
      <c r="C58" s="0" t="s">
        <v>114</v>
      </c>
      <c r="D58" s="0" t="n">
        <v>7.78</v>
      </c>
      <c r="E58" s="0" t="n">
        <v>7.82333333333333</v>
      </c>
    </row>
    <row r="59" customFormat="false" ht="13.8" hidden="false" customHeight="false" outlineLevel="0" collapsed="false">
      <c r="A59" s="0" t="n">
        <v>21</v>
      </c>
      <c r="B59" s="0" t="s">
        <v>112</v>
      </c>
      <c r="C59" s="0" t="s">
        <v>115</v>
      </c>
      <c r="D59" s="0" t="n">
        <v>7.84</v>
      </c>
    </row>
    <row r="60" customFormat="false" ht="13.8" hidden="false" customHeight="false" outlineLevel="0" collapsed="false">
      <c r="A60" s="0" t="n">
        <v>21</v>
      </c>
      <c r="B60" s="0" t="s">
        <v>112</v>
      </c>
      <c r="C60" s="0" t="s">
        <v>116</v>
      </c>
      <c r="D60" s="0" t="n">
        <v>7.85</v>
      </c>
    </row>
    <row r="61" customFormat="false" ht="13.8" hidden="false" customHeight="false" outlineLevel="0" collapsed="false">
      <c r="A61" s="0" t="n">
        <v>21</v>
      </c>
      <c r="B61" s="0" t="s">
        <v>112</v>
      </c>
      <c r="C61" s="0" t="s">
        <v>97</v>
      </c>
      <c r="D61" s="0" t="n">
        <v>7.91</v>
      </c>
      <c r="E61" s="0" t="n">
        <v>7.95666666666667</v>
      </c>
    </row>
    <row r="62" customFormat="false" ht="13.8" hidden="false" customHeight="false" outlineLevel="0" collapsed="false">
      <c r="A62" s="0" t="n">
        <v>21</v>
      </c>
      <c r="B62" s="0" t="s">
        <v>112</v>
      </c>
      <c r="C62" s="0" t="s">
        <v>98</v>
      </c>
      <c r="D62" s="0" t="n">
        <v>7.99</v>
      </c>
    </row>
    <row r="63" customFormat="false" ht="13.8" hidden="false" customHeight="false" outlineLevel="0" collapsed="false">
      <c r="A63" s="0" t="n">
        <v>21</v>
      </c>
      <c r="B63" s="0" t="s">
        <v>112</v>
      </c>
      <c r="C63" s="0" t="s">
        <v>99</v>
      </c>
      <c r="D63" s="0" t="n">
        <v>7.97</v>
      </c>
    </row>
    <row r="64" customFormat="false" ht="13.8" hidden="false" customHeight="false" outlineLevel="0" collapsed="false">
      <c r="A64" s="0" t="n">
        <v>21</v>
      </c>
      <c r="B64" s="0" t="s">
        <v>112</v>
      </c>
      <c r="C64" s="0" t="s">
        <v>100</v>
      </c>
      <c r="D64" s="0" t="n">
        <v>7.86</v>
      </c>
      <c r="E64" s="0" t="n">
        <v>7.83</v>
      </c>
    </row>
    <row r="65" customFormat="false" ht="13.8" hidden="false" customHeight="false" outlineLevel="0" collapsed="false">
      <c r="A65" s="0" t="n">
        <v>21</v>
      </c>
      <c r="B65" s="0" t="s">
        <v>112</v>
      </c>
      <c r="C65" s="0" t="s">
        <v>101</v>
      </c>
      <c r="D65" s="0" t="n">
        <v>8.02</v>
      </c>
    </row>
    <row r="66" customFormat="false" ht="13.8" hidden="false" customHeight="false" outlineLevel="0" collapsed="false">
      <c r="A66" s="0" t="n">
        <v>21</v>
      </c>
      <c r="B66" s="0" t="s">
        <v>112</v>
      </c>
      <c r="C66" s="0" t="s">
        <v>102</v>
      </c>
      <c r="D66" s="0" t="n">
        <v>7.61</v>
      </c>
    </row>
    <row r="67" customFormat="false" ht="13.8" hidden="false" customHeight="false" outlineLevel="0" collapsed="false">
      <c r="A67" s="0" t="n">
        <v>21</v>
      </c>
      <c r="B67" s="0" t="s">
        <v>112</v>
      </c>
      <c r="C67" s="0" t="s">
        <v>103</v>
      </c>
      <c r="D67" s="0" t="n">
        <v>7.83</v>
      </c>
      <c r="E67" s="0" t="n">
        <v>7.84666666666667</v>
      </c>
    </row>
    <row r="68" customFormat="false" ht="13.8" hidden="false" customHeight="false" outlineLevel="0" collapsed="false">
      <c r="A68" s="0" t="n">
        <v>21</v>
      </c>
      <c r="B68" s="0" t="s">
        <v>112</v>
      </c>
      <c r="C68" s="0" t="s">
        <v>104</v>
      </c>
      <c r="D68" s="0" t="n">
        <v>7.83</v>
      </c>
    </row>
    <row r="69" customFormat="false" ht="13.8" hidden="false" customHeight="false" outlineLevel="0" collapsed="false">
      <c r="A69" s="0" t="n">
        <v>21</v>
      </c>
      <c r="B69" s="0" t="s">
        <v>112</v>
      </c>
      <c r="C69" s="0" t="s">
        <v>105</v>
      </c>
      <c r="D69" s="0" t="n">
        <v>7.88</v>
      </c>
    </row>
    <row r="70" customFormat="false" ht="13.8" hidden="false" customHeight="false" outlineLevel="0" collapsed="false">
      <c r="A70" s="0" t="n">
        <v>21</v>
      </c>
      <c r="B70" s="0" t="s">
        <v>112</v>
      </c>
      <c r="C70" s="0" t="s">
        <v>106</v>
      </c>
      <c r="D70" s="0" t="n">
        <v>7.94</v>
      </c>
      <c r="E70" s="0" t="n">
        <v>7.92666666666667</v>
      </c>
    </row>
    <row r="71" customFormat="false" ht="13.8" hidden="false" customHeight="false" outlineLevel="0" collapsed="false">
      <c r="A71" s="0" t="n">
        <v>21</v>
      </c>
      <c r="B71" s="0" t="s">
        <v>112</v>
      </c>
      <c r="C71" s="0" t="s">
        <v>107</v>
      </c>
      <c r="D71" s="0" t="n">
        <v>7.87</v>
      </c>
    </row>
    <row r="72" customFormat="false" ht="13.8" hidden="false" customHeight="false" outlineLevel="0" collapsed="false">
      <c r="A72" s="0" t="n">
        <v>21</v>
      </c>
      <c r="B72" s="0" t="s">
        <v>112</v>
      </c>
      <c r="C72" s="0" t="s">
        <v>108</v>
      </c>
      <c r="D72" s="0" t="n">
        <v>7.97</v>
      </c>
    </row>
    <row r="73" customFormat="false" ht="13.8" hidden="false" customHeight="false" outlineLevel="0" collapsed="false">
      <c r="A73" s="0" t="n">
        <v>21</v>
      </c>
      <c r="B73" s="0" t="s">
        <v>112</v>
      </c>
      <c r="C73" s="0" t="s">
        <v>109</v>
      </c>
      <c r="D73" s="0" t="n">
        <v>7.95</v>
      </c>
      <c r="E73" s="0" t="n">
        <v>7.83333333333333</v>
      </c>
    </row>
    <row r="74" customFormat="false" ht="13.8" hidden="false" customHeight="false" outlineLevel="0" collapsed="false">
      <c r="A74" s="0" t="n">
        <v>21</v>
      </c>
      <c r="B74" s="0" t="s">
        <v>112</v>
      </c>
      <c r="C74" s="0" t="s">
        <v>110</v>
      </c>
      <c r="D74" s="0" t="n">
        <v>8.03</v>
      </c>
    </row>
    <row r="75" customFormat="false" ht="13.8" hidden="false" customHeight="false" outlineLevel="0" collapsed="false">
      <c r="A75" s="0" t="n">
        <v>21</v>
      </c>
      <c r="B75" s="0" t="s">
        <v>112</v>
      </c>
      <c r="C75" s="0" t="s">
        <v>111</v>
      </c>
      <c r="D75" s="0" t="n">
        <v>7.52</v>
      </c>
    </row>
    <row r="76" customFormat="false" ht="13.8" hidden="false" customHeight="false" outlineLevel="0" collapsed="false">
      <c r="A76" s="0" t="n">
        <v>28</v>
      </c>
      <c r="B76" s="0" t="s">
        <v>112</v>
      </c>
      <c r="C76" s="0" t="s">
        <v>114</v>
      </c>
      <c r="D76" s="0" t="n">
        <v>7.88</v>
      </c>
      <c r="E76" s="0" t="n">
        <v>7.84</v>
      </c>
    </row>
    <row r="77" customFormat="false" ht="13.8" hidden="false" customHeight="false" outlineLevel="0" collapsed="false">
      <c r="A77" s="0" t="n">
        <v>28</v>
      </c>
      <c r="B77" s="0" t="s">
        <v>112</v>
      </c>
      <c r="C77" s="0" t="s">
        <v>115</v>
      </c>
      <c r="D77" s="0" t="n">
        <v>7.79</v>
      </c>
    </row>
    <row r="78" customFormat="false" ht="13.8" hidden="false" customHeight="false" outlineLevel="0" collapsed="false">
      <c r="A78" s="0" t="n">
        <v>28</v>
      </c>
      <c r="B78" s="0" t="s">
        <v>112</v>
      </c>
      <c r="C78" s="0" t="s">
        <v>116</v>
      </c>
      <c r="D78" s="0" t="n">
        <v>7.85</v>
      </c>
    </row>
    <row r="79" customFormat="false" ht="13.8" hidden="false" customHeight="false" outlineLevel="0" collapsed="false">
      <c r="A79" s="0" t="n">
        <v>28</v>
      </c>
      <c r="B79" s="0" t="s">
        <v>112</v>
      </c>
      <c r="C79" s="0" t="s">
        <v>97</v>
      </c>
      <c r="D79" s="0" t="n">
        <v>8.3</v>
      </c>
      <c r="E79" s="0" t="n">
        <v>8.06333333333333</v>
      </c>
    </row>
    <row r="80" customFormat="false" ht="13.8" hidden="false" customHeight="false" outlineLevel="0" collapsed="false">
      <c r="A80" s="0" t="n">
        <v>28</v>
      </c>
      <c r="B80" s="0" t="s">
        <v>112</v>
      </c>
      <c r="C80" s="0" t="s">
        <v>98</v>
      </c>
      <c r="D80" s="0" t="n">
        <v>8.08</v>
      </c>
    </row>
    <row r="81" customFormat="false" ht="13.8" hidden="false" customHeight="false" outlineLevel="0" collapsed="false">
      <c r="A81" s="0" t="n">
        <v>28</v>
      </c>
      <c r="B81" s="0" t="s">
        <v>112</v>
      </c>
      <c r="C81" s="0" t="s">
        <v>99</v>
      </c>
      <c r="D81" s="0" t="n">
        <v>7.81</v>
      </c>
    </row>
    <row r="82" customFormat="false" ht="13.8" hidden="false" customHeight="false" outlineLevel="0" collapsed="false">
      <c r="A82" s="0" t="n">
        <v>28</v>
      </c>
      <c r="B82" s="0" t="s">
        <v>112</v>
      </c>
      <c r="C82" s="0" t="s">
        <v>100</v>
      </c>
      <c r="D82" s="0" t="n">
        <v>8.09</v>
      </c>
      <c r="E82" s="0" t="n">
        <v>7.98</v>
      </c>
    </row>
    <row r="83" customFormat="false" ht="13.8" hidden="false" customHeight="false" outlineLevel="0" collapsed="false">
      <c r="A83" s="0" t="n">
        <v>28</v>
      </c>
      <c r="B83" s="0" t="s">
        <v>112</v>
      </c>
      <c r="C83" s="0" t="s">
        <v>101</v>
      </c>
      <c r="D83" s="0" t="n">
        <v>8.21</v>
      </c>
    </row>
    <row r="84" customFormat="false" ht="13.8" hidden="false" customHeight="false" outlineLevel="0" collapsed="false">
      <c r="A84" s="0" t="n">
        <v>28</v>
      </c>
      <c r="B84" s="0" t="s">
        <v>112</v>
      </c>
      <c r="C84" s="0" t="s">
        <v>102</v>
      </c>
      <c r="D84" s="0" t="n">
        <v>7.64</v>
      </c>
    </row>
    <row r="85" customFormat="false" ht="13.8" hidden="false" customHeight="false" outlineLevel="0" collapsed="false">
      <c r="A85" s="0" t="n">
        <v>28</v>
      </c>
      <c r="B85" s="0" t="s">
        <v>112</v>
      </c>
      <c r="C85" s="0" t="s">
        <v>103</v>
      </c>
      <c r="D85" s="0" t="n">
        <v>8.07</v>
      </c>
      <c r="E85" s="0" t="n">
        <v>8.11333333333333</v>
      </c>
    </row>
    <row r="86" customFormat="false" ht="13.8" hidden="false" customHeight="false" outlineLevel="0" collapsed="false">
      <c r="A86" s="0" t="n">
        <v>28</v>
      </c>
      <c r="B86" s="0" t="s">
        <v>112</v>
      </c>
      <c r="C86" s="0" t="s">
        <v>104</v>
      </c>
      <c r="D86" s="0" t="n">
        <v>8.11</v>
      </c>
    </row>
    <row r="87" customFormat="false" ht="13.8" hidden="false" customHeight="false" outlineLevel="0" collapsed="false">
      <c r="A87" s="0" t="n">
        <v>28</v>
      </c>
      <c r="B87" s="0" t="s">
        <v>112</v>
      </c>
      <c r="C87" s="0" t="s">
        <v>105</v>
      </c>
      <c r="D87" s="0" t="n">
        <v>8.16</v>
      </c>
    </row>
    <row r="88" customFormat="false" ht="13.8" hidden="false" customHeight="false" outlineLevel="0" collapsed="false">
      <c r="A88" s="0" t="n">
        <v>28</v>
      </c>
      <c r="B88" s="0" t="s">
        <v>112</v>
      </c>
      <c r="C88" s="0" t="s">
        <v>106</v>
      </c>
      <c r="D88" s="0" t="n">
        <v>8.06</v>
      </c>
      <c r="E88" s="0" t="n">
        <v>8.04</v>
      </c>
    </row>
    <row r="89" customFormat="false" ht="13.8" hidden="false" customHeight="false" outlineLevel="0" collapsed="false">
      <c r="A89" s="0" t="n">
        <v>28</v>
      </c>
      <c r="B89" s="0" t="s">
        <v>112</v>
      </c>
      <c r="C89" s="0" t="s">
        <v>107</v>
      </c>
      <c r="D89" s="0" t="n">
        <v>7.95</v>
      </c>
    </row>
    <row r="90" customFormat="false" ht="13.8" hidden="false" customHeight="false" outlineLevel="0" collapsed="false">
      <c r="A90" s="0" t="n">
        <v>28</v>
      </c>
      <c r="B90" s="0" t="s">
        <v>112</v>
      </c>
      <c r="C90" s="0" t="s">
        <v>108</v>
      </c>
      <c r="D90" s="0" t="n">
        <v>8.11</v>
      </c>
    </row>
    <row r="91" customFormat="false" ht="13.8" hidden="false" customHeight="false" outlineLevel="0" collapsed="false">
      <c r="A91" s="0" t="n">
        <v>28</v>
      </c>
      <c r="B91" s="0" t="s">
        <v>112</v>
      </c>
      <c r="C91" s="0" t="s">
        <v>109</v>
      </c>
      <c r="D91" s="0" t="n">
        <v>8.08</v>
      </c>
      <c r="E91" s="0" t="n">
        <v>8.15</v>
      </c>
    </row>
    <row r="92" customFormat="false" ht="13.8" hidden="false" customHeight="false" outlineLevel="0" collapsed="false">
      <c r="A92" s="0" t="n">
        <v>28</v>
      </c>
      <c r="B92" s="0" t="s">
        <v>112</v>
      </c>
      <c r="C92" s="0" t="s">
        <v>110</v>
      </c>
      <c r="D92" s="0" t="n">
        <v>8.16</v>
      </c>
    </row>
    <row r="93" customFormat="false" ht="13.8" hidden="false" customHeight="false" outlineLevel="0" collapsed="false">
      <c r="A93" s="0" t="n">
        <v>28</v>
      </c>
      <c r="B93" s="0" t="s">
        <v>112</v>
      </c>
      <c r="C93" s="0" t="s">
        <v>111</v>
      </c>
      <c r="D93" s="0" t="n">
        <v>8.21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7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C1" activeCellId="0" sqref="C1"/>
    </sheetView>
  </sheetViews>
  <sheetFormatPr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20" t="s">
        <v>119</v>
      </c>
      <c r="D1" s="0" t="s">
        <v>2</v>
      </c>
      <c r="E1" s="0" t="s">
        <v>120</v>
      </c>
      <c r="F1" s="0" t="s">
        <v>121</v>
      </c>
      <c r="G1" s="0" t="s">
        <v>122</v>
      </c>
      <c r="H1" s="0" t="s">
        <v>123</v>
      </c>
      <c r="I1" s="0" t="s">
        <v>124</v>
      </c>
      <c r="J1" s="0" t="s">
        <v>125</v>
      </c>
      <c r="K1" s="0" t="s">
        <v>126</v>
      </c>
      <c r="L1" s="0" t="s">
        <v>127</v>
      </c>
      <c r="M1" s="21" t="s">
        <v>128</v>
      </c>
    </row>
    <row r="2" customFormat="false" ht="13.8" hidden="false" customHeight="false" outlineLevel="0" collapsed="false">
      <c r="A2" s="0" t="n">
        <v>2</v>
      </c>
      <c r="B2" s="0" t="s">
        <v>129</v>
      </c>
      <c r="C2" s="22" t="n">
        <v>46396.923</v>
      </c>
      <c r="D2" s="0" t="s">
        <v>114</v>
      </c>
      <c r="E2" s="0" t="n">
        <v>1426918</v>
      </c>
      <c r="F2" s="0" t="n">
        <v>1294020.33333333</v>
      </c>
      <c r="G2" s="0" t="n">
        <v>27.8902187831148</v>
      </c>
      <c r="H2" s="0" t="n">
        <v>8140</v>
      </c>
      <c r="I2" s="0" t="n">
        <v>2270.26380894555</v>
      </c>
      <c r="J2" s="0" t="n">
        <v>0.8516</v>
      </c>
      <c r="K2" s="0" t="n">
        <v>1933.35665969803</v>
      </c>
    </row>
    <row r="3" customFormat="false" ht="13.8" hidden="false" customHeight="false" outlineLevel="0" collapsed="false">
      <c r="A3" s="0" t="n">
        <v>2</v>
      </c>
      <c r="B3" s="0" t="s">
        <v>129</v>
      </c>
      <c r="C3" s="22" t="n">
        <v>46396.923</v>
      </c>
      <c r="E3" s="0" t="n">
        <v>1438062</v>
      </c>
    </row>
    <row r="4" customFormat="false" ht="13.8" hidden="false" customHeight="false" outlineLevel="0" collapsed="false">
      <c r="A4" s="0" t="n">
        <v>2</v>
      </c>
      <c r="B4" s="0" t="s">
        <v>129</v>
      </c>
      <c r="C4" s="22" t="n">
        <v>46396.923</v>
      </c>
      <c r="E4" s="0" t="n">
        <v>1017081</v>
      </c>
    </row>
    <row r="5" customFormat="false" ht="13.8" hidden="false" customHeight="false" outlineLevel="0" collapsed="false">
      <c r="A5" s="0" t="n">
        <v>2</v>
      </c>
      <c r="B5" s="0" t="s">
        <v>129</v>
      </c>
      <c r="C5" s="22" t="n">
        <v>46396.923</v>
      </c>
      <c r="D5" s="0" t="s">
        <v>115</v>
      </c>
      <c r="E5" s="0" t="n">
        <v>1522664</v>
      </c>
      <c r="F5" s="0" t="n">
        <v>1516663.66666667</v>
      </c>
      <c r="G5" s="0" t="n">
        <v>32.6888847061402</v>
      </c>
      <c r="H5" s="0" t="n">
        <v>4200</v>
      </c>
      <c r="I5" s="0" t="n">
        <v>1372.93315765789</v>
      </c>
      <c r="J5" s="0" t="n">
        <v>0.8516</v>
      </c>
      <c r="K5" s="0" t="n">
        <v>1169.18987706146</v>
      </c>
    </row>
    <row r="6" customFormat="false" ht="13.8" hidden="false" customHeight="false" outlineLevel="0" collapsed="false">
      <c r="A6" s="0" t="n">
        <v>2</v>
      </c>
      <c r="B6" s="0" t="s">
        <v>129</v>
      </c>
      <c r="C6" s="22" t="n">
        <v>46396.923</v>
      </c>
      <c r="E6" s="0" t="n">
        <v>1536243</v>
      </c>
    </row>
    <row r="7" customFormat="false" ht="13.8" hidden="false" customHeight="false" outlineLevel="0" collapsed="false">
      <c r="A7" s="0" t="n">
        <v>2</v>
      </c>
      <c r="B7" s="0" t="s">
        <v>129</v>
      </c>
      <c r="C7" s="22" t="n">
        <v>46396.923</v>
      </c>
      <c r="E7" s="0" t="n">
        <v>1491084</v>
      </c>
    </row>
    <row r="8" customFormat="false" ht="13.8" hidden="false" customHeight="false" outlineLevel="0" collapsed="false">
      <c r="A8" s="0" t="n">
        <v>2</v>
      </c>
      <c r="B8" s="0" t="s">
        <v>129</v>
      </c>
      <c r="C8" s="22" t="n">
        <v>46396.923</v>
      </c>
      <c r="D8" s="0" t="s">
        <v>116</v>
      </c>
      <c r="E8" s="0" t="n">
        <v>1550467</v>
      </c>
      <c r="F8" s="0" t="n">
        <v>1596898.66666667</v>
      </c>
      <c r="G8" s="0" t="n">
        <v>34.4182019714253</v>
      </c>
      <c r="H8" s="0" t="n">
        <v>4400</v>
      </c>
      <c r="I8" s="0" t="n">
        <v>1514.40088674271</v>
      </c>
      <c r="J8" s="0" t="n">
        <v>0.8516</v>
      </c>
      <c r="K8" s="0" t="n">
        <v>1289.66379515009</v>
      </c>
    </row>
    <row r="9" customFormat="false" ht="13.8" hidden="false" customHeight="false" outlineLevel="0" collapsed="false">
      <c r="A9" s="0" t="n">
        <v>2</v>
      </c>
      <c r="B9" s="0" t="s">
        <v>129</v>
      </c>
      <c r="C9" s="22" t="n">
        <v>46396.923</v>
      </c>
      <c r="E9" s="0" t="n">
        <v>1636399</v>
      </c>
    </row>
    <row r="10" customFormat="false" ht="13.8" hidden="false" customHeight="false" outlineLevel="0" collapsed="false">
      <c r="A10" s="0" t="n">
        <v>2</v>
      </c>
      <c r="B10" s="0" t="s">
        <v>129</v>
      </c>
      <c r="C10" s="22" t="n">
        <v>46396.923</v>
      </c>
      <c r="E10" s="0" t="n">
        <v>1603830</v>
      </c>
    </row>
    <row r="11" customFormat="false" ht="13.8" hidden="false" customHeight="false" outlineLevel="0" collapsed="false">
      <c r="A11" s="0" t="n">
        <v>2</v>
      </c>
      <c r="B11" s="0" t="s">
        <v>129</v>
      </c>
      <c r="C11" s="22" t="n">
        <v>46396.923</v>
      </c>
      <c r="D11" s="0" t="s">
        <v>26</v>
      </c>
      <c r="E11" s="0" t="n">
        <v>1145308</v>
      </c>
      <c r="F11" s="0" t="n">
        <v>1115972</v>
      </c>
      <c r="G11" s="0" t="n">
        <v>24.0527157372052</v>
      </c>
      <c r="H11" s="0" t="n">
        <v>20</v>
      </c>
      <c r="I11" s="0" t="n">
        <v>4.81054314744105</v>
      </c>
      <c r="J11" s="0" t="n">
        <v>0.8516</v>
      </c>
      <c r="K11" s="0" t="n">
        <v>4.0966585443608</v>
      </c>
      <c r="L11" s="0" t="n">
        <v>9.64924200779435</v>
      </c>
      <c r="M11" s="0" t="n">
        <v>34.3914513502639</v>
      </c>
    </row>
    <row r="12" customFormat="false" ht="13.8" hidden="false" customHeight="false" outlineLevel="0" collapsed="false">
      <c r="A12" s="0" t="n">
        <v>2</v>
      </c>
      <c r="B12" s="0" t="s">
        <v>129</v>
      </c>
      <c r="C12" s="22" t="n">
        <v>46396.923</v>
      </c>
      <c r="E12" s="0" t="n">
        <v>1085276</v>
      </c>
    </row>
    <row r="13" customFormat="false" ht="13.8" hidden="false" customHeight="false" outlineLevel="0" collapsed="false">
      <c r="A13" s="0" t="n">
        <v>2</v>
      </c>
      <c r="B13" s="0" t="s">
        <v>129</v>
      </c>
      <c r="C13" s="22" t="n">
        <v>46396.923</v>
      </c>
      <c r="E13" s="0" t="n">
        <v>1117332</v>
      </c>
    </row>
    <row r="14" customFormat="false" ht="13.8" hidden="false" customHeight="false" outlineLevel="0" collapsed="false">
      <c r="A14" s="0" t="n">
        <v>2</v>
      </c>
      <c r="B14" s="0" t="s">
        <v>129</v>
      </c>
      <c r="C14" s="22" t="n">
        <v>46396.923</v>
      </c>
      <c r="D14" s="0" t="s">
        <v>27</v>
      </c>
      <c r="E14" s="0" t="n">
        <v>2014178</v>
      </c>
      <c r="F14" s="0" t="n">
        <v>1940046.33333333</v>
      </c>
      <c r="G14" s="0" t="n">
        <v>41.814116279507</v>
      </c>
      <c r="H14" s="0" t="n">
        <v>12</v>
      </c>
      <c r="I14" s="0" t="n">
        <v>5.01769395354084</v>
      </c>
      <c r="J14" s="0" t="n">
        <v>0.8516</v>
      </c>
      <c r="K14" s="0" t="n">
        <v>4.27306817083538</v>
      </c>
    </row>
    <row r="15" customFormat="false" ht="13.8" hidden="false" customHeight="false" outlineLevel="0" collapsed="false">
      <c r="A15" s="0" t="n">
        <v>2</v>
      </c>
      <c r="B15" s="0" t="s">
        <v>129</v>
      </c>
      <c r="C15" s="22" t="n">
        <v>46396.923</v>
      </c>
      <c r="E15" s="0" t="n">
        <v>1907177</v>
      </c>
    </row>
    <row r="16" customFormat="false" ht="13.8" hidden="false" customHeight="false" outlineLevel="0" collapsed="false">
      <c r="A16" s="0" t="n">
        <v>2</v>
      </c>
      <c r="B16" s="0" t="s">
        <v>129</v>
      </c>
      <c r="C16" s="22" t="n">
        <v>46396.923</v>
      </c>
      <c r="E16" s="0" t="n">
        <v>1898784</v>
      </c>
    </row>
    <row r="17" customFormat="false" ht="13.8" hidden="false" customHeight="false" outlineLevel="0" collapsed="false">
      <c r="A17" s="0" t="n">
        <v>2</v>
      </c>
      <c r="B17" s="0" t="s">
        <v>129</v>
      </c>
      <c r="C17" s="22" t="n">
        <v>46396.923</v>
      </c>
      <c r="D17" s="0" t="s">
        <v>130</v>
      </c>
      <c r="E17" s="0" t="n">
        <v>2314616</v>
      </c>
      <c r="F17" s="0" t="n">
        <v>2323687.66666667</v>
      </c>
      <c r="G17" s="0" t="n">
        <v>50.0827967981124</v>
      </c>
      <c r="H17" s="0" t="n">
        <v>3</v>
      </c>
      <c r="I17" s="0" t="n">
        <v>1.50248390394337</v>
      </c>
      <c r="J17" s="0" t="n">
        <v>0.8516</v>
      </c>
      <c r="K17" s="0" t="n">
        <v>1.27951529259818</v>
      </c>
    </row>
    <row r="18" customFormat="false" ht="13.8" hidden="false" customHeight="false" outlineLevel="0" collapsed="false">
      <c r="A18" s="0" t="n">
        <v>2</v>
      </c>
      <c r="B18" s="0" t="s">
        <v>129</v>
      </c>
      <c r="C18" s="22" t="n">
        <v>46396.923</v>
      </c>
      <c r="E18" s="0" t="n">
        <v>2256105</v>
      </c>
    </row>
    <row r="19" customFormat="false" ht="13.8" hidden="false" customHeight="false" outlineLevel="0" collapsed="false">
      <c r="A19" s="0" t="n">
        <v>2</v>
      </c>
      <c r="B19" s="0" t="s">
        <v>129</v>
      </c>
      <c r="C19" s="22" t="n">
        <v>46396.923</v>
      </c>
      <c r="E19" s="0" t="n">
        <v>2400342</v>
      </c>
    </row>
    <row r="20" customFormat="false" ht="13.8" hidden="false" customHeight="false" outlineLevel="0" collapsed="false">
      <c r="A20" s="0" t="n">
        <v>2</v>
      </c>
      <c r="B20" s="0" t="s">
        <v>129</v>
      </c>
      <c r="C20" s="22" t="n">
        <v>46396.923</v>
      </c>
      <c r="D20" s="0" t="s">
        <v>28</v>
      </c>
      <c r="E20" s="0" t="n">
        <v>1504093</v>
      </c>
      <c r="F20" s="0" t="n">
        <v>1592883</v>
      </c>
      <c r="G20" s="0" t="n">
        <v>34.3316516916434</v>
      </c>
      <c r="H20" s="0" t="n">
        <v>22</v>
      </c>
      <c r="I20" s="0" t="n">
        <v>7.55296337216156</v>
      </c>
      <c r="J20" s="0" t="n">
        <v>0.8516</v>
      </c>
      <c r="K20" s="0" t="n">
        <v>6.43210360773278</v>
      </c>
      <c r="L20" s="0" t="n">
        <v>7.13187908284349</v>
      </c>
      <c r="M20" s="0" t="n">
        <v>34.8945078031719</v>
      </c>
    </row>
    <row r="21" customFormat="false" ht="13.8" hidden="false" customHeight="false" outlineLevel="0" collapsed="false">
      <c r="A21" s="0" t="n">
        <v>2</v>
      </c>
      <c r="B21" s="0" t="s">
        <v>129</v>
      </c>
      <c r="C21" s="22" t="n">
        <v>46396.923</v>
      </c>
      <c r="E21" s="0" t="n">
        <v>1654296</v>
      </c>
    </row>
    <row r="22" customFormat="false" ht="13.8" hidden="false" customHeight="false" outlineLevel="0" collapsed="false">
      <c r="A22" s="0" t="n">
        <v>2</v>
      </c>
      <c r="B22" s="0" t="s">
        <v>129</v>
      </c>
      <c r="C22" s="22" t="n">
        <v>46396.923</v>
      </c>
      <c r="E22" s="0" t="n">
        <v>1620260</v>
      </c>
    </row>
    <row r="23" customFormat="false" ht="13.8" hidden="false" customHeight="false" outlineLevel="0" collapsed="false">
      <c r="A23" s="0" t="n">
        <v>2</v>
      </c>
      <c r="B23" s="0" t="s">
        <v>129</v>
      </c>
      <c r="C23" s="22" t="n">
        <v>46396.923</v>
      </c>
      <c r="D23" s="0" t="s">
        <v>29</v>
      </c>
      <c r="E23" s="0" t="n">
        <v>1873343</v>
      </c>
      <c r="F23" s="0" t="n">
        <v>1906260.5</v>
      </c>
      <c r="G23" s="0" t="n">
        <v>41.0859250299853</v>
      </c>
      <c r="H23" s="0" t="n">
        <v>2</v>
      </c>
      <c r="I23" s="0" t="n">
        <v>0.821718500599706</v>
      </c>
      <c r="J23" s="0" t="n">
        <v>0.8516</v>
      </c>
      <c r="K23" s="0" t="n">
        <v>0.699775475110709</v>
      </c>
    </row>
    <row r="24" customFormat="false" ht="13.8" hidden="false" customHeight="false" outlineLevel="0" collapsed="false">
      <c r="A24" s="0" t="n">
        <v>2</v>
      </c>
      <c r="B24" s="0" t="s">
        <v>129</v>
      </c>
      <c r="C24" s="22" t="n">
        <v>46396.923</v>
      </c>
      <c r="E24" s="0" t="n">
        <v>1939178</v>
      </c>
    </row>
    <row r="25" customFormat="false" ht="13.8" hidden="false" customHeight="false" outlineLevel="0" collapsed="false">
      <c r="A25" s="0" t="n">
        <v>2</v>
      </c>
      <c r="B25" s="0" t="s">
        <v>129</v>
      </c>
      <c r="C25" s="22" t="n">
        <v>46396.923</v>
      </c>
      <c r="D25" s="0" t="s">
        <v>99</v>
      </c>
      <c r="E25" s="0" t="n">
        <v>1512220</v>
      </c>
      <c r="F25" s="0" t="n">
        <v>1542896.66666667</v>
      </c>
      <c r="G25" s="0" t="n">
        <v>33.2542885800135</v>
      </c>
      <c r="H25" s="0" t="n">
        <v>21</v>
      </c>
      <c r="I25" s="0" t="n">
        <v>6.98340060180284</v>
      </c>
      <c r="J25" s="0" t="n">
        <v>0.8516</v>
      </c>
      <c r="K25" s="0" t="n">
        <v>5.9470639524953</v>
      </c>
      <c r="L25" s="0" t="n">
        <v>5.9470639524953</v>
      </c>
      <c r="M25" s="0" t="n">
        <v>33.2542885800135</v>
      </c>
    </row>
    <row r="26" customFormat="false" ht="13.8" hidden="false" customHeight="false" outlineLevel="0" collapsed="false">
      <c r="A26" s="0" t="n">
        <v>2</v>
      </c>
      <c r="B26" s="0" t="s">
        <v>129</v>
      </c>
      <c r="C26" s="22" t="n">
        <v>46396.923</v>
      </c>
      <c r="E26" s="0" t="n">
        <v>1568210</v>
      </c>
    </row>
    <row r="27" customFormat="false" ht="13.8" hidden="false" customHeight="false" outlineLevel="0" collapsed="false">
      <c r="A27" s="0" t="n">
        <v>2</v>
      </c>
      <c r="B27" s="0" t="s">
        <v>129</v>
      </c>
      <c r="C27" s="22" t="n">
        <v>46396.923</v>
      </c>
      <c r="E27" s="0" t="n">
        <v>1548260</v>
      </c>
    </row>
    <row r="28" customFormat="false" ht="13.8" hidden="false" customHeight="false" outlineLevel="0" collapsed="false">
      <c r="A28" s="0" t="n">
        <v>2</v>
      </c>
      <c r="B28" s="0" t="s">
        <v>129</v>
      </c>
      <c r="C28" s="22" t="n">
        <v>46396.923</v>
      </c>
      <c r="D28" s="0" t="s">
        <v>100</v>
      </c>
      <c r="E28" s="0" t="n">
        <v>1657363</v>
      </c>
      <c r="F28" s="0" t="n">
        <v>1665101.33333333</v>
      </c>
      <c r="G28" s="0" t="n">
        <v>35.8881845102817</v>
      </c>
      <c r="H28" s="0" t="n">
        <v>23</v>
      </c>
      <c r="I28" s="0" t="n">
        <v>8.2542824373648</v>
      </c>
      <c r="J28" s="0" t="n">
        <v>0.8516</v>
      </c>
      <c r="K28" s="0" t="n">
        <v>7.02934692365986</v>
      </c>
      <c r="L28" s="0" t="n">
        <v>7.02934692365986</v>
      </c>
      <c r="M28" s="0" t="n">
        <v>35.8881845102817</v>
      </c>
    </row>
    <row r="29" customFormat="false" ht="13.8" hidden="false" customHeight="false" outlineLevel="0" collapsed="false">
      <c r="A29" s="0" t="n">
        <v>2</v>
      </c>
      <c r="B29" s="0" t="s">
        <v>129</v>
      </c>
      <c r="C29" s="22" t="n">
        <v>46396.923</v>
      </c>
      <c r="E29" s="0" t="n">
        <v>1644418</v>
      </c>
    </row>
    <row r="30" customFormat="false" ht="13.8" hidden="false" customHeight="false" outlineLevel="0" collapsed="false">
      <c r="A30" s="0" t="n">
        <v>2</v>
      </c>
      <c r="B30" s="0" t="s">
        <v>129</v>
      </c>
      <c r="C30" s="22" t="n">
        <v>46396.923</v>
      </c>
      <c r="E30" s="0" t="n">
        <v>1693523</v>
      </c>
    </row>
    <row r="31" customFormat="false" ht="13.8" hidden="false" customHeight="false" outlineLevel="0" collapsed="false">
      <c r="A31" s="0" t="n">
        <v>2</v>
      </c>
      <c r="B31" s="0" t="s">
        <v>129</v>
      </c>
      <c r="C31" s="22" t="n">
        <v>46396.923</v>
      </c>
      <c r="D31" s="0" t="s">
        <v>34</v>
      </c>
      <c r="E31" s="0" t="n">
        <v>720320</v>
      </c>
      <c r="F31" s="0" t="n">
        <v>751251.333333333</v>
      </c>
      <c r="G31" s="0" t="n">
        <v>16.1918352502241</v>
      </c>
      <c r="H31" s="0" t="n">
        <v>12</v>
      </c>
      <c r="I31" s="0" t="n">
        <v>1.94302023002689</v>
      </c>
      <c r="J31" s="0" t="n">
        <v>0.8516</v>
      </c>
      <c r="K31" s="0" t="n">
        <v>1.6546760278909</v>
      </c>
      <c r="L31" s="0" t="n">
        <v>12.2789238607339</v>
      </c>
      <c r="M31" s="0" t="n">
        <v>31.6804378025959</v>
      </c>
    </row>
    <row r="32" customFormat="false" ht="13.8" hidden="false" customHeight="false" outlineLevel="0" collapsed="false">
      <c r="A32" s="0" t="n">
        <v>2</v>
      </c>
      <c r="B32" s="0" t="s">
        <v>129</v>
      </c>
      <c r="C32" s="22" t="n">
        <v>46396.923</v>
      </c>
      <c r="E32" s="0" t="n">
        <v>756170</v>
      </c>
    </row>
    <row r="33" customFormat="false" ht="13.8" hidden="false" customHeight="false" outlineLevel="0" collapsed="false">
      <c r="A33" s="0" t="n">
        <v>2</v>
      </c>
      <c r="B33" s="0" t="s">
        <v>129</v>
      </c>
      <c r="C33" s="22" t="n">
        <v>46396.923</v>
      </c>
      <c r="E33" s="0" t="n">
        <v>777264</v>
      </c>
    </row>
    <row r="34" customFormat="false" ht="13.8" hidden="false" customHeight="false" outlineLevel="0" collapsed="false">
      <c r="A34" s="0" t="n">
        <v>2</v>
      </c>
      <c r="B34" s="0" t="s">
        <v>129</v>
      </c>
      <c r="C34" s="22" t="n">
        <v>46396.923</v>
      </c>
      <c r="D34" s="0" t="s">
        <v>35</v>
      </c>
      <c r="E34" s="0" t="n">
        <v>1624035</v>
      </c>
      <c r="F34" s="0" t="n">
        <v>1649582.33333333</v>
      </c>
      <c r="G34" s="0" t="n">
        <v>35.5537011222346</v>
      </c>
      <c r="H34" s="0" t="n">
        <v>23</v>
      </c>
      <c r="I34" s="0" t="n">
        <v>8.17735125811396</v>
      </c>
      <c r="J34" s="0" t="n">
        <v>0.8516</v>
      </c>
      <c r="K34" s="0" t="n">
        <v>6.96383233140985</v>
      </c>
    </row>
    <row r="35" customFormat="false" ht="13.8" hidden="false" customHeight="false" outlineLevel="0" collapsed="false">
      <c r="A35" s="0" t="n">
        <v>2</v>
      </c>
      <c r="B35" s="0" t="s">
        <v>129</v>
      </c>
      <c r="C35" s="22" t="n">
        <v>46396.923</v>
      </c>
      <c r="E35" s="0" t="n">
        <v>1660115</v>
      </c>
    </row>
    <row r="36" customFormat="false" ht="13.8" hidden="false" customHeight="false" outlineLevel="0" collapsed="false">
      <c r="A36" s="0" t="n">
        <v>2</v>
      </c>
      <c r="B36" s="0" t="s">
        <v>129</v>
      </c>
      <c r="C36" s="22" t="n">
        <v>46396.923</v>
      </c>
      <c r="E36" s="0" t="n">
        <v>1664597</v>
      </c>
    </row>
    <row r="37" customFormat="false" ht="13.8" hidden="false" customHeight="false" outlineLevel="0" collapsed="false">
      <c r="A37" s="0" t="n">
        <v>2</v>
      </c>
      <c r="B37" s="0" t="s">
        <v>129</v>
      </c>
      <c r="C37" s="22" t="n">
        <v>46396.923</v>
      </c>
      <c r="D37" s="0" t="s">
        <v>82</v>
      </c>
      <c r="E37" s="0" t="n">
        <v>2181669</v>
      </c>
      <c r="F37" s="0" t="n">
        <v>2215855.33333333</v>
      </c>
      <c r="G37" s="0" t="n">
        <v>47.758669973294</v>
      </c>
      <c r="H37" s="0" t="n">
        <v>9</v>
      </c>
      <c r="I37" s="0" t="n">
        <v>4.29828029759646</v>
      </c>
      <c r="J37" s="0" t="n">
        <v>0.8516</v>
      </c>
      <c r="K37" s="0" t="n">
        <v>3.66041550143315</v>
      </c>
    </row>
    <row r="38" customFormat="false" ht="13.8" hidden="false" customHeight="false" outlineLevel="0" collapsed="false">
      <c r="A38" s="0" t="n">
        <v>2</v>
      </c>
      <c r="B38" s="0" t="s">
        <v>129</v>
      </c>
      <c r="C38" s="22" t="n">
        <v>46396.923</v>
      </c>
      <c r="E38" s="0" t="n">
        <v>2197279</v>
      </c>
    </row>
    <row r="39" customFormat="false" ht="13.8" hidden="false" customHeight="false" outlineLevel="0" collapsed="false">
      <c r="A39" s="0" t="n">
        <v>2</v>
      </c>
      <c r="B39" s="0" t="s">
        <v>129</v>
      </c>
      <c r="C39" s="22" t="n">
        <v>46396.923</v>
      </c>
      <c r="E39" s="0" t="n">
        <v>2268618</v>
      </c>
    </row>
    <row r="40" customFormat="false" ht="13.8" hidden="false" customHeight="false" outlineLevel="0" collapsed="false">
      <c r="A40" s="0" t="n">
        <v>2</v>
      </c>
      <c r="B40" s="0" t="s">
        <v>129</v>
      </c>
      <c r="C40" s="22" t="n">
        <v>46396.923</v>
      </c>
      <c r="D40" s="0" t="s">
        <v>36</v>
      </c>
      <c r="E40" s="0" t="n">
        <v>1573494</v>
      </c>
      <c r="F40" s="0" t="n">
        <v>1595211.33333333</v>
      </c>
      <c r="G40" s="0" t="n">
        <v>34.381834617208</v>
      </c>
      <c r="H40" s="0" t="n">
        <v>23</v>
      </c>
      <c r="I40" s="0" t="n">
        <v>7.90782196195784</v>
      </c>
      <c r="J40" s="0" t="n">
        <v>0.8516</v>
      </c>
      <c r="K40" s="0" t="n">
        <v>6.73430118280329</v>
      </c>
      <c r="L40" s="0" t="n">
        <v>9.91741033901465</v>
      </c>
      <c r="M40" s="0" t="n">
        <v>37.5665174435016</v>
      </c>
    </row>
    <row r="41" customFormat="false" ht="13.8" hidden="false" customHeight="false" outlineLevel="0" collapsed="false">
      <c r="A41" s="0" t="n">
        <v>2</v>
      </c>
      <c r="B41" s="0" t="s">
        <v>129</v>
      </c>
      <c r="C41" s="22" t="n">
        <v>46396.923</v>
      </c>
      <c r="E41" s="0" t="n">
        <v>1630593</v>
      </c>
    </row>
    <row r="42" customFormat="false" ht="13.8" hidden="false" customHeight="false" outlineLevel="0" collapsed="false">
      <c r="A42" s="0" t="n">
        <v>2</v>
      </c>
      <c r="B42" s="0" t="s">
        <v>129</v>
      </c>
      <c r="C42" s="22" t="n">
        <v>46396.923</v>
      </c>
      <c r="E42" s="0" t="n">
        <v>1581547</v>
      </c>
    </row>
    <row r="43" customFormat="false" ht="13.8" hidden="false" customHeight="false" outlineLevel="0" collapsed="false">
      <c r="A43" s="0" t="n">
        <v>2</v>
      </c>
      <c r="B43" s="0" t="s">
        <v>129</v>
      </c>
      <c r="C43" s="22" t="n">
        <v>46396.923</v>
      </c>
      <c r="D43" s="0" t="s">
        <v>37</v>
      </c>
      <c r="E43" s="0" t="n">
        <v>2195470</v>
      </c>
      <c r="F43" s="0" t="n">
        <v>2167779.33333333</v>
      </c>
      <c r="G43" s="0" t="n">
        <v>46.7224805690958</v>
      </c>
      <c r="H43" s="0" t="n">
        <v>8</v>
      </c>
      <c r="I43" s="0" t="n">
        <v>3.73779844552766</v>
      </c>
      <c r="J43" s="0" t="n">
        <v>0.8516</v>
      </c>
      <c r="K43" s="0" t="n">
        <v>3.18310915621136</v>
      </c>
    </row>
    <row r="44" customFormat="false" ht="13.8" hidden="false" customHeight="false" outlineLevel="0" collapsed="false">
      <c r="A44" s="0" t="n">
        <v>2</v>
      </c>
      <c r="B44" s="0" t="s">
        <v>129</v>
      </c>
      <c r="C44" s="22" t="n">
        <v>46396.923</v>
      </c>
      <c r="E44" s="0" t="n">
        <v>2170673</v>
      </c>
    </row>
    <row r="45" customFormat="false" ht="13.8" hidden="false" customHeight="false" outlineLevel="0" collapsed="false">
      <c r="A45" s="0" t="n">
        <v>2</v>
      </c>
      <c r="B45" s="0" t="s">
        <v>129</v>
      </c>
      <c r="C45" s="22" t="n">
        <v>46396.923</v>
      </c>
      <c r="E45" s="0" t="n">
        <v>2137195</v>
      </c>
    </row>
    <row r="46" customFormat="false" ht="13.8" hidden="false" customHeight="false" outlineLevel="0" collapsed="false">
      <c r="A46" s="0" t="n">
        <v>2</v>
      </c>
      <c r="B46" s="0" t="s">
        <v>129</v>
      </c>
      <c r="C46" s="22" t="n">
        <v>46396.923</v>
      </c>
      <c r="D46" s="0" t="s">
        <v>103</v>
      </c>
      <c r="E46" s="0" t="n">
        <v>1901291</v>
      </c>
      <c r="F46" s="0" t="n">
        <v>1956039.66666667</v>
      </c>
      <c r="G46" s="0" t="n">
        <v>42.1588230466634</v>
      </c>
      <c r="H46" s="0" t="n">
        <v>19</v>
      </c>
      <c r="I46" s="0" t="n">
        <v>8.01017637886604</v>
      </c>
      <c r="J46" s="0" t="n">
        <v>0.8516</v>
      </c>
      <c r="K46" s="0" t="n">
        <v>6.82146620424232</v>
      </c>
      <c r="L46" s="0" t="n">
        <v>6.82146620424232</v>
      </c>
      <c r="M46" s="0" t="n">
        <v>42.1588230466634</v>
      </c>
    </row>
    <row r="47" customFormat="false" ht="13.8" hidden="false" customHeight="false" outlineLevel="0" collapsed="false">
      <c r="A47" s="0" t="n">
        <v>2</v>
      </c>
      <c r="B47" s="0" t="s">
        <v>129</v>
      </c>
      <c r="C47" s="22" t="n">
        <v>46396.923</v>
      </c>
      <c r="E47" s="0" t="n">
        <v>1979557</v>
      </c>
    </row>
    <row r="48" customFormat="false" ht="13.8" hidden="false" customHeight="false" outlineLevel="0" collapsed="false">
      <c r="A48" s="0" t="n">
        <v>2</v>
      </c>
      <c r="B48" s="0" t="s">
        <v>129</v>
      </c>
      <c r="C48" s="22" t="n">
        <v>46396.923</v>
      </c>
      <c r="E48" s="0" t="n">
        <v>1987271</v>
      </c>
    </row>
    <row r="49" customFormat="false" ht="13.8" hidden="false" customHeight="false" outlineLevel="0" collapsed="false">
      <c r="A49" s="0" t="n">
        <v>2</v>
      </c>
      <c r="B49" s="0" t="s">
        <v>129</v>
      </c>
      <c r="C49" s="22" t="n">
        <v>46396.923</v>
      </c>
      <c r="D49" s="0" t="s">
        <v>40</v>
      </c>
      <c r="E49" s="0" t="n">
        <v>1983763</v>
      </c>
      <c r="F49" s="0" t="n">
        <v>2014294.66666667</v>
      </c>
      <c r="G49" s="0" t="n">
        <v>43.4144019996039</v>
      </c>
      <c r="H49" s="0" t="n">
        <v>12</v>
      </c>
      <c r="I49" s="0" t="n">
        <v>5.20972823995247</v>
      </c>
      <c r="J49" s="0" t="n">
        <v>0.8516</v>
      </c>
      <c r="K49" s="0" t="n">
        <v>4.43660456914352</v>
      </c>
      <c r="L49" s="0" t="n">
        <v>8.69446541018823</v>
      </c>
      <c r="M49" s="0" t="n">
        <v>46.4071128687616</v>
      </c>
    </row>
    <row r="50" customFormat="false" ht="13.8" hidden="false" customHeight="false" outlineLevel="0" collapsed="false">
      <c r="A50" s="0" t="n">
        <v>2</v>
      </c>
      <c r="B50" s="0" t="s">
        <v>129</v>
      </c>
      <c r="C50" s="22" t="n">
        <v>46396.923</v>
      </c>
      <c r="E50" s="0" t="n">
        <v>2027911</v>
      </c>
    </row>
    <row r="51" customFormat="false" ht="13.8" hidden="false" customHeight="false" outlineLevel="0" collapsed="false">
      <c r="A51" s="0" t="n">
        <v>2</v>
      </c>
      <c r="B51" s="0" t="s">
        <v>129</v>
      </c>
      <c r="C51" s="22" t="n">
        <v>46396.923</v>
      </c>
      <c r="E51" s="0" t="n">
        <v>2031210</v>
      </c>
    </row>
    <row r="52" customFormat="false" ht="13.8" hidden="false" customHeight="false" outlineLevel="0" collapsed="false">
      <c r="A52" s="0" t="n">
        <v>2</v>
      </c>
      <c r="B52" s="0" t="s">
        <v>129</v>
      </c>
      <c r="C52" s="22" t="n">
        <v>46396.923</v>
      </c>
      <c r="D52" s="0" t="s">
        <v>41</v>
      </c>
      <c r="E52" s="0" t="n">
        <v>2300010</v>
      </c>
      <c r="F52" s="0" t="n">
        <v>2319770.33333333</v>
      </c>
      <c r="G52" s="0" t="n">
        <v>49.998365911751</v>
      </c>
      <c r="H52" s="0" t="n">
        <v>10</v>
      </c>
      <c r="I52" s="0" t="n">
        <v>4.9998365911751</v>
      </c>
      <c r="J52" s="0" t="n">
        <v>0.8516</v>
      </c>
      <c r="K52" s="0" t="n">
        <v>4.25786084104471</v>
      </c>
    </row>
    <row r="53" customFormat="false" ht="13.8" hidden="false" customHeight="false" outlineLevel="0" collapsed="false">
      <c r="A53" s="0" t="n">
        <v>2</v>
      </c>
      <c r="B53" s="0" t="s">
        <v>129</v>
      </c>
      <c r="C53" s="22" t="n">
        <v>46396.923</v>
      </c>
      <c r="E53" s="0" t="n">
        <v>2383886</v>
      </c>
    </row>
    <row r="54" customFormat="false" ht="13.8" hidden="false" customHeight="false" outlineLevel="0" collapsed="false">
      <c r="A54" s="0" t="n">
        <v>2</v>
      </c>
      <c r="B54" s="0" t="s">
        <v>129</v>
      </c>
      <c r="C54" s="22" t="n">
        <v>46396.923</v>
      </c>
      <c r="E54" s="0" t="n">
        <v>2275415</v>
      </c>
    </row>
    <row r="55" customFormat="false" ht="13.8" hidden="false" customHeight="false" outlineLevel="0" collapsed="false">
      <c r="A55" s="0" t="n">
        <v>2</v>
      </c>
      <c r="B55" s="0" t="s">
        <v>129</v>
      </c>
      <c r="C55" s="22" t="n">
        <v>46396.923</v>
      </c>
      <c r="D55" s="0" t="s">
        <v>42</v>
      </c>
      <c r="E55" s="0" t="n">
        <v>806956</v>
      </c>
      <c r="F55" s="0" t="n">
        <v>806565.333333333</v>
      </c>
      <c r="G55" s="0" t="n">
        <v>17.3840263789332</v>
      </c>
      <c r="H55" s="0" t="n">
        <v>13</v>
      </c>
      <c r="I55" s="0" t="n">
        <v>2.25992342926132</v>
      </c>
      <c r="J55" s="0" t="n">
        <v>0.8516</v>
      </c>
      <c r="K55" s="0" t="n">
        <v>1.92455079235894</v>
      </c>
      <c r="L55" s="0" t="n">
        <v>9.56388908129389</v>
      </c>
      <c r="M55" s="0" t="n">
        <v>35.2692555351857</v>
      </c>
    </row>
    <row r="56" customFormat="false" ht="13.8" hidden="false" customHeight="false" outlineLevel="0" collapsed="false">
      <c r="A56" s="0" t="n">
        <v>2</v>
      </c>
      <c r="B56" s="0" t="s">
        <v>129</v>
      </c>
      <c r="C56" s="22" t="n">
        <v>46396.923</v>
      </c>
      <c r="E56" s="0" t="n">
        <v>804155</v>
      </c>
    </row>
    <row r="57" customFormat="false" ht="13.8" hidden="false" customHeight="false" outlineLevel="0" collapsed="false">
      <c r="A57" s="0" t="n">
        <v>2</v>
      </c>
      <c r="B57" s="0" t="s">
        <v>129</v>
      </c>
      <c r="C57" s="22" t="n">
        <v>46396.923</v>
      </c>
      <c r="E57" s="0" t="n">
        <v>808585</v>
      </c>
    </row>
    <row r="58" customFormat="false" ht="13.8" hidden="false" customHeight="false" outlineLevel="0" collapsed="false">
      <c r="A58" s="0" t="n">
        <v>2</v>
      </c>
      <c r="B58" s="0" t="s">
        <v>129</v>
      </c>
      <c r="C58" s="22" t="n">
        <v>46396.923</v>
      </c>
      <c r="D58" s="0" t="s">
        <v>43</v>
      </c>
      <c r="E58" s="0" t="n">
        <v>1946717</v>
      </c>
      <c r="F58" s="0" t="n">
        <v>1965868.33333333</v>
      </c>
      <c r="G58" s="0" t="n">
        <v>42.3706618073214</v>
      </c>
      <c r="H58" s="0" t="n">
        <v>12</v>
      </c>
      <c r="I58" s="0" t="n">
        <v>5.08447941687857</v>
      </c>
      <c r="J58" s="0" t="n">
        <v>0.8516</v>
      </c>
      <c r="K58" s="0" t="n">
        <v>4.32994267141379</v>
      </c>
    </row>
    <row r="59" customFormat="false" ht="13.8" hidden="false" customHeight="false" outlineLevel="0" collapsed="false">
      <c r="A59" s="0" t="n">
        <v>2</v>
      </c>
      <c r="B59" s="0" t="s">
        <v>129</v>
      </c>
      <c r="C59" s="22" t="n">
        <v>46396.923</v>
      </c>
      <c r="E59" s="0" t="n">
        <v>1946982</v>
      </c>
    </row>
    <row r="60" customFormat="false" ht="13.8" hidden="false" customHeight="false" outlineLevel="0" collapsed="false">
      <c r="A60" s="0" t="n">
        <v>2</v>
      </c>
      <c r="B60" s="0" t="s">
        <v>129</v>
      </c>
      <c r="C60" s="22" t="n">
        <v>46396.923</v>
      </c>
      <c r="E60" s="0" t="n">
        <v>2003906</v>
      </c>
    </row>
    <row r="61" customFormat="false" ht="13.8" hidden="false" customHeight="false" outlineLevel="0" collapsed="false">
      <c r="A61" s="0" t="n">
        <v>2</v>
      </c>
      <c r="B61" s="0" t="s">
        <v>129</v>
      </c>
      <c r="C61" s="22" t="n">
        <v>46396.923</v>
      </c>
      <c r="D61" s="0" t="s">
        <v>86</v>
      </c>
      <c r="E61" s="0" t="n">
        <v>2189290</v>
      </c>
      <c r="F61" s="0" t="n">
        <v>2253783.66666667</v>
      </c>
      <c r="G61" s="0" t="n">
        <v>48.5761451608907</v>
      </c>
      <c r="H61" s="0" t="n">
        <v>8</v>
      </c>
      <c r="I61" s="0" t="n">
        <v>3.88609161287125</v>
      </c>
      <c r="J61" s="0" t="n">
        <v>0.8516</v>
      </c>
      <c r="K61" s="0" t="n">
        <v>3.30939561752116</v>
      </c>
    </row>
    <row r="62" customFormat="false" ht="13.8" hidden="false" customHeight="false" outlineLevel="0" collapsed="false">
      <c r="A62" s="0" t="n">
        <v>2</v>
      </c>
      <c r="B62" s="0" t="s">
        <v>129</v>
      </c>
      <c r="C62" s="22" t="n">
        <v>46396.923</v>
      </c>
      <c r="E62" s="0" t="n">
        <v>2278654</v>
      </c>
    </row>
    <row r="63" customFormat="false" ht="13.8" hidden="false" customHeight="false" outlineLevel="0" collapsed="false">
      <c r="A63" s="0" t="n">
        <v>2</v>
      </c>
      <c r="B63" s="0" t="s">
        <v>129</v>
      </c>
      <c r="C63" s="22" t="n">
        <v>46396.923</v>
      </c>
      <c r="E63" s="0" t="n">
        <v>2293407</v>
      </c>
    </row>
    <row r="64" customFormat="false" ht="13.8" hidden="false" customHeight="false" outlineLevel="0" collapsed="false">
      <c r="A64" s="0" t="n">
        <v>2</v>
      </c>
      <c r="B64" s="0" t="s">
        <v>129</v>
      </c>
      <c r="C64" s="22" t="n">
        <v>46396.923</v>
      </c>
      <c r="D64" s="0" t="s">
        <v>106</v>
      </c>
      <c r="E64" s="0" t="n">
        <v>1523151</v>
      </c>
      <c r="F64" s="0" t="n">
        <v>1566915.33333333</v>
      </c>
      <c r="G64" s="0" t="n">
        <v>33.771966587813</v>
      </c>
      <c r="H64" s="0" t="n">
        <v>20</v>
      </c>
      <c r="I64" s="0" t="n">
        <v>6.7543933175626</v>
      </c>
      <c r="J64" s="0" t="n">
        <v>0.8516</v>
      </c>
      <c r="K64" s="0" t="n">
        <v>5.75204134923631</v>
      </c>
      <c r="M64" s="0" t="n">
        <v>33.771966587813</v>
      </c>
    </row>
    <row r="65" customFormat="false" ht="13.8" hidden="false" customHeight="false" outlineLevel="0" collapsed="false">
      <c r="A65" s="0" t="n">
        <v>2</v>
      </c>
      <c r="B65" s="0" t="s">
        <v>129</v>
      </c>
      <c r="C65" s="22" t="n">
        <v>46396.923</v>
      </c>
      <c r="E65" s="0" t="n">
        <v>1590372</v>
      </c>
    </row>
    <row r="66" customFormat="false" ht="13.8" hidden="false" customHeight="false" outlineLevel="0" collapsed="false">
      <c r="A66" s="0" t="n">
        <v>2</v>
      </c>
      <c r="B66" s="0" t="s">
        <v>129</v>
      </c>
      <c r="C66" s="22" t="n">
        <v>46396.923</v>
      </c>
      <c r="E66" s="0" t="n">
        <v>1587223</v>
      </c>
    </row>
    <row r="67" customFormat="false" ht="13.8" hidden="false" customHeight="false" outlineLevel="0" collapsed="false">
      <c r="A67" s="0" t="n">
        <v>2</v>
      </c>
      <c r="B67" s="0" t="s">
        <v>129</v>
      </c>
      <c r="C67" s="22" t="n">
        <v>46396.923</v>
      </c>
      <c r="D67" s="0" t="s">
        <v>107</v>
      </c>
      <c r="E67" s="0" t="n">
        <v>1787499</v>
      </c>
      <c r="F67" s="0" t="n">
        <v>1792715</v>
      </c>
      <c r="G67" s="0" t="n">
        <v>38.6386614474412</v>
      </c>
      <c r="H67" s="0" t="n">
        <v>18</v>
      </c>
      <c r="I67" s="0" t="n">
        <v>6.95495906053943</v>
      </c>
      <c r="J67" s="0" t="n">
        <v>0.8516</v>
      </c>
      <c r="K67" s="0" t="n">
        <v>5.92284313595537</v>
      </c>
      <c r="M67" s="0" t="n">
        <v>38.6386614474412</v>
      </c>
    </row>
    <row r="68" customFormat="false" ht="13.8" hidden="false" customHeight="false" outlineLevel="0" collapsed="false">
      <c r="A68" s="0" t="n">
        <v>2</v>
      </c>
      <c r="B68" s="0" t="s">
        <v>129</v>
      </c>
      <c r="C68" s="22" t="n">
        <v>46396.923</v>
      </c>
      <c r="E68" s="0" t="n">
        <v>1785342</v>
      </c>
    </row>
    <row r="69" customFormat="false" ht="13.8" hidden="false" customHeight="false" outlineLevel="0" collapsed="false">
      <c r="A69" s="0" t="n">
        <v>2</v>
      </c>
      <c r="B69" s="0" t="s">
        <v>129</v>
      </c>
      <c r="C69" s="22" t="n">
        <v>46396.923</v>
      </c>
      <c r="E69" s="0" t="n">
        <v>1805304</v>
      </c>
    </row>
    <row r="70" customFormat="false" ht="13.8" hidden="false" customHeight="false" outlineLevel="0" collapsed="false">
      <c r="A70" s="0" t="n">
        <v>2</v>
      </c>
      <c r="B70" s="0" t="s">
        <v>129</v>
      </c>
      <c r="C70" s="22" t="n">
        <v>46396.923</v>
      </c>
      <c r="D70" s="0" t="s">
        <v>108</v>
      </c>
      <c r="E70" s="0" t="n">
        <v>1403931</v>
      </c>
      <c r="F70" s="0" t="n">
        <v>1397168.66666667</v>
      </c>
      <c r="G70" s="0" t="n">
        <v>30.1133906372771</v>
      </c>
      <c r="H70" s="0" t="n">
        <v>19</v>
      </c>
      <c r="I70" s="0" t="n">
        <v>5.72154422108265</v>
      </c>
      <c r="J70" s="0" t="n">
        <v>0.8516</v>
      </c>
      <c r="K70" s="0" t="n">
        <v>4.87246705867399</v>
      </c>
      <c r="M70" s="0" t="n">
        <v>30.1133906372771</v>
      </c>
    </row>
    <row r="71" customFormat="false" ht="13.8" hidden="false" customHeight="false" outlineLevel="0" collapsed="false">
      <c r="A71" s="0" t="n">
        <v>2</v>
      </c>
      <c r="B71" s="0" t="s">
        <v>129</v>
      </c>
      <c r="C71" s="22" t="n">
        <v>46396.923</v>
      </c>
      <c r="E71" s="0" t="n">
        <v>1391382</v>
      </c>
    </row>
    <row r="72" customFormat="false" ht="13.8" hidden="false" customHeight="false" outlineLevel="0" collapsed="false">
      <c r="A72" s="0" t="n">
        <v>2</v>
      </c>
      <c r="B72" s="0" t="s">
        <v>129</v>
      </c>
      <c r="C72" s="22" t="n">
        <v>46396.923</v>
      </c>
      <c r="E72" s="0" t="n">
        <v>1396193</v>
      </c>
    </row>
    <row r="73" customFormat="false" ht="13.8" hidden="false" customHeight="false" outlineLevel="0" collapsed="false">
      <c r="A73" s="0" t="n">
        <v>2</v>
      </c>
      <c r="B73" s="0" t="s">
        <v>129</v>
      </c>
      <c r="C73" s="22" t="n">
        <v>46396.923</v>
      </c>
      <c r="D73" s="0" t="s">
        <v>109</v>
      </c>
      <c r="E73" s="0" t="n">
        <v>1730929</v>
      </c>
      <c r="F73" s="0" t="n">
        <v>1718383.33333333</v>
      </c>
      <c r="G73" s="0" t="n">
        <v>37.0365796312254</v>
      </c>
      <c r="H73" s="0" t="n">
        <v>23</v>
      </c>
      <c r="I73" s="0" t="n">
        <v>8.51841331518184</v>
      </c>
      <c r="J73" s="0" t="n">
        <v>0.8516</v>
      </c>
      <c r="K73" s="0" t="n">
        <v>7.25428077920886</v>
      </c>
      <c r="M73" s="0" t="n">
        <v>37.0365796312254</v>
      </c>
    </row>
    <row r="74" customFormat="false" ht="13.8" hidden="false" customHeight="false" outlineLevel="0" collapsed="false">
      <c r="A74" s="0" t="n">
        <v>2</v>
      </c>
      <c r="B74" s="0" t="s">
        <v>129</v>
      </c>
      <c r="C74" s="22" t="n">
        <v>46396.923</v>
      </c>
      <c r="E74" s="0" t="n">
        <v>1719891</v>
      </c>
    </row>
    <row r="75" customFormat="false" ht="13.8" hidden="false" customHeight="false" outlineLevel="0" collapsed="false">
      <c r="A75" s="0" t="n">
        <v>2</v>
      </c>
      <c r="B75" s="0" t="s">
        <v>129</v>
      </c>
      <c r="C75" s="22" t="n">
        <v>46396.923</v>
      </c>
      <c r="E75" s="0" t="n">
        <v>1704330</v>
      </c>
    </row>
    <row r="76" customFormat="false" ht="13.8" hidden="false" customHeight="false" outlineLevel="0" collapsed="false">
      <c r="A76" s="0" t="n">
        <v>2</v>
      </c>
      <c r="B76" s="0" t="s">
        <v>129</v>
      </c>
      <c r="C76" s="22" t="n">
        <v>46396.923</v>
      </c>
      <c r="D76" s="0" t="s">
        <v>110</v>
      </c>
      <c r="E76" s="0" t="n">
        <v>1787499</v>
      </c>
      <c r="F76" s="0" t="n">
        <v>1792715</v>
      </c>
      <c r="G76" s="0" t="n">
        <v>38.6386614474412</v>
      </c>
      <c r="H76" s="0" t="n">
        <v>30</v>
      </c>
      <c r="I76" s="0" t="n">
        <v>11.5915984342324</v>
      </c>
      <c r="J76" s="0" t="n">
        <v>0.8516</v>
      </c>
      <c r="K76" s="0" t="n">
        <v>9.87140522659229</v>
      </c>
      <c r="M76" s="0" t="n">
        <v>38.6386614474412</v>
      </c>
    </row>
    <row r="77" customFormat="false" ht="13.8" hidden="false" customHeight="false" outlineLevel="0" collapsed="false">
      <c r="A77" s="0" t="n">
        <v>2</v>
      </c>
      <c r="B77" s="0" t="s">
        <v>129</v>
      </c>
      <c r="C77" s="22" t="n">
        <v>46396.923</v>
      </c>
      <c r="E77" s="0" t="n">
        <v>1785342</v>
      </c>
    </row>
    <row r="78" customFormat="false" ht="13.8" hidden="false" customHeight="false" outlineLevel="0" collapsed="false">
      <c r="A78" s="0" t="n">
        <v>2</v>
      </c>
      <c r="B78" s="0" t="s">
        <v>129</v>
      </c>
      <c r="C78" s="22" t="n">
        <v>46396.923</v>
      </c>
      <c r="E78" s="0" t="n">
        <v>1805304</v>
      </c>
    </row>
    <row r="79" customFormat="false" ht="13.8" hidden="false" customHeight="false" outlineLevel="0" collapsed="false">
      <c r="A79" s="0" t="n">
        <v>2</v>
      </c>
      <c r="B79" s="0" t="s">
        <v>129</v>
      </c>
      <c r="C79" s="22" t="n">
        <v>46396.923</v>
      </c>
      <c r="D79" s="0" t="s">
        <v>111</v>
      </c>
      <c r="E79" s="0" t="n">
        <v>2269792</v>
      </c>
      <c r="F79" s="0" t="n">
        <v>2247811.66666667</v>
      </c>
      <c r="G79" s="0" t="n">
        <v>48.4474297286194</v>
      </c>
      <c r="H79" s="0" t="n">
        <v>25</v>
      </c>
      <c r="I79" s="0" t="n">
        <v>12.1118574321549</v>
      </c>
      <c r="J79" s="0" t="n">
        <v>0.8516</v>
      </c>
      <c r="K79" s="0" t="n">
        <v>10.3144577892231</v>
      </c>
      <c r="M79" s="0" t="n">
        <v>48.4474297286194</v>
      </c>
    </row>
    <row r="80" customFormat="false" ht="13.8" hidden="false" customHeight="false" outlineLevel="0" collapsed="false">
      <c r="A80" s="0" t="n">
        <v>2</v>
      </c>
      <c r="B80" s="0" t="s">
        <v>129</v>
      </c>
      <c r="C80" s="22" t="n">
        <v>46396.923</v>
      </c>
      <c r="E80" s="0" t="n">
        <v>2232404</v>
      </c>
    </row>
    <row r="81" customFormat="false" ht="13.8" hidden="false" customHeight="false" outlineLevel="0" collapsed="false">
      <c r="A81" s="0" t="n">
        <v>2</v>
      </c>
      <c r="B81" s="0" t="s">
        <v>129</v>
      </c>
      <c r="C81" s="22" t="n">
        <v>46396.923</v>
      </c>
      <c r="E81" s="0" t="n">
        <v>2241239</v>
      </c>
    </row>
    <row r="82" customFormat="false" ht="13.8" hidden="false" customHeight="false" outlineLevel="0" collapsed="false">
      <c r="A82" s="0" t="n">
        <v>5</v>
      </c>
      <c r="B82" s="0" t="s">
        <v>129</v>
      </c>
      <c r="C82" s="20" t="n">
        <v>43202.68</v>
      </c>
      <c r="D82" s="0" t="s">
        <v>17</v>
      </c>
      <c r="E82" s="0" t="n">
        <v>2704050</v>
      </c>
      <c r="F82" s="0" t="n">
        <v>2778761</v>
      </c>
      <c r="G82" s="0" t="n">
        <v>64.3191811248747</v>
      </c>
      <c r="H82" s="0" t="n">
        <v>6000</v>
      </c>
      <c r="I82" s="0" t="n">
        <v>3859.15086749248</v>
      </c>
      <c r="J82" s="0" t="n">
        <v>0.8516</v>
      </c>
      <c r="K82" s="0" t="n">
        <v>3286.4528787566</v>
      </c>
      <c r="L82" s="0" t="n">
        <v>5651.44327682141</v>
      </c>
      <c r="M82" s="0" t="n">
        <v>66.3626500331307</v>
      </c>
    </row>
    <row r="83" customFormat="false" ht="13.8" hidden="false" customHeight="false" outlineLevel="0" collapsed="false">
      <c r="A83" s="0" t="n">
        <v>5</v>
      </c>
      <c r="B83" s="0" t="s">
        <v>129</v>
      </c>
      <c r="C83" s="20" t="n">
        <v>43202.68</v>
      </c>
      <c r="E83" s="0" t="n">
        <v>2809888</v>
      </c>
    </row>
    <row r="84" customFormat="false" ht="13.8" hidden="false" customHeight="false" outlineLevel="0" collapsed="false">
      <c r="A84" s="0" t="n">
        <v>5</v>
      </c>
      <c r="B84" s="0" t="s">
        <v>129</v>
      </c>
      <c r="C84" s="20" t="n">
        <v>43202.68</v>
      </c>
      <c r="E84" s="0" t="n">
        <v>2822345</v>
      </c>
    </row>
    <row r="85" customFormat="false" ht="13.8" hidden="false" customHeight="false" outlineLevel="0" collapsed="false">
      <c r="A85" s="0" t="n">
        <v>5</v>
      </c>
      <c r="B85" s="0" t="s">
        <v>129</v>
      </c>
      <c r="C85" s="20" t="n">
        <v>43202.68</v>
      </c>
      <c r="D85" s="0" t="s">
        <v>18</v>
      </c>
      <c r="E85" s="0" t="n">
        <v>2952585</v>
      </c>
      <c r="F85" s="0" t="n">
        <v>2999469.33333333</v>
      </c>
      <c r="G85" s="0" t="n">
        <v>69.4278533955147</v>
      </c>
      <c r="H85" s="0" t="n">
        <v>4000</v>
      </c>
      <c r="I85" s="0" t="n">
        <v>2777.11413582059</v>
      </c>
      <c r="J85" s="0" t="n">
        <v>0.8516</v>
      </c>
      <c r="K85" s="0" t="n">
        <v>2364.99039806481</v>
      </c>
    </row>
    <row r="86" customFormat="false" ht="13.8" hidden="false" customHeight="false" outlineLevel="0" collapsed="false">
      <c r="A86" s="0" t="n">
        <v>5</v>
      </c>
      <c r="B86" s="0" t="s">
        <v>129</v>
      </c>
      <c r="C86" s="20" t="n">
        <v>43202.68</v>
      </c>
      <c r="E86" s="0" t="n">
        <v>2988675</v>
      </c>
    </row>
    <row r="87" customFormat="false" ht="13.8" hidden="false" customHeight="false" outlineLevel="0" collapsed="false">
      <c r="A87" s="0" t="n">
        <v>5</v>
      </c>
      <c r="B87" s="0" t="s">
        <v>129</v>
      </c>
      <c r="C87" s="20" t="n">
        <v>43202.68</v>
      </c>
      <c r="E87" s="0" t="n">
        <v>3057148</v>
      </c>
    </row>
    <row r="88" customFormat="false" ht="13.8" hidden="false" customHeight="false" outlineLevel="0" collapsed="false">
      <c r="A88" s="0" t="n">
        <v>5</v>
      </c>
      <c r="B88" s="0" t="s">
        <v>129</v>
      </c>
      <c r="C88" s="20" t="n">
        <v>43202.68</v>
      </c>
      <c r="D88" s="0" t="s">
        <v>20</v>
      </c>
      <c r="E88" s="0" t="n">
        <v>2392970</v>
      </c>
      <c r="F88" s="0" t="n">
        <v>2373378.66666667</v>
      </c>
      <c r="G88" s="0" t="n">
        <v>54.9359129263894</v>
      </c>
      <c r="H88" s="0" t="n">
        <v>5000</v>
      </c>
      <c r="I88" s="0" t="n">
        <v>2746.79564631947</v>
      </c>
      <c r="J88" s="0" t="n">
        <v>0.8516</v>
      </c>
      <c r="K88" s="0" t="n">
        <v>2339.17117240566</v>
      </c>
      <c r="L88" s="0" t="n">
        <v>4172.09235998014</v>
      </c>
      <c r="M88" s="0" t="n">
        <v>61.2390259508592</v>
      </c>
    </row>
    <row r="89" customFormat="false" ht="13.8" hidden="false" customHeight="false" outlineLevel="0" collapsed="false">
      <c r="A89" s="0" t="n">
        <v>5</v>
      </c>
      <c r="B89" s="0" t="s">
        <v>129</v>
      </c>
      <c r="C89" s="20" t="n">
        <v>43202.68</v>
      </c>
      <c r="E89" s="0" t="n">
        <v>2317954</v>
      </c>
    </row>
    <row r="90" customFormat="false" ht="13.8" hidden="false" customHeight="false" outlineLevel="0" collapsed="false">
      <c r="A90" s="0" t="n">
        <v>5</v>
      </c>
      <c r="B90" s="0" t="s">
        <v>129</v>
      </c>
      <c r="C90" s="20" t="n">
        <v>43202.68</v>
      </c>
      <c r="E90" s="0" t="n">
        <v>2409212</v>
      </c>
    </row>
    <row r="91" customFormat="false" ht="13.8" hidden="false" customHeight="false" outlineLevel="0" collapsed="false">
      <c r="A91" s="0" t="n">
        <v>5</v>
      </c>
      <c r="B91" s="0" t="s">
        <v>129</v>
      </c>
      <c r="C91" s="20" t="n">
        <v>43202.68</v>
      </c>
      <c r="D91" s="0" t="s">
        <v>21</v>
      </c>
      <c r="E91" s="0" t="n">
        <v>3045765</v>
      </c>
      <c r="F91" s="0" t="n">
        <v>3099542.33333333</v>
      </c>
      <c r="G91" s="0" t="n">
        <v>71.7442143249755</v>
      </c>
      <c r="H91" s="0" t="n">
        <v>3000</v>
      </c>
      <c r="I91" s="0" t="n">
        <v>2152.32642974927</v>
      </c>
      <c r="J91" s="0" t="n">
        <v>0.8516</v>
      </c>
      <c r="K91" s="0" t="n">
        <v>1832.92118757447</v>
      </c>
    </row>
    <row r="92" customFormat="false" ht="13.8" hidden="false" customHeight="false" outlineLevel="0" collapsed="false">
      <c r="A92" s="0" t="n">
        <v>5</v>
      </c>
      <c r="B92" s="0" t="s">
        <v>129</v>
      </c>
      <c r="C92" s="20" t="n">
        <v>43202.68</v>
      </c>
      <c r="E92" s="0" t="n">
        <v>3169811</v>
      </c>
    </row>
    <row r="93" customFormat="false" ht="13.8" hidden="false" customHeight="false" outlineLevel="0" collapsed="false">
      <c r="A93" s="0" t="n">
        <v>5</v>
      </c>
      <c r="B93" s="0" t="s">
        <v>129</v>
      </c>
      <c r="C93" s="20" t="n">
        <v>43202.68</v>
      </c>
      <c r="E93" s="0" t="n">
        <v>3083051</v>
      </c>
    </row>
    <row r="94" customFormat="false" ht="13.8" hidden="false" customHeight="false" outlineLevel="0" collapsed="false">
      <c r="A94" s="0" t="n">
        <v>5</v>
      </c>
      <c r="B94" s="0" t="s">
        <v>129</v>
      </c>
      <c r="C94" s="20" t="n">
        <v>43202.68</v>
      </c>
      <c r="D94" s="0" t="s">
        <v>23</v>
      </c>
      <c r="E94" s="0" t="n">
        <v>2532321</v>
      </c>
      <c r="F94" s="0" t="n">
        <v>2565034.66666667</v>
      </c>
      <c r="G94" s="0" t="n">
        <v>59.3721191987781</v>
      </c>
      <c r="H94" s="0" t="n">
        <v>4660</v>
      </c>
      <c r="I94" s="0" t="n">
        <v>2766.74075466306</v>
      </c>
      <c r="J94" s="0" t="n">
        <v>0.8516</v>
      </c>
      <c r="K94" s="0" t="n">
        <v>2356.15642667106</v>
      </c>
      <c r="L94" s="0" t="n">
        <v>4090.65847284042</v>
      </c>
      <c r="M94" s="0" t="n">
        <v>62.7088446757328</v>
      </c>
    </row>
    <row r="95" customFormat="false" ht="13.8" hidden="false" customHeight="false" outlineLevel="0" collapsed="false">
      <c r="A95" s="0" t="n">
        <v>5</v>
      </c>
      <c r="B95" s="0" t="s">
        <v>129</v>
      </c>
      <c r="C95" s="20" t="n">
        <v>43202.68</v>
      </c>
      <c r="E95" s="0" t="n">
        <v>2641077</v>
      </c>
    </row>
    <row r="96" customFormat="false" ht="13.8" hidden="false" customHeight="false" outlineLevel="0" collapsed="false">
      <c r="A96" s="0" t="n">
        <v>5</v>
      </c>
      <c r="B96" s="0" t="s">
        <v>129</v>
      </c>
      <c r="C96" s="20" t="n">
        <v>43202.68</v>
      </c>
      <c r="E96" s="0" t="n">
        <v>2521706</v>
      </c>
    </row>
    <row r="97" customFormat="false" ht="13.8" hidden="false" customHeight="false" outlineLevel="0" collapsed="false">
      <c r="A97" s="0" t="n">
        <v>5</v>
      </c>
      <c r="B97" s="0" t="s">
        <v>129</v>
      </c>
      <c r="C97" s="20" t="n">
        <v>43202.68</v>
      </c>
      <c r="D97" s="0" t="s">
        <v>24</v>
      </c>
      <c r="E97" s="0" t="n">
        <v>2993200</v>
      </c>
      <c r="F97" s="0" t="n">
        <v>2933111.66666667</v>
      </c>
      <c r="G97" s="0" t="n">
        <v>67.8918915832691</v>
      </c>
      <c r="H97" s="0" t="n">
        <v>3000</v>
      </c>
      <c r="I97" s="0" t="n">
        <v>2036.75674749807</v>
      </c>
      <c r="J97" s="0" t="n">
        <v>0.8516</v>
      </c>
      <c r="K97" s="0" t="n">
        <v>1734.50204616936</v>
      </c>
    </row>
    <row r="98" customFormat="false" ht="13.8" hidden="false" customHeight="false" outlineLevel="0" collapsed="false">
      <c r="A98" s="0" t="n">
        <v>5</v>
      </c>
      <c r="B98" s="0" t="s">
        <v>129</v>
      </c>
      <c r="C98" s="20" t="n">
        <v>43202.68</v>
      </c>
      <c r="E98" s="0" t="n">
        <v>3018924</v>
      </c>
    </row>
    <row r="99" customFormat="false" ht="13.8" hidden="false" customHeight="false" outlineLevel="0" collapsed="false">
      <c r="A99" s="0" t="n">
        <v>5</v>
      </c>
      <c r="B99" s="0" t="s">
        <v>129</v>
      </c>
      <c r="C99" s="20" t="n">
        <v>43202.68</v>
      </c>
      <c r="E99" s="0" t="n">
        <v>2787211</v>
      </c>
    </row>
    <row r="100" customFormat="false" ht="13.8" hidden="false" customHeight="false" outlineLevel="0" collapsed="false">
      <c r="A100" s="0" t="n">
        <v>5</v>
      </c>
      <c r="B100" s="0" t="s">
        <v>129</v>
      </c>
      <c r="C100" s="20" t="n">
        <v>43202.68</v>
      </c>
      <c r="D100" s="0" t="s">
        <v>26</v>
      </c>
      <c r="E100" s="0" t="n">
        <v>1914178</v>
      </c>
      <c r="F100" s="0" t="n">
        <v>1906713</v>
      </c>
      <c r="G100" s="0" t="n">
        <v>44.1341370489053</v>
      </c>
      <c r="H100" s="0" t="n">
        <v>15</v>
      </c>
      <c r="I100" s="0" t="n">
        <v>6.62012055733579</v>
      </c>
      <c r="J100" s="0" t="n">
        <v>0.8516</v>
      </c>
      <c r="K100" s="0" t="n">
        <v>5.63769466662716</v>
      </c>
      <c r="L100" s="0" t="n">
        <v>25.2915197080366</v>
      </c>
      <c r="M100" s="0" t="n">
        <v>60.6098477488632</v>
      </c>
    </row>
    <row r="101" customFormat="false" ht="13.8" hidden="false" customHeight="false" outlineLevel="0" collapsed="false">
      <c r="A101" s="0" t="n">
        <v>5</v>
      </c>
      <c r="B101" s="0" t="s">
        <v>129</v>
      </c>
      <c r="C101" s="20" t="n">
        <v>43202.68</v>
      </c>
      <c r="E101" s="0" t="n">
        <v>1907177</v>
      </c>
    </row>
    <row r="102" customFormat="false" ht="13.8" hidden="false" customHeight="false" outlineLevel="0" collapsed="false">
      <c r="A102" s="0" t="n">
        <v>5</v>
      </c>
      <c r="B102" s="0" t="s">
        <v>129</v>
      </c>
      <c r="C102" s="20" t="n">
        <v>43202.68</v>
      </c>
      <c r="E102" s="0" t="n">
        <v>1898784</v>
      </c>
    </row>
    <row r="103" customFormat="false" ht="13.8" hidden="false" customHeight="false" outlineLevel="0" collapsed="false">
      <c r="A103" s="0" t="n">
        <v>5</v>
      </c>
      <c r="B103" s="0" t="s">
        <v>129</v>
      </c>
      <c r="C103" s="20" t="n">
        <v>43202.68</v>
      </c>
      <c r="D103" s="0" t="s">
        <v>27</v>
      </c>
      <c r="E103" s="0" t="n">
        <v>2946717</v>
      </c>
      <c r="F103" s="0" t="n">
        <v>2932535</v>
      </c>
      <c r="G103" s="0" t="n">
        <v>67.8785436459035</v>
      </c>
      <c r="H103" s="0" t="n">
        <v>14</v>
      </c>
      <c r="I103" s="0" t="n">
        <v>9.50299611042648</v>
      </c>
      <c r="J103" s="0" t="n">
        <v>0.8516</v>
      </c>
      <c r="K103" s="0" t="n">
        <v>8.09275148763919</v>
      </c>
    </row>
    <row r="104" customFormat="false" ht="13.8" hidden="false" customHeight="false" outlineLevel="0" collapsed="false">
      <c r="A104" s="0" t="n">
        <v>5</v>
      </c>
      <c r="B104" s="0" t="s">
        <v>129</v>
      </c>
      <c r="C104" s="20" t="n">
        <v>43202.68</v>
      </c>
      <c r="E104" s="0" t="n">
        <v>2946982</v>
      </c>
    </row>
    <row r="105" customFormat="false" ht="13.8" hidden="false" customHeight="false" outlineLevel="0" collapsed="false">
      <c r="A105" s="0" t="n">
        <v>5</v>
      </c>
      <c r="B105" s="0" t="s">
        <v>129</v>
      </c>
      <c r="C105" s="20" t="n">
        <v>43202.68</v>
      </c>
      <c r="E105" s="0" t="n">
        <v>2903906</v>
      </c>
    </row>
    <row r="106" customFormat="false" ht="13.8" hidden="false" customHeight="false" outlineLevel="0" collapsed="false">
      <c r="A106" s="0" t="n">
        <v>5</v>
      </c>
      <c r="B106" s="0" t="s">
        <v>129</v>
      </c>
      <c r="C106" s="20" t="n">
        <v>43202.68</v>
      </c>
      <c r="D106" s="0" t="s">
        <v>130</v>
      </c>
      <c r="E106" s="0" t="n">
        <v>2946717</v>
      </c>
      <c r="F106" s="0" t="n">
        <v>2932535</v>
      </c>
      <c r="G106" s="0" t="n">
        <v>67.8785436459035</v>
      </c>
      <c r="H106" s="0" t="n">
        <v>20</v>
      </c>
      <c r="I106" s="0" t="n">
        <v>13.5757087291807</v>
      </c>
      <c r="J106" s="0" t="n">
        <v>0.8516</v>
      </c>
      <c r="K106" s="0" t="n">
        <v>11.5610735537703</v>
      </c>
    </row>
    <row r="107" customFormat="false" ht="13.8" hidden="false" customHeight="false" outlineLevel="0" collapsed="false">
      <c r="A107" s="0" t="n">
        <v>5</v>
      </c>
      <c r="B107" s="0" t="s">
        <v>129</v>
      </c>
      <c r="C107" s="20" t="n">
        <v>43202.68</v>
      </c>
      <c r="E107" s="0" t="n">
        <v>2946982</v>
      </c>
    </row>
    <row r="108" customFormat="false" ht="13.8" hidden="false" customHeight="false" outlineLevel="0" collapsed="false">
      <c r="A108" s="0" t="n">
        <v>5</v>
      </c>
      <c r="B108" s="0" t="s">
        <v>129</v>
      </c>
      <c r="C108" s="20" t="n">
        <v>43202.68</v>
      </c>
      <c r="E108" s="0" t="n">
        <v>2903906</v>
      </c>
    </row>
    <row r="109" customFormat="false" ht="13.8" hidden="false" customHeight="false" outlineLevel="0" collapsed="false">
      <c r="A109" s="0" t="n">
        <v>5</v>
      </c>
      <c r="B109" s="0" t="s">
        <v>129</v>
      </c>
      <c r="C109" s="20" t="n">
        <v>43202.68</v>
      </c>
      <c r="D109" s="0" t="s">
        <v>28</v>
      </c>
      <c r="E109" s="0" t="n">
        <v>2654296</v>
      </c>
      <c r="F109" s="0" t="n">
        <v>2715966.33333333</v>
      </c>
      <c r="G109" s="0" t="n">
        <v>62.8656910481788</v>
      </c>
      <c r="H109" s="0" t="n">
        <v>19</v>
      </c>
      <c r="I109" s="0" t="n">
        <v>11.944481299154</v>
      </c>
      <c r="J109" s="0" t="n">
        <v>0.8516</v>
      </c>
      <c r="K109" s="0" t="n">
        <v>10.1719202743595</v>
      </c>
      <c r="L109" s="0" t="n">
        <v>19.4894725604677</v>
      </c>
      <c r="M109" s="0" t="n">
        <v>58.681313486733</v>
      </c>
    </row>
    <row r="110" customFormat="false" ht="13.8" hidden="false" customHeight="false" outlineLevel="0" collapsed="false">
      <c r="A110" s="0" t="n">
        <v>5</v>
      </c>
      <c r="B110" s="0" t="s">
        <v>129</v>
      </c>
      <c r="C110" s="20" t="n">
        <v>43202.68</v>
      </c>
      <c r="E110" s="0" t="n">
        <v>2620260</v>
      </c>
    </row>
    <row r="111" customFormat="false" ht="13.8" hidden="false" customHeight="false" outlineLevel="0" collapsed="false">
      <c r="A111" s="0" t="n">
        <v>5</v>
      </c>
      <c r="B111" s="0" t="s">
        <v>129</v>
      </c>
      <c r="C111" s="20" t="n">
        <v>43202.68</v>
      </c>
      <c r="E111" s="0" t="n">
        <v>2873343</v>
      </c>
    </row>
    <row r="112" customFormat="false" ht="13.8" hidden="false" customHeight="false" outlineLevel="0" collapsed="false">
      <c r="A112" s="0" t="n">
        <v>5</v>
      </c>
      <c r="B112" s="0" t="s">
        <v>129</v>
      </c>
      <c r="C112" s="20" t="n">
        <v>43202.68</v>
      </c>
      <c r="D112" s="0" t="s">
        <v>29</v>
      </c>
      <c r="E112" s="0" t="n">
        <v>2300172</v>
      </c>
      <c r="F112" s="0" t="n">
        <v>2363452.5</v>
      </c>
      <c r="G112" s="0" t="n">
        <v>54.7061548033594</v>
      </c>
      <c r="H112" s="0" t="n">
        <v>20</v>
      </c>
      <c r="I112" s="0" t="n">
        <v>10.9412309606719</v>
      </c>
      <c r="J112" s="0" t="n">
        <v>0.8516</v>
      </c>
      <c r="K112" s="0" t="n">
        <v>9.31755228610817</v>
      </c>
    </row>
    <row r="113" customFormat="false" ht="13.8" hidden="false" customHeight="false" outlineLevel="0" collapsed="false">
      <c r="A113" s="0" t="n">
        <v>5</v>
      </c>
      <c r="B113" s="0" t="s">
        <v>129</v>
      </c>
      <c r="C113" s="20" t="n">
        <v>43202.68</v>
      </c>
      <c r="E113" s="0" t="n">
        <v>2426733</v>
      </c>
    </row>
    <row r="114" customFormat="false" ht="13.8" hidden="false" customHeight="false" outlineLevel="0" collapsed="false">
      <c r="A114" s="0" t="n">
        <v>5</v>
      </c>
      <c r="B114" s="0" t="s">
        <v>129</v>
      </c>
      <c r="C114" s="20" t="n">
        <v>43202.68</v>
      </c>
      <c r="D114" s="0" t="s">
        <v>30</v>
      </c>
      <c r="E114" s="0" t="n">
        <v>2181669</v>
      </c>
      <c r="F114" s="0" t="n">
        <v>2215855.33333333</v>
      </c>
      <c r="G114" s="0" t="n">
        <v>51.289765665772</v>
      </c>
      <c r="H114" s="0" t="n">
        <v>26</v>
      </c>
      <c r="I114" s="0" t="n">
        <v>13.3353390731007</v>
      </c>
      <c r="J114" s="0" t="n">
        <v>0.8516</v>
      </c>
      <c r="K114" s="0" t="n">
        <v>11.3563747546526</v>
      </c>
      <c r="L114" s="0" t="n">
        <v>22.9582976045005</v>
      </c>
      <c r="M114" s="0" t="n">
        <v>58.6065554467817</v>
      </c>
    </row>
    <row r="115" customFormat="false" ht="13.8" hidden="false" customHeight="false" outlineLevel="0" collapsed="false">
      <c r="A115" s="0" t="n">
        <v>5</v>
      </c>
      <c r="B115" s="0" t="s">
        <v>129</v>
      </c>
      <c r="C115" s="20" t="n">
        <v>43202.68</v>
      </c>
      <c r="E115" s="0" t="n">
        <v>2197279</v>
      </c>
    </row>
    <row r="116" customFormat="false" ht="13.8" hidden="false" customHeight="false" outlineLevel="0" collapsed="false">
      <c r="A116" s="0" t="n">
        <v>5</v>
      </c>
      <c r="B116" s="0" t="s">
        <v>129</v>
      </c>
      <c r="C116" s="20" t="n">
        <v>43202.68</v>
      </c>
      <c r="E116" s="0" t="n">
        <v>2268618</v>
      </c>
    </row>
    <row r="117" customFormat="false" ht="13.8" hidden="false" customHeight="false" outlineLevel="0" collapsed="false">
      <c r="A117" s="0" t="n">
        <v>5</v>
      </c>
      <c r="B117" s="0" t="s">
        <v>129</v>
      </c>
      <c r="C117" s="20" t="n">
        <v>43202.68</v>
      </c>
      <c r="D117" s="0" t="s">
        <v>31</v>
      </c>
      <c r="E117" s="0" t="n">
        <v>2912220</v>
      </c>
      <c r="F117" s="0" t="n">
        <v>2942896.66666667</v>
      </c>
      <c r="G117" s="0" t="n">
        <v>68.1183821620943</v>
      </c>
      <c r="H117" s="0" t="n">
        <v>20</v>
      </c>
      <c r="I117" s="0" t="n">
        <v>13.6236764324189</v>
      </c>
      <c r="J117" s="0" t="n">
        <v>0.8516</v>
      </c>
      <c r="K117" s="0" t="n">
        <v>11.6019228498479</v>
      </c>
    </row>
    <row r="118" customFormat="false" ht="13.8" hidden="false" customHeight="false" outlineLevel="0" collapsed="false">
      <c r="A118" s="0" t="n">
        <v>5</v>
      </c>
      <c r="B118" s="0" t="s">
        <v>129</v>
      </c>
      <c r="C118" s="20" t="n">
        <v>43202.68</v>
      </c>
      <c r="E118" s="0" t="n">
        <v>2968210</v>
      </c>
    </row>
    <row r="119" customFormat="false" ht="13.8" hidden="false" customHeight="false" outlineLevel="0" collapsed="false">
      <c r="A119" s="0" t="n">
        <v>5</v>
      </c>
      <c r="B119" s="0" t="s">
        <v>129</v>
      </c>
      <c r="C119" s="20" t="n">
        <v>43202.68</v>
      </c>
      <c r="E119" s="0" t="n">
        <v>2948260</v>
      </c>
    </row>
    <row r="120" customFormat="false" ht="13.8" hidden="false" customHeight="false" outlineLevel="0" collapsed="false">
      <c r="A120" s="0" t="n">
        <v>5</v>
      </c>
      <c r="B120" s="0" t="s">
        <v>129</v>
      </c>
      <c r="C120" s="20" t="n">
        <v>43202.68</v>
      </c>
      <c r="D120" s="0" t="s">
        <v>32</v>
      </c>
      <c r="E120" s="0" t="n">
        <v>2878684</v>
      </c>
      <c r="F120" s="0" t="n">
        <v>2830569.66666667</v>
      </c>
      <c r="G120" s="0" t="n">
        <v>65.5183814213995</v>
      </c>
      <c r="H120" s="0" t="n">
        <v>16</v>
      </c>
      <c r="I120" s="0" t="n">
        <v>10.4829410274239</v>
      </c>
      <c r="J120" s="0" t="n">
        <v>0.8516</v>
      </c>
      <c r="K120" s="0" t="n">
        <v>8.92727257895421</v>
      </c>
      <c r="L120" s="0" t="n">
        <v>15.778821129183</v>
      </c>
      <c r="M120" s="0" t="n">
        <v>66.1730068156706</v>
      </c>
    </row>
    <row r="121" customFormat="false" ht="13.8" hidden="false" customHeight="false" outlineLevel="0" collapsed="false">
      <c r="A121" s="0" t="n">
        <v>5</v>
      </c>
      <c r="B121" s="0" t="s">
        <v>129</v>
      </c>
      <c r="C121" s="20" t="n">
        <v>43202.68</v>
      </c>
      <c r="E121" s="0" t="n">
        <v>2803922</v>
      </c>
    </row>
    <row r="122" customFormat="false" ht="13.8" hidden="false" customHeight="false" outlineLevel="0" collapsed="false">
      <c r="A122" s="0" t="n">
        <v>5</v>
      </c>
      <c r="B122" s="0" t="s">
        <v>129</v>
      </c>
      <c r="C122" s="20" t="n">
        <v>43202.68</v>
      </c>
      <c r="E122" s="0" t="n">
        <v>2809103</v>
      </c>
    </row>
    <row r="123" customFormat="false" ht="13.8" hidden="false" customHeight="false" outlineLevel="0" collapsed="false">
      <c r="A123" s="0" t="n">
        <v>5</v>
      </c>
      <c r="B123" s="0" t="s">
        <v>129</v>
      </c>
      <c r="C123" s="20" t="n">
        <v>43202.68</v>
      </c>
      <c r="D123" s="0" t="s">
        <v>33</v>
      </c>
      <c r="E123" s="0" t="n">
        <v>2995431</v>
      </c>
      <c r="F123" s="0" t="n">
        <v>2896560</v>
      </c>
      <c r="G123" s="0" t="n">
        <v>67.0458406746989</v>
      </c>
      <c r="H123" s="0" t="n">
        <v>12</v>
      </c>
      <c r="I123" s="0" t="n">
        <v>8.04550088096387</v>
      </c>
      <c r="J123" s="0" t="n">
        <v>0.8516</v>
      </c>
      <c r="K123" s="0" t="n">
        <v>6.85154855022883</v>
      </c>
    </row>
    <row r="124" customFormat="false" ht="13.8" hidden="false" customHeight="false" outlineLevel="0" collapsed="false">
      <c r="A124" s="0" t="n">
        <v>5</v>
      </c>
      <c r="B124" s="0" t="s">
        <v>129</v>
      </c>
      <c r="C124" s="20" t="n">
        <v>43202.68</v>
      </c>
      <c r="E124" s="0" t="n">
        <v>2868523</v>
      </c>
    </row>
    <row r="125" customFormat="false" ht="13.8" hidden="false" customHeight="false" outlineLevel="0" collapsed="false">
      <c r="A125" s="0" t="n">
        <v>5</v>
      </c>
      <c r="B125" s="0" t="s">
        <v>129</v>
      </c>
      <c r="C125" s="20" t="n">
        <v>43202.68</v>
      </c>
      <c r="E125" s="0" t="n">
        <v>2825726</v>
      </c>
    </row>
    <row r="126" customFormat="false" ht="13.8" hidden="false" customHeight="false" outlineLevel="0" collapsed="false">
      <c r="A126" s="0" t="n">
        <v>5</v>
      </c>
      <c r="B126" s="0" t="s">
        <v>129</v>
      </c>
      <c r="C126" s="20" t="n">
        <v>43202.68</v>
      </c>
      <c r="D126" s="0" t="s">
        <v>34</v>
      </c>
      <c r="E126" s="0" t="n">
        <v>834937</v>
      </c>
      <c r="F126" s="0" t="n">
        <v>833896.333333333</v>
      </c>
      <c r="G126" s="0" t="n">
        <v>19.3019584278877</v>
      </c>
      <c r="H126" s="0" t="n">
        <v>29</v>
      </c>
      <c r="I126" s="0" t="n">
        <v>5.59756794408742</v>
      </c>
      <c r="J126" s="0" t="n">
        <v>0.8516</v>
      </c>
      <c r="K126" s="0" t="n">
        <v>4.76688886118485</v>
      </c>
      <c r="L126" s="0" t="n">
        <v>15.1018084712337</v>
      </c>
      <c r="M126" s="0" t="n">
        <v>34.7714762321299</v>
      </c>
    </row>
    <row r="127" customFormat="false" ht="13.8" hidden="false" customHeight="false" outlineLevel="0" collapsed="false">
      <c r="A127" s="0" t="n">
        <v>5</v>
      </c>
      <c r="B127" s="0" t="s">
        <v>129</v>
      </c>
      <c r="C127" s="20" t="n">
        <v>43202.68</v>
      </c>
      <c r="E127" s="0" t="n">
        <v>821118</v>
      </c>
    </row>
    <row r="128" customFormat="false" ht="13.8" hidden="false" customHeight="false" outlineLevel="0" collapsed="false">
      <c r="A128" s="0" t="n">
        <v>5</v>
      </c>
      <c r="B128" s="0" t="s">
        <v>129</v>
      </c>
      <c r="C128" s="20" t="n">
        <v>43202.68</v>
      </c>
      <c r="E128" s="0" t="n">
        <v>845634</v>
      </c>
    </row>
    <row r="129" customFormat="false" ht="13.8" hidden="false" customHeight="false" outlineLevel="0" collapsed="false">
      <c r="A129" s="0" t="n">
        <v>5</v>
      </c>
      <c r="B129" s="0" t="s">
        <v>129</v>
      </c>
      <c r="C129" s="20" t="n">
        <v>43202.68</v>
      </c>
      <c r="D129" s="0" t="s">
        <v>35</v>
      </c>
      <c r="E129" s="0" t="n">
        <v>2430917</v>
      </c>
      <c r="F129" s="0" t="n">
        <v>2383194.33333333</v>
      </c>
      <c r="G129" s="0" t="n">
        <v>55.163113337722</v>
      </c>
      <c r="H129" s="0" t="n">
        <v>22</v>
      </c>
      <c r="I129" s="0" t="n">
        <v>12.1358849342988</v>
      </c>
      <c r="J129" s="0" t="n">
        <v>0.8516</v>
      </c>
      <c r="K129" s="0" t="n">
        <v>10.3349196100489</v>
      </c>
    </row>
    <row r="130" customFormat="false" ht="13.8" hidden="false" customHeight="false" outlineLevel="0" collapsed="false">
      <c r="A130" s="0" t="n">
        <v>5</v>
      </c>
      <c r="B130" s="0" t="s">
        <v>129</v>
      </c>
      <c r="C130" s="20" t="n">
        <v>43202.68</v>
      </c>
      <c r="E130" s="0" t="n">
        <v>2396156</v>
      </c>
    </row>
    <row r="131" customFormat="false" ht="13.8" hidden="false" customHeight="false" outlineLevel="0" collapsed="false">
      <c r="A131" s="0" t="n">
        <v>5</v>
      </c>
      <c r="B131" s="0" t="s">
        <v>129</v>
      </c>
      <c r="C131" s="20" t="n">
        <v>43202.68</v>
      </c>
      <c r="E131" s="0" t="n">
        <v>2322510</v>
      </c>
    </row>
    <row r="132" customFormat="false" ht="13.8" hidden="false" customHeight="false" outlineLevel="0" collapsed="false">
      <c r="A132" s="0" t="n">
        <v>5</v>
      </c>
      <c r="B132" s="0" t="s">
        <v>129</v>
      </c>
      <c r="C132" s="20" t="n">
        <v>43202.68</v>
      </c>
      <c r="D132" s="0" t="s">
        <v>36</v>
      </c>
      <c r="E132" s="0" t="n">
        <v>2409644</v>
      </c>
      <c r="F132" s="0" t="n">
        <v>2316519</v>
      </c>
      <c r="G132" s="0" t="n">
        <v>53.6197985865692</v>
      </c>
      <c r="H132" s="0" t="n">
        <v>22</v>
      </c>
      <c r="I132" s="0" t="n">
        <v>11.7963556890452</v>
      </c>
      <c r="J132" s="0" t="n">
        <v>0.8516</v>
      </c>
      <c r="K132" s="0" t="n">
        <v>10.0457765047909</v>
      </c>
      <c r="L132" s="0" t="n">
        <v>11.484880582038</v>
      </c>
      <c r="M132" s="0" t="n">
        <v>39.6654069227405</v>
      </c>
    </row>
    <row r="133" customFormat="false" ht="13.8" hidden="false" customHeight="false" outlineLevel="0" collapsed="false">
      <c r="A133" s="0" t="n">
        <v>5</v>
      </c>
      <c r="B133" s="0" t="s">
        <v>129</v>
      </c>
      <c r="C133" s="20" t="n">
        <v>43202.68</v>
      </c>
      <c r="E133" s="0" t="n">
        <v>2399513</v>
      </c>
    </row>
    <row r="134" customFormat="false" ht="13.8" hidden="false" customHeight="false" outlineLevel="0" collapsed="false">
      <c r="A134" s="0" t="n">
        <v>5</v>
      </c>
      <c r="B134" s="0" t="s">
        <v>129</v>
      </c>
      <c r="C134" s="20" t="n">
        <v>43202.68</v>
      </c>
      <c r="E134" s="0" t="n">
        <v>2140400</v>
      </c>
    </row>
    <row r="135" customFormat="false" ht="13.8" hidden="false" customHeight="false" outlineLevel="0" collapsed="false">
      <c r="A135" s="0" t="n">
        <v>5</v>
      </c>
      <c r="B135" s="0" t="s">
        <v>129</v>
      </c>
      <c r="C135" s="20" t="n">
        <v>43202.68</v>
      </c>
      <c r="D135" s="0" t="s">
        <v>37</v>
      </c>
      <c r="E135" s="0" t="n">
        <v>625558</v>
      </c>
      <c r="F135" s="0" t="n">
        <v>608395.5</v>
      </c>
      <c r="G135" s="0" t="n">
        <v>14.0823555390545</v>
      </c>
      <c r="H135" s="0" t="n">
        <v>12</v>
      </c>
      <c r="I135" s="0" t="n">
        <v>1.68988266468654</v>
      </c>
      <c r="J135" s="0" t="n">
        <v>0.8516</v>
      </c>
      <c r="K135" s="0" t="n">
        <v>1.43910407724706</v>
      </c>
    </row>
    <row r="136" customFormat="false" ht="13.8" hidden="false" customHeight="false" outlineLevel="0" collapsed="false">
      <c r="A136" s="0" t="n">
        <v>5</v>
      </c>
      <c r="B136" s="0" t="s">
        <v>129</v>
      </c>
      <c r="C136" s="20" t="n">
        <v>43202.68</v>
      </c>
      <c r="E136" s="0" t="n">
        <v>591233</v>
      </c>
    </row>
    <row r="137" customFormat="false" ht="13.8" hidden="false" customHeight="false" outlineLevel="0" collapsed="false">
      <c r="A137" s="0" t="n">
        <v>5</v>
      </c>
      <c r="B137" s="0" t="s">
        <v>129</v>
      </c>
      <c r="C137" s="20" t="n">
        <v>43202.68</v>
      </c>
      <c r="D137" s="0" t="s">
        <v>38</v>
      </c>
      <c r="E137" s="0" t="n">
        <v>2573494</v>
      </c>
      <c r="F137" s="0" t="n">
        <v>2602043.5</v>
      </c>
      <c r="G137" s="0" t="n">
        <v>60.2287520126066</v>
      </c>
      <c r="H137" s="0" t="n">
        <v>33</v>
      </c>
      <c r="I137" s="0" t="n">
        <v>19.8754881641602</v>
      </c>
      <c r="J137" s="0" t="n">
        <v>0.8516</v>
      </c>
      <c r="K137" s="0" t="n">
        <v>16.9259657205988</v>
      </c>
      <c r="L137" s="0" t="n">
        <v>24.6073223507894</v>
      </c>
      <c r="M137" s="0" t="n">
        <v>60.1987492924822</v>
      </c>
    </row>
    <row r="138" customFormat="false" ht="13.8" hidden="false" customHeight="false" outlineLevel="0" collapsed="false">
      <c r="A138" s="0" t="n">
        <v>5</v>
      </c>
      <c r="B138" s="0" t="s">
        <v>129</v>
      </c>
      <c r="C138" s="20" t="n">
        <v>43202.68</v>
      </c>
      <c r="E138" s="0" t="n">
        <v>2630593</v>
      </c>
    </row>
    <row r="139" customFormat="false" ht="13.8" hidden="false" customHeight="false" outlineLevel="0" collapsed="false">
      <c r="A139" s="0" t="n">
        <v>5</v>
      </c>
      <c r="B139" s="0" t="s">
        <v>129</v>
      </c>
      <c r="C139" s="20" t="n">
        <v>43202.68</v>
      </c>
      <c r="D139" s="0" t="s">
        <v>39</v>
      </c>
      <c r="E139" s="0" t="n">
        <v>2581547</v>
      </c>
      <c r="F139" s="0" t="n">
        <v>2597895.66666667</v>
      </c>
      <c r="G139" s="0" t="n">
        <v>60.1327433082084</v>
      </c>
      <c r="H139" s="0" t="n">
        <v>15</v>
      </c>
      <c r="I139" s="0" t="n">
        <v>9.01991149623125</v>
      </c>
      <c r="J139" s="0" t="n">
        <v>0.8516</v>
      </c>
      <c r="K139" s="0" t="n">
        <v>7.68135663019053</v>
      </c>
    </row>
    <row r="140" customFormat="false" ht="13.8" hidden="false" customHeight="false" outlineLevel="0" collapsed="false">
      <c r="A140" s="0" t="n">
        <v>5</v>
      </c>
      <c r="B140" s="0" t="s">
        <v>129</v>
      </c>
      <c r="C140" s="20" t="n">
        <v>43202.68</v>
      </c>
      <c r="E140" s="0" t="n">
        <v>2630593</v>
      </c>
    </row>
    <row r="141" customFormat="false" ht="13.8" hidden="false" customHeight="false" outlineLevel="0" collapsed="false">
      <c r="A141" s="0" t="n">
        <v>5</v>
      </c>
      <c r="B141" s="0" t="s">
        <v>129</v>
      </c>
      <c r="C141" s="20" t="n">
        <v>43202.68</v>
      </c>
      <c r="E141" s="0" t="n">
        <v>2581547</v>
      </c>
    </row>
    <row r="142" customFormat="false" ht="13.8" hidden="false" customHeight="false" outlineLevel="0" collapsed="false">
      <c r="A142" s="0" t="n">
        <v>5</v>
      </c>
      <c r="B142" s="0" t="s">
        <v>129</v>
      </c>
      <c r="C142" s="20" t="n">
        <v>43202.68</v>
      </c>
      <c r="D142" s="0" t="s">
        <v>40</v>
      </c>
      <c r="E142" s="0" t="n">
        <v>2528385</v>
      </c>
      <c r="F142" s="0" t="n">
        <v>2614237.33333333</v>
      </c>
      <c r="G142" s="0" t="n">
        <v>60.5109991633235</v>
      </c>
      <c r="H142" s="0" t="n">
        <v>34</v>
      </c>
      <c r="I142" s="0" t="n">
        <v>20.57373971553</v>
      </c>
      <c r="J142" s="0" t="n">
        <v>0.8516</v>
      </c>
      <c r="K142" s="0" t="n">
        <v>17.5205967417453</v>
      </c>
      <c r="L142" s="0" t="n">
        <v>24.5863496178169</v>
      </c>
      <c r="M142" s="0" t="n">
        <v>62.7625482922604</v>
      </c>
    </row>
    <row r="143" customFormat="false" ht="13.8" hidden="false" customHeight="false" outlineLevel="0" collapsed="false">
      <c r="A143" s="0" t="n">
        <v>5</v>
      </c>
      <c r="B143" s="0" t="s">
        <v>129</v>
      </c>
      <c r="C143" s="20" t="n">
        <v>43202.68</v>
      </c>
      <c r="E143" s="0" t="n">
        <v>2663358</v>
      </c>
    </row>
    <row r="144" customFormat="false" ht="13.8" hidden="false" customHeight="false" outlineLevel="0" collapsed="false">
      <c r="A144" s="0" t="n">
        <v>5</v>
      </c>
      <c r="B144" s="0" t="s">
        <v>129</v>
      </c>
      <c r="C144" s="20" t="n">
        <v>43202.68</v>
      </c>
      <c r="E144" s="0" t="n">
        <v>2650969</v>
      </c>
    </row>
    <row r="145" customFormat="false" ht="13.8" hidden="false" customHeight="false" outlineLevel="0" collapsed="false">
      <c r="A145" s="0" t="n">
        <v>5</v>
      </c>
      <c r="B145" s="0" t="s">
        <v>129</v>
      </c>
      <c r="C145" s="20" t="n">
        <v>43202.68</v>
      </c>
      <c r="D145" s="0" t="s">
        <v>41</v>
      </c>
      <c r="E145" s="0" t="n">
        <v>2989290</v>
      </c>
      <c r="F145" s="0" t="n">
        <v>2987117</v>
      </c>
      <c r="G145" s="0" t="n">
        <v>69.1419374909149</v>
      </c>
      <c r="H145" s="0" t="n">
        <v>12</v>
      </c>
      <c r="I145" s="0" t="n">
        <v>8.29703249890979</v>
      </c>
      <c r="J145" s="0" t="n">
        <v>0.8516</v>
      </c>
      <c r="K145" s="0" t="n">
        <v>7.06575287607158</v>
      </c>
    </row>
    <row r="146" customFormat="false" ht="13.8" hidden="false" customHeight="false" outlineLevel="0" collapsed="false">
      <c r="A146" s="0" t="n">
        <v>5</v>
      </c>
      <c r="B146" s="0" t="s">
        <v>129</v>
      </c>
      <c r="C146" s="20" t="n">
        <v>43202.68</v>
      </c>
      <c r="E146" s="0" t="n">
        <v>2978654</v>
      </c>
    </row>
    <row r="147" customFormat="false" ht="13.8" hidden="false" customHeight="false" outlineLevel="0" collapsed="false">
      <c r="A147" s="0" t="n">
        <v>5</v>
      </c>
      <c r="B147" s="0" t="s">
        <v>129</v>
      </c>
      <c r="C147" s="20" t="n">
        <v>43202.68</v>
      </c>
      <c r="E147" s="0" t="n">
        <v>2993407</v>
      </c>
    </row>
    <row r="148" customFormat="false" ht="13.8" hidden="false" customHeight="false" outlineLevel="0" collapsed="false">
      <c r="A148" s="0" t="n">
        <v>5</v>
      </c>
      <c r="B148" s="0" t="s">
        <v>129</v>
      </c>
      <c r="C148" s="20" t="n">
        <v>43202.68</v>
      </c>
      <c r="D148" s="0" t="s">
        <v>42</v>
      </c>
      <c r="E148" s="0" t="n">
        <v>2314616</v>
      </c>
      <c r="F148" s="0" t="n">
        <v>2323687.66666667</v>
      </c>
      <c r="G148" s="0" t="n">
        <v>53.7857296507223</v>
      </c>
      <c r="H148" s="0" t="n">
        <v>42</v>
      </c>
      <c r="I148" s="0" t="n">
        <v>22.5900064533034</v>
      </c>
      <c r="J148" s="0" t="n">
        <v>0.8516</v>
      </c>
      <c r="K148" s="0" t="n">
        <v>19.2376494956331</v>
      </c>
      <c r="L148" s="0" t="n">
        <v>26.4007379587563</v>
      </c>
      <c r="M148" s="0" t="n">
        <v>56.3660659267182</v>
      </c>
    </row>
    <row r="149" customFormat="false" ht="13.8" hidden="false" customHeight="false" outlineLevel="0" collapsed="false">
      <c r="A149" s="0" t="n">
        <v>5</v>
      </c>
      <c r="B149" s="0" t="s">
        <v>129</v>
      </c>
      <c r="C149" s="20" t="n">
        <v>43202.68</v>
      </c>
      <c r="E149" s="0" t="n">
        <v>2256105</v>
      </c>
    </row>
    <row r="150" customFormat="false" ht="13.8" hidden="false" customHeight="false" outlineLevel="0" collapsed="false">
      <c r="A150" s="0" t="n">
        <v>5</v>
      </c>
      <c r="B150" s="0" t="s">
        <v>129</v>
      </c>
      <c r="C150" s="20" t="n">
        <v>43202.68</v>
      </c>
      <c r="E150" s="0" t="n">
        <v>2400342</v>
      </c>
    </row>
    <row r="151" customFormat="false" ht="13.8" hidden="false" customHeight="false" outlineLevel="0" collapsed="false">
      <c r="A151" s="0" t="n">
        <v>5</v>
      </c>
      <c r="B151" s="0" t="s">
        <v>129</v>
      </c>
      <c r="C151" s="20" t="n">
        <v>43202.68</v>
      </c>
      <c r="D151" s="0" t="s">
        <v>43</v>
      </c>
      <c r="E151" s="0" t="n">
        <v>2785342</v>
      </c>
      <c r="F151" s="0" t="n">
        <v>2795323</v>
      </c>
      <c r="G151" s="0" t="n">
        <v>64.7025369722434</v>
      </c>
      <c r="H151" s="0" t="n">
        <v>13</v>
      </c>
      <c r="I151" s="0" t="n">
        <v>8.41132980639164</v>
      </c>
      <c r="J151" s="0" t="n">
        <v>0.8516</v>
      </c>
      <c r="K151" s="0" t="n">
        <v>7.16308846312312</v>
      </c>
    </row>
    <row r="152" customFormat="false" ht="13.8" hidden="false" customHeight="false" outlineLevel="0" collapsed="false">
      <c r="A152" s="0" t="n">
        <v>5</v>
      </c>
      <c r="B152" s="0" t="s">
        <v>129</v>
      </c>
      <c r="C152" s="20" t="n">
        <v>43202.68</v>
      </c>
      <c r="E152" s="0" t="n">
        <v>2805304</v>
      </c>
    </row>
    <row r="153" customFormat="false" ht="13.8" hidden="false" customHeight="false" outlineLevel="0" collapsed="false">
      <c r="A153" s="0" t="n">
        <v>5</v>
      </c>
      <c r="B153" s="0" t="s">
        <v>129</v>
      </c>
      <c r="C153" s="20" t="n">
        <v>43202.68</v>
      </c>
      <c r="D153" s="0" t="s">
        <v>106</v>
      </c>
      <c r="E153" s="0" t="n">
        <v>2992951</v>
      </c>
      <c r="F153" s="0" t="n">
        <v>2975958.66666667</v>
      </c>
      <c r="G153" s="0" t="n">
        <v>68.8836587606756</v>
      </c>
      <c r="H153" s="0" t="n">
        <v>35</v>
      </c>
      <c r="I153" s="0" t="n">
        <v>24.1092805662365</v>
      </c>
      <c r="J153" s="0" t="n">
        <v>0.8516</v>
      </c>
      <c r="K153" s="0" t="n">
        <v>20.531463330207</v>
      </c>
      <c r="M153" s="0" t="n">
        <v>68.8836587606756</v>
      </c>
    </row>
    <row r="154" customFormat="false" ht="13.8" hidden="false" customHeight="false" outlineLevel="0" collapsed="false">
      <c r="A154" s="0" t="n">
        <v>5</v>
      </c>
      <c r="B154" s="0" t="s">
        <v>129</v>
      </c>
      <c r="C154" s="20" t="n">
        <v>43202.68</v>
      </c>
      <c r="E154" s="0" t="n">
        <v>2956462</v>
      </c>
    </row>
    <row r="155" customFormat="false" ht="13.8" hidden="false" customHeight="false" outlineLevel="0" collapsed="false">
      <c r="A155" s="0" t="n">
        <v>5</v>
      </c>
      <c r="B155" s="0" t="s">
        <v>129</v>
      </c>
      <c r="C155" s="20" t="n">
        <v>43202.68</v>
      </c>
      <c r="E155" s="0" t="n">
        <v>2978463</v>
      </c>
    </row>
    <row r="156" customFormat="false" ht="13.8" hidden="false" customHeight="false" outlineLevel="0" collapsed="false">
      <c r="A156" s="0" t="n">
        <v>5</v>
      </c>
      <c r="B156" s="0" t="s">
        <v>129</v>
      </c>
      <c r="C156" s="20" t="n">
        <v>43202.68</v>
      </c>
      <c r="D156" s="0" t="s">
        <v>107</v>
      </c>
      <c r="E156" s="0" t="n">
        <v>2642449</v>
      </c>
      <c r="F156" s="0" t="n">
        <v>2686162.33333333</v>
      </c>
      <c r="G156" s="0" t="n">
        <v>62.1758264379278</v>
      </c>
      <c r="H156" s="0" t="n">
        <v>39</v>
      </c>
      <c r="I156" s="0" t="n">
        <v>24.2485723107918</v>
      </c>
      <c r="J156" s="0" t="n">
        <v>0.8516</v>
      </c>
      <c r="K156" s="0" t="n">
        <v>20.6500841798703</v>
      </c>
      <c r="M156" s="0" t="n">
        <v>62.1758264379278</v>
      </c>
    </row>
    <row r="157" customFormat="false" ht="13.8" hidden="false" customHeight="false" outlineLevel="0" collapsed="false">
      <c r="A157" s="0" t="n">
        <v>5</v>
      </c>
      <c r="B157" s="0" t="s">
        <v>129</v>
      </c>
      <c r="C157" s="20" t="n">
        <v>43202.68</v>
      </c>
      <c r="E157" s="0" t="n">
        <v>2629239</v>
      </c>
    </row>
    <row r="158" customFormat="false" ht="13.8" hidden="false" customHeight="false" outlineLevel="0" collapsed="false">
      <c r="A158" s="0" t="n">
        <v>5</v>
      </c>
      <c r="B158" s="0" t="s">
        <v>129</v>
      </c>
      <c r="C158" s="20" t="n">
        <v>43202.68</v>
      </c>
      <c r="E158" s="0" t="n">
        <v>2786799</v>
      </c>
    </row>
    <row r="159" customFormat="false" ht="13.8" hidden="false" customHeight="false" outlineLevel="0" collapsed="false">
      <c r="A159" s="0" t="n">
        <v>5</v>
      </c>
      <c r="B159" s="0" t="s">
        <v>129</v>
      </c>
      <c r="C159" s="20" t="n">
        <v>43202.68</v>
      </c>
      <c r="D159" s="0" t="s">
        <v>108</v>
      </c>
      <c r="E159" s="0" t="n">
        <v>2686867</v>
      </c>
      <c r="F159" s="0" t="n">
        <v>2625871.33333333</v>
      </c>
      <c r="G159" s="0" t="n">
        <v>60.7802880129967</v>
      </c>
      <c r="H159" s="0" t="n">
        <v>41</v>
      </c>
      <c r="I159" s="0" t="n">
        <v>24.9199180853287</v>
      </c>
      <c r="J159" s="0" t="n">
        <v>0.8516</v>
      </c>
      <c r="K159" s="0" t="n">
        <v>21.2218022414659</v>
      </c>
      <c r="M159" s="0" t="n">
        <v>60.7802880129967</v>
      </c>
    </row>
    <row r="160" customFormat="false" ht="13.8" hidden="false" customHeight="false" outlineLevel="0" collapsed="false">
      <c r="A160" s="0" t="n">
        <v>5</v>
      </c>
      <c r="B160" s="0" t="s">
        <v>129</v>
      </c>
      <c r="C160" s="20" t="n">
        <v>43202.68</v>
      </c>
      <c r="E160" s="0" t="n">
        <v>2608378</v>
      </c>
    </row>
    <row r="161" customFormat="false" ht="13.8" hidden="false" customHeight="false" outlineLevel="0" collapsed="false">
      <c r="A161" s="0" t="n">
        <v>5</v>
      </c>
      <c r="B161" s="0" t="s">
        <v>129</v>
      </c>
      <c r="C161" s="20" t="n">
        <v>43202.68</v>
      </c>
      <c r="E161" s="0" t="n">
        <v>2582369</v>
      </c>
    </row>
    <row r="162" customFormat="false" ht="13.8" hidden="false" customHeight="false" outlineLevel="0" collapsed="false">
      <c r="A162" s="0" t="n">
        <v>5</v>
      </c>
      <c r="B162" s="0" t="s">
        <v>129</v>
      </c>
      <c r="C162" s="20" t="n">
        <v>43202.68</v>
      </c>
      <c r="D162" s="0" t="s">
        <v>109</v>
      </c>
      <c r="E162" s="0" t="n">
        <v>2745249</v>
      </c>
      <c r="F162" s="0" t="n">
        <v>2754629</v>
      </c>
      <c r="G162" s="0" t="n">
        <v>63.760604666192</v>
      </c>
      <c r="H162" s="0" t="n">
        <v>40</v>
      </c>
      <c r="I162" s="0" t="n">
        <v>25.5042418664768</v>
      </c>
      <c r="J162" s="0" t="n">
        <v>0.8516</v>
      </c>
      <c r="K162" s="0" t="n">
        <v>21.7194123734916</v>
      </c>
      <c r="M162" s="0" t="n">
        <v>63.760604666192</v>
      </c>
    </row>
    <row r="163" customFormat="false" ht="13.8" hidden="false" customHeight="false" outlineLevel="0" collapsed="false">
      <c r="A163" s="0" t="n">
        <v>5</v>
      </c>
      <c r="B163" s="0" t="s">
        <v>129</v>
      </c>
      <c r="C163" s="20" t="n">
        <v>43202.68</v>
      </c>
      <c r="E163" s="0" t="n">
        <v>2716799</v>
      </c>
    </row>
    <row r="164" customFormat="false" ht="13.8" hidden="false" customHeight="false" outlineLevel="0" collapsed="false">
      <c r="A164" s="0" t="n">
        <v>5</v>
      </c>
      <c r="B164" s="0" t="s">
        <v>129</v>
      </c>
      <c r="C164" s="20" t="n">
        <v>43202.68</v>
      </c>
      <c r="E164" s="0" t="n">
        <v>2801839</v>
      </c>
    </row>
    <row r="165" customFormat="false" ht="13.8" hidden="false" customHeight="false" outlineLevel="0" collapsed="false">
      <c r="A165" s="0" t="n">
        <v>5</v>
      </c>
      <c r="B165" s="0" t="s">
        <v>129</v>
      </c>
      <c r="C165" s="20" t="n">
        <v>43202.68</v>
      </c>
      <c r="D165" s="0" t="s">
        <v>110</v>
      </c>
      <c r="E165" s="0" t="n">
        <v>2269792</v>
      </c>
      <c r="F165" s="0" t="n">
        <v>2247811.66666667</v>
      </c>
      <c r="G165" s="0" t="n">
        <v>52.0294497162367</v>
      </c>
      <c r="H165" s="0" t="n">
        <v>44</v>
      </c>
      <c r="I165" s="0" t="n">
        <v>22.8929578751442</v>
      </c>
      <c r="J165" s="0" t="n">
        <v>0.8516</v>
      </c>
      <c r="K165" s="0" t="n">
        <v>19.4956429264728</v>
      </c>
      <c r="M165" s="0" t="n">
        <v>52.0294497162367</v>
      </c>
    </row>
    <row r="166" customFormat="false" ht="13.8" hidden="false" customHeight="false" outlineLevel="0" collapsed="false">
      <c r="A166" s="0" t="n">
        <v>5</v>
      </c>
      <c r="B166" s="0" t="s">
        <v>129</v>
      </c>
      <c r="C166" s="20" t="n">
        <v>43202.68</v>
      </c>
      <c r="E166" s="0" t="n">
        <v>2232404</v>
      </c>
    </row>
    <row r="167" customFormat="false" ht="13.8" hidden="false" customHeight="false" outlineLevel="0" collapsed="false">
      <c r="A167" s="0" t="n">
        <v>5</v>
      </c>
      <c r="B167" s="0" t="s">
        <v>129</v>
      </c>
      <c r="C167" s="20" t="n">
        <v>43202.68</v>
      </c>
      <c r="E167" s="0" t="n">
        <v>2241239</v>
      </c>
    </row>
    <row r="168" customFormat="false" ht="13.8" hidden="false" customHeight="false" outlineLevel="0" collapsed="false">
      <c r="A168" s="0" t="n">
        <v>5</v>
      </c>
      <c r="B168" s="0" t="s">
        <v>129</v>
      </c>
      <c r="C168" s="20" t="n">
        <v>43202.68</v>
      </c>
      <c r="D168" s="0" t="s">
        <v>111</v>
      </c>
      <c r="E168" s="0" t="n">
        <v>2983763</v>
      </c>
      <c r="F168" s="0" t="n">
        <v>2947628</v>
      </c>
      <c r="G168" s="0" t="n">
        <v>68.2278969730582</v>
      </c>
      <c r="H168" s="0" t="n">
        <v>45</v>
      </c>
      <c r="I168" s="0" t="n">
        <v>30.7025536378762</v>
      </c>
      <c r="J168" s="0" t="n">
        <v>0.8516</v>
      </c>
      <c r="K168" s="0" t="n">
        <v>26.1462946780153</v>
      </c>
      <c r="M168" s="0" t="n">
        <v>68.2278969730582</v>
      </c>
    </row>
    <row r="169" customFormat="false" ht="13.8" hidden="false" customHeight="false" outlineLevel="0" collapsed="false">
      <c r="A169" s="0" t="n">
        <v>5</v>
      </c>
      <c r="B169" s="0" t="s">
        <v>129</v>
      </c>
      <c r="C169" s="20" t="n">
        <v>43202.68</v>
      </c>
      <c r="E169" s="0" t="n">
        <v>2927911</v>
      </c>
    </row>
    <row r="170" customFormat="false" ht="13.8" hidden="false" customHeight="false" outlineLevel="0" collapsed="false">
      <c r="A170" s="0" t="n">
        <v>5</v>
      </c>
      <c r="B170" s="0" t="s">
        <v>129</v>
      </c>
      <c r="C170" s="20" t="n">
        <v>43202.68</v>
      </c>
      <c r="E170" s="0" t="n">
        <v>2931210</v>
      </c>
    </row>
    <row r="171" customFormat="false" ht="13.8" hidden="false" customHeight="false" outlineLevel="0" collapsed="false">
      <c r="A171" s="0" t="n">
        <v>7</v>
      </c>
      <c r="B171" s="0" t="s">
        <v>129</v>
      </c>
      <c r="C171" s="15" t="n">
        <v>40894.2226666667</v>
      </c>
      <c r="D171" s="0" t="s">
        <v>114</v>
      </c>
      <c r="E171" s="0" t="n">
        <v>1973732</v>
      </c>
      <c r="F171" s="0" t="n">
        <v>1967568.33333333</v>
      </c>
      <c r="G171" s="0" t="n">
        <v>48.1136015072643</v>
      </c>
      <c r="H171" s="0" t="n">
        <v>2360</v>
      </c>
      <c r="I171" s="0" t="n">
        <v>1135.48099557144</v>
      </c>
      <c r="J171" s="0" t="n">
        <v>0.8516</v>
      </c>
      <c r="K171" s="0" t="n">
        <v>966.975615828635</v>
      </c>
      <c r="M171" s="0" t="n">
        <v>48.1136015072643</v>
      </c>
    </row>
    <row r="172" customFormat="false" ht="13.8" hidden="false" customHeight="false" outlineLevel="0" collapsed="false">
      <c r="A172" s="0" t="n">
        <v>7</v>
      </c>
      <c r="B172" s="0" t="s">
        <v>129</v>
      </c>
      <c r="C172" s="15" t="n">
        <v>40894.2226666667</v>
      </c>
      <c r="E172" s="0" t="n">
        <v>2015102</v>
      </c>
    </row>
    <row r="173" customFormat="false" ht="13.8" hidden="false" customHeight="false" outlineLevel="0" collapsed="false">
      <c r="A173" s="0" t="n">
        <v>7</v>
      </c>
      <c r="B173" s="0" t="s">
        <v>129</v>
      </c>
      <c r="C173" s="15" t="n">
        <v>40894.2226666667</v>
      </c>
      <c r="E173" s="0" t="n">
        <v>1913871</v>
      </c>
    </row>
    <row r="174" customFormat="false" ht="13.8" hidden="false" customHeight="false" outlineLevel="0" collapsed="false">
      <c r="A174" s="0" t="n">
        <v>7</v>
      </c>
      <c r="B174" s="0" t="s">
        <v>129</v>
      </c>
      <c r="C174" s="15" t="n">
        <v>40894.2226666667</v>
      </c>
      <c r="D174" s="0" t="s">
        <v>115</v>
      </c>
      <c r="E174" s="0" t="n">
        <v>2957280</v>
      </c>
      <c r="F174" s="0" t="n">
        <v>3071124</v>
      </c>
      <c r="G174" s="0" t="n">
        <v>75.0992145035516</v>
      </c>
      <c r="H174" s="0" t="n">
        <v>1780</v>
      </c>
      <c r="I174" s="0" t="n">
        <v>1336.76601816322</v>
      </c>
      <c r="J174" s="0" t="n">
        <v>0.8516</v>
      </c>
      <c r="K174" s="0" t="n">
        <v>1138.3899410678</v>
      </c>
      <c r="M174" s="0" t="n">
        <v>75.0992145035516</v>
      </c>
    </row>
    <row r="175" customFormat="false" ht="13.8" hidden="false" customHeight="false" outlineLevel="0" collapsed="false">
      <c r="A175" s="0" t="n">
        <v>7</v>
      </c>
      <c r="B175" s="0" t="s">
        <v>129</v>
      </c>
      <c r="C175" s="15" t="n">
        <v>40894.2226666667</v>
      </c>
      <c r="E175" s="0" t="n">
        <v>2984849</v>
      </c>
    </row>
    <row r="176" customFormat="false" ht="13.8" hidden="false" customHeight="false" outlineLevel="0" collapsed="false">
      <c r="A176" s="0" t="n">
        <v>7</v>
      </c>
      <c r="B176" s="0" t="s">
        <v>129</v>
      </c>
      <c r="C176" s="15" t="n">
        <v>40894.2226666667</v>
      </c>
      <c r="E176" s="0" t="n">
        <v>3271243</v>
      </c>
    </row>
    <row r="177" customFormat="false" ht="13.8" hidden="false" customHeight="false" outlineLevel="0" collapsed="false">
      <c r="A177" s="0" t="n">
        <v>7</v>
      </c>
      <c r="B177" s="0" t="s">
        <v>129</v>
      </c>
      <c r="C177" s="15" t="n">
        <v>40894.2226666667</v>
      </c>
      <c r="D177" s="0" t="s">
        <v>116</v>
      </c>
      <c r="E177" s="0" t="n">
        <v>2641077</v>
      </c>
      <c r="F177" s="0" t="n">
        <v>2718661</v>
      </c>
      <c r="G177" s="0" t="n">
        <v>66.4803197791558</v>
      </c>
      <c r="H177" s="0" t="n">
        <v>2000</v>
      </c>
      <c r="I177" s="0" t="n">
        <v>1329.60639558312</v>
      </c>
      <c r="J177" s="0" t="n">
        <v>0.8516</v>
      </c>
      <c r="K177" s="0" t="n">
        <v>1132.29280647858</v>
      </c>
      <c r="M177" s="0" t="n">
        <v>66.4803197791558</v>
      </c>
    </row>
    <row r="178" customFormat="false" ht="13.8" hidden="false" customHeight="false" outlineLevel="0" collapsed="false">
      <c r="A178" s="0" t="n">
        <v>7</v>
      </c>
      <c r="B178" s="0" t="s">
        <v>129</v>
      </c>
      <c r="C178" s="15" t="n">
        <v>40894.2226666667</v>
      </c>
      <c r="E178" s="0" t="n">
        <v>2521706</v>
      </c>
    </row>
    <row r="179" customFormat="false" ht="13.8" hidden="false" customHeight="false" outlineLevel="0" collapsed="false">
      <c r="A179" s="0" t="n">
        <v>7</v>
      </c>
      <c r="B179" s="0" t="s">
        <v>129</v>
      </c>
      <c r="C179" s="15" t="n">
        <v>40894.2226666667</v>
      </c>
      <c r="E179" s="0" t="n">
        <v>2993200</v>
      </c>
    </row>
    <row r="180" customFormat="false" ht="13.8" hidden="false" customHeight="false" outlineLevel="0" collapsed="false">
      <c r="A180" s="0" t="n">
        <v>7</v>
      </c>
      <c r="B180" s="0" t="s">
        <v>129</v>
      </c>
      <c r="C180" s="15" t="n">
        <v>43202.68</v>
      </c>
      <c r="D180" s="0" t="s">
        <v>131</v>
      </c>
      <c r="E180" s="0" t="n">
        <v>2105114</v>
      </c>
      <c r="F180" s="0" t="n">
        <v>2181343.66666667</v>
      </c>
      <c r="G180" s="0" t="n">
        <v>50.490934050079</v>
      </c>
      <c r="H180" s="0" t="n">
        <v>13</v>
      </c>
      <c r="I180" s="0" t="n">
        <v>6.56382142651027</v>
      </c>
      <c r="J180" s="0" t="n">
        <v>0.8516</v>
      </c>
      <c r="K180" s="0" t="n">
        <v>5.58975032681615</v>
      </c>
      <c r="L180" s="0" t="n">
        <v>16.0382675446843</v>
      </c>
      <c r="M180" s="0" t="n">
        <v>62.7769983743709</v>
      </c>
    </row>
    <row r="181" customFormat="false" ht="13.8" hidden="false" customHeight="false" outlineLevel="0" collapsed="false">
      <c r="A181" s="0" t="n">
        <v>7</v>
      </c>
      <c r="B181" s="0" t="s">
        <v>129</v>
      </c>
      <c r="C181" s="15" t="n">
        <v>43202.68</v>
      </c>
      <c r="E181" s="0" t="n">
        <v>2255309</v>
      </c>
    </row>
    <row r="182" customFormat="false" ht="13.8" hidden="false" customHeight="false" outlineLevel="0" collapsed="false">
      <c r="A182" s="0" t="n">
        <v>7</v>
      </c>
      <c r="B182" s="0" t="s">
        <v>129</v>
      </c>
      <c r="C182" s="15" t="n">
        <v>43202.68</v>
      </c>
      <c r="E182" s="0" t="n">
        <v>2183608</v>
      </c>
    </row>
    <row r="183" customFormat="false" ht="13.8" hidden="false" customHeight="false" outlineLevel="0" collapsed="false">
      <c r="A183" s="0" t="n">
        <v>7</v>
      </c>
      <c r="B183" s="0" t="s">
        <v>129</v>
      </c>
      <c r="C183" s="15" t="n">
        <v>40894.2226666667</v>
      </c>
      <c r="D183" s="0" t="s">
        <v>27</v>
      </c>
      <c r="E183" s="0" t="n">
        <v>3050806</v>
      </c>
      <c r="F183" s="0" t="n">
        <v>2951427</v>
      </c>
      <c r="G183" s="0" t="n">
        <v>72.1722240341235</v>
      </c>
      <c r="H183" s="0" t="n">
        <v>17</v>
      </c>
      <c r="I183" s="0" t="n">
        <v>12.269278085801</v>
      </c>
      <c r="J183" s="0" t="n">
        <v>0.8516</v>
      </c>
      <c r="K183" s="0" t="n">
        <v>10.4485172178681</v>
      </c>
    </row>
    <row r="184" customFormat="false" ht="13.8" hidden="false" customHeight="false" outlineLevel="0" collapsed="false">
      <c r="A184" s="0" t="n">
        <v>7</v>
      </c>
      <c r="B184" s="0" t="s">
        <v>129</v>
      </c>
      <c r="C184" s="15" t="n">
        <v>40894.2226666667</v>
      </c>
      <c r="E184" s="0" t="n">
        <v>2814997</v>
      </c>
    </row>
    <row r="185" customFormat="false" ht="13.8" hidden="false" customHeight="false" outlineLevel="0" collapsed="false">
      <c r="A185" s="0" t="n">
        <v>7</v>
      </c>
      <c r="B185" s="0" t="s">
        <v>129</v>
      </c>
      <c r="C185" s="15" t="n">
        <v>40894.2226666667</v>
      </c>
      <c r="E185" s="0" t="n">
        <v>2988478</v>
      </c>
    </row>
    <row r="186" customFormat="false" ht="13.8" hidden="false" customHeight="false" outlineLevel="0" collapsed="false">
      <c r="A186" s="0" t="n">
        <v>7</v>
      </c>
      <c r="B186" s="0" t="s">
        <v>129</v>
      </c>
      <c r="C186" s="15" t="n">
        <v>43202.68</v>
      </c>
      <c r="D186" s="0" t="s">
        <v>98</v>
      </c>
      <c r="E186" s="0" t="n">
        <v>2814997</v>
      </c>
      <c r="F186" s="0" t="n">
        <v>2965863</v>
      </c>
      <c r="G186" s="0" t="n">
        <v>68.6499772699286</v>
      </c>
      <c r="H186" s="0" t="n">
        <v>18</v>
      </c>
      <c r="I186" s="0" t="n">
        <v>12.3569959085872</v>
      </c>
      <c r="J186" s="0" t="n">
        <v>0.8516</v>
      </c>
      <c r="K186" s="0" t="n">
        <v>10.5232177157528</v>
      </c>
      <c r="M186" s="0" t="n">
        <v>68.6499772699286</v>
      </c>
    </row>
    <row r="187" customFormat="false" ht="13.8" hidden="false" customHeight="false" outlineLevel="0" collapsed="false">
      <c r="A187" s="0" t="n">
        <v>7</v>
      </c>
      <c r="B187" s="0" t="s">
        <v>129</v>
      </c>
      <c r="C187" s="15" t="n">
        <v>43202.68</v>
      </c>
      <c r="E187" s="0" t="n">
        <v>2988478</v>
      </c>
    </row>
    <row r="188" customFormat="false" ht="13.8" hidden="false" customHeight="false" outlineLevel="0" collapsed="false">
      <c r="A188" s="0" t="n">
        <v>7</v>
      </c>
      <c r="B188" s="0" t="s">
        <v>129</v>
      </c>
      <c r="C188" s="15" t="n">
        <v>43202.68</v>
      </c>
      <c r="E188" s="0" t="n">
        <v>3094114</v>
      </c>
    </row>
    <row r="189" customFormat="false" ht="13.8" hidden="false" customHeight="false" outlineLevel="0" collapsed="false">
      <c r="A189" s="0" t="n">
        <v>7</v>
      </c>
      <c r="B189" s="0" t="s">
        <v>129</v>
      </c>
      <c r="C189" s="15" t="n">
        <v>43202.68</v>
      </c>
      <c r="D189" s="0" t="s">
        <v>99</v>
      </c>
      <c r="E189" s="0" t="n">
        <v>2922921</v>
      </c>
      <c r="F189" s="0" t="n">
        <v>3117724</v>
      </c>
      <c r="G189" s="0" t="n">
        <v>72.1650601305289</v>
      </c>
      <c r="H189" s="0" t="n">
        <v>12</v>
      </c>
      <c r="I189" s="0" t="n">
        <v>8.65980721566347</v>
      </c>
      <c r="J189" s="0" t="n">
        <v>0.8516</v>
      </c>
      <c r="K189" s="0" t="n">
        <v>7.37469182485901</v>
      </c>
      <c r="M189" s="0" t="n">
        <v>72.1650601305289</v>
      </c>
    </row>
    <row r="190" customFormat="false" ht="13.8" hidden="false" customHeight="false" outlineLevel="0" collapsed="false">
      <c r="A190" s="0" t="n">
        <v>7</v>
      </c>
      <c r="B190" s="0" t="s">
        <v>129</v>
      </c>
      <c r="C190" s="15" t="n">
        <v>43202.68</v>
      </c>
      <c r="E190" s="0" t="n">
        <v>3094114</v>
      </c>
    </row>
    <row r="191" customFormat="false" ht="13.8" hidden="false" customHeight="false" outlineLevel="0" collapsed="false">
      <c r="A191" s="0" t="n">
        <v>7</v>
      </c>
      <c r="B191" s="0" t="s">
        <v>129</v>
      </c>
      <c r="C191" s="15" t="n">
        <v>43202.68</v>
      </c>
      <c r="E191" s="0" t="n">
        <v>3336137</v>
      </c>
    </row>
    <row r="192" customFormat="false" ht="13.8" hidden="false" customHeight="false" outlineLevel="0" collapsed="false">
      <c r="A192" s="0" t="n">
        <v>7</v>
      </c>
      <c r="B192" s="0" t="s">
        <v>129</v>
      </c>
      <c r="C192" s="15" t="n">
        <v>43202.68</v>
      </c>
      <c r="D192" s="0" t="s">
        <v>100</v>
      </c>
      <c r="E192" s="0" t="n">
        <v>3098638</v>
      </c>
      <c r="F192" s="0" t="n">
        <v>3075715.33333333</v>
      </c>
      <c r="G192" s="0" t="n">
        <v>71.1926976135123</v>
      </c>
      <c r="H192" s="0" t="n">
        <v>14</v>
      </c>
      <c r="I192" s="0" t="n">
        <v>9.96697766589172</v>
      </c>
      <c r="J192" s="0" t="n">
        <v>0.8516</v>
      </c>
      <c r="K192" s="0" t="n">
        <v>8.48787818027338</v>
      </c>
      <c r="M192" s="0" t="n">
        <v>71.1926976135123</v>
      </c>
    </row>
    <row r="193" customFormat="false" ht="13.8" hidden="false" customHeight="false" outlineLevel="0" collapsed="false">
      <c r="A193" s="0" t="n">
        <v>7</v>
      </c>
      <c r="B193" s="0" t="s">
        <v>129</v>
      </c>
      <c r="C193" s="15" t="n">
        <v>43202.68</v>
      </c>
      <c r="E193" s="0" t="n">
        <v>2963169</v>
      </c>
    </row>
    <row r="194" customFormat="false" ht="13.8" hidden="false" customHeight="false" outlineLevel="0" collapsed="false">
      <c r="A194" s="0" t="n">
        <v>7</v>
      </c>
      <c r="B194" s="0" t="s">
        <v>129</v>
      </c>
      <c r="C194" s="15" t="n">
        <v>43202.68</v>
      </c>
      <c r="E194" s="0" t="n">
        <v>3165339</v>
      </c>
    </row>
    <row r="195" customFormat="false" ht="13.8" hidden="false" customHeight="false" outlineLevel="0" collapsed="false">
      <c r="A195" s="0" t="n">
        <v>7</v>
      </c>
      <c r="B195" s="0" t="s">
        <v>129</v>
      </c>
      <c r="C195" s="15" t="n">
        <v>43202.68</v>
      </c>
      <c r="D195" s="0" t="s">
        <v>101</v>
      </c>
      <c r="E195" s="0" t="n">
        <v>2704050</v>
      </c>
      <c r="F195" s="0" t="n">
        <v>2778761</v>
      </c>
      <c r="G195" s="0" t="n">
        <v>64.3191811248747</v>
      </c>
      <c r="H195" s="0" t="n">
        <v>16</v>
      </c>
      <c r="I195" s="0" t="n">
        <v>10.2910689799799</v>
      </c>
      <c r="J195" s="0" t="n">
        <v>0.8516</v>
      </c>
      <c r="K195" s="0" t="n">
        <v>8.76387434335092</v>
      </c>
      <c r="M195" s="0" t="n">
        <v>64.3191811248747</v>
      </c>
    </row>
    <row r="196" customFormat="false" ht="13.8" hidden="false" customHeight="false" outlineLevel="0" collapsed="false">
      <c r="A196" s="0" t="n">
        <v>7</v>
      </c>
      <c r="B196" s="0" t="s">
        <v>129</v>
      </c>
      <c r="C196" s="15" t="n">
        <v>43202.68</v>
      </c>
      <c r="E196" s="0" t="n">
        <v>2809888</v>
      </c>
    </row>
    <row r="197" customFormat="false" ht="13.8" hidden="false" customHeight="false" outlineLevel="0" collapsed="false">
      <c r="A197" s="0" t="n">
        <v>7</v>
      </c>
      <c r="B197" s="0" t="s">
        <v>129</v>
      </c>
      <c r="C197" s="15" t="n">
        <v>43202.68</v>
      </c>
      <c r="E197" s="0" t="n">
        <v>2822345</v>
      </c>
    </row>
    <row r="198" customFormat="false" ht="13.8" hidden="false" customHeight="false" outlineLevel="0" collapsed="false">
      <c r="A198" s="0" t="n">
        <v>7</v>
      </c>
      <c r="B198" s="0" t="s">
        <v>129</v>
      </c>
      <c r="C198" s="15" t="n">
        <v>43202.68</v>
      </c>
      <c r="D198" s="0" t="s">
        <v>102</v>
      </c>
      <c r="E198" s="0" t="n">
        <v>2892970</v>
      </c>
      <c r="F198" s="0" t="n">
        <v>2840045.33333333</v>
      </c>
      <c r="G198" s="0" t="n">
        <v>65.7377119505858</v>
      </c>
      <c r="H198" s="0" t="n">
        <v>18</v>
      </c>
      <c r="I198" s="0" t="n">
        <v>11.8327881511054</v>
      </c>
      <c r="J198" s="0" t="n">
        <v>0.8516</v>
      </c>
      <c r="K198" s="0" t="n">
        <v>10.0768023894814</v>
      </c>
      <c r="M198" s="0" t="n">
        <v>65.7377119505858</v>
      </c>
    </row>
    <row r="199" customFormat="false" ht="13.8" hidden="false" customHeight="false" outlineLevel="0" collapsed="false">
      <c r="A199" s="0" t="n">
        <v>7</v>
      </c>
      <c r="B199" s="0" t="s">
        <v>129</v>
      </c>
      <c r="C199" s="15" t="n">
        <v>43202.68</v>
      </c>
      <c r="E199" s="0" t="n">
        <v>2817954</v>
      </c>
    </row>
    <row r="200" customFormat="false" ht="13.8" hidden="false" customHeight="false" outlineLevel="0" collapsed="false">
      <c r="A200" s="0" t="n">
        <v>7</v>
      </c>
      <c r="B200" s="0" t="s">
        <v>129</v>
      </c>
      <c r="C200" s="15" t="n">
        <v>43202.68</v>
      </c>
      <c r="E200" s="0" t="n">
        <v>2809212</v>
      </c>
    </row>
    <row r="201" customFormat="false" ht="13.8" hidden="false" customHeight="false" outlineLevel="0" collapsed="false">
      <c r="A201" s="0" t="n">
        <v>7</v>
      </c>
      <c r="B201" s="0" t="s">
        <v>129</v>
      </c>
      <c r="C201" s="15" t="n">
        <v>43202.68</v>
      </c>
      <c r="D201" s="0" t="s">
        <v>103</v>
      </c>
      <c r="E201" s="0" t="n">
        <v>2932321</v>
      </c>
      <c r="F201" s="0" t="n">
        <v>2931701.33333333</v>
      </c>
      <c r="G201" s="0" t="n">
        <v>67.8592470035038</v>
      </c>
      <c r="H201" s="0" t="n">
        <v>12</v>
      </c>
      <c r="I201" s="0" t="n">
        <v>8.14310964042046</v>
      </c>
      <c r="J201" s="0" t="n">
        <v>0.8516</v>
      </c>
      <c r="K201" s="0" t="n">
        <v>6.93467216978206</v>
      </c>
      <c r="M201" s="0" t="n">
        <v>67.8592470035038</v>
      </c>
    </row>
    <row r="202" customFormat="false" ht="13.8" hidden="false" customHeight="false" outlineLevel="0" collapsed="false">
      <c r="A202" s="0" t="n">
        <v>7</v>
      </c>
      <c r="B202" s="0" t="s">
        <v>129</v>
      </c>
      <c r="C202" s="15" t="n">
        <v>43202.68</v>
      </c>
      <c r="E202" s="0" t="n">
        <v>2941077</v>
      </c>
    </row>
    <row r="203" customFormat="false" ht="13.8" hidden="false" customHeight="false" outlineLevel="0" collapsed="false">
      <c r="A203" s="0" t="n">
        <v>7</v>
      </c>
      <c r="B203" s="0" t="s">
        <v>129</v>
      </c>
      <c r="C203" s="15" t="n">
        <v>43202.68</v>
      </c>
      <c r="E203" s="0" t="n">
        <v>2921706</v>
      </c>
    </row>
    <row r="204" customFormat="false" ht="13.8" hidden="false" customHeight="false" outlineLevel="0" collapsed="false">
      <c r="A204" s="0" t="n">
        <v>7</v>
      </c>
      <c r="B204" s="0" t="s">
        <v>129</v>
      </c>
      <c r="C204" s="15" t="n">
        <v>43202.68</v>
      </c>
      <c r="D204" s="0" t="s">
        <v>104</v>
      </c>
      <c r="E204" s="0" t="n">
        <v>2952585</v>
      </c>
      <c r="F204" s="0" t="n">
        <v>2999469.33333333</v>
      </c>
      <c r="G204" s="0" t="n">
        <v>69.4278533955147</v>
      </c>
      <c r="H204" s="0" t="n">
        <v>13</v>
      </c>
      <c r="I204" s="0" t="n">
        <v>9.02562094141691</v>
      </c>
      <c r="J204" s="0" t="n">
        <v>0.8516</v>
      </c>
      <c r="K204" s="0" t="n">
        <v>7.68621879371064</v>
      </c>
      <c r="M204" s="0" t="n">
        <v>69.4278533955147</v>
      </c>
    </row>
    <row r="205" customFormat="false" ht="13.8" hidden="false" customHeight="false" outlineLevel="0" collapsed="false">
      <c r="A205" s="0" t="n">
        <v>7</v>
      </c>
      <c r="B205" s="0" t="s">
        <v>129</v>
      </c>
      <c r="C205" s="15" t="n">
        <v>43202.68</v>
      </c>
      <c r="E205" s="0" t="n">
        <v>2988675</v>
      </c>
    </row>
    <row r="206" customFormat="false" ht="13.8" hidden="false" customHeight="false" outlineLevel="0" collapsed="false">
      <c r="A206" s="0" t="n">
        <v>7</v>
      </c>
      <c r="B206" s="0" t="s">
        <v>129</v>
      </c>
      <c r="C206" s="15" t="n">
        <v>43202.68</v>
      </c>
      <c r="E206" s="0" t="n">
        <v>3057148</v>
      </c>
    </row>
    <row r="207" customFormat="false" ht="13.8" hidden="false" customHeight="false" outlineLevel="0" collapsed="false">
      <c r="A207" s="0" t="n">
        <v>7</v>
      </c>
      <c r="B207" s="0" t="s">
        <v>129</v>
      </c>
      <c r="C207" s="15" t="n">
        <v>43202.68</v>
      </c>
      <c r="D207" s="0" t="s">
        <v>42</v>
      </c>
      <c r="E207" s="0" t="n">
        <v>3045765</v>
      </c>
      <c r="F207" s="0" t="n">
        <v>3099542.33333333</v>
      </c>
      <c r="G207" s="0" t="n">
        <v>71.7442143249755</v>
      </c>
      <c r="H207" s="0" t="n">
        <v>12</v>
      </c>
      <c r="I207" s="0" t="n">
        <v>8.60930571899706</v>
      </c>
      <c r="J207" s="0" t="n">
        <v>0.8516</v>
      </c>
      <c r="K207" s="0" t="n">
        <v>7.3316847502979</v>
      </c>
      <c r="L207" s="0" t="n">
        <v>14.0521128436289</v>
      </c>
      <c r="M207" s="0" t="n">
        <v>68.753487766307</v>
      </c>
    </row>
    <row r="208" customFormat="false" ht="13.8" hidden="false" customHeight="false" outlineLevel="0" collapsed="false">
      <c r="A208" s="0" t="n">
        <v>7</v>
      </c>
      <c r="B208" s="0" t="s">
        <v>129</v>
      </c>
      <c r="C208" s="15" t="n">
        <v>43202.68</v>
      </c>
      <c r="E208" s="0" t="n">
        <v>3169811</v>
      </c>
    </row>
    <row r="209" customFormat="false" ht="13.8" hidden="false" customHeight="false" outlineLevel="0" collapsed="false">
      <c r="A209" s="0" t="n">
        <v>7</v>
      </c>
      <c r="B209" s="0" t="s">
        <v>129</v>
      </c>
      <c r="C209" s="15" t="n">
        <v>43202.68</v>
      </c>
      <c r="E209" s="0" t="n">
        <v>3083051</v>
      </c>
    </row>
    <row r="210" customFormat="false" ht="13.8" hidden="false" customHeight="false" outlineLevel="0" collapsed="false">
      <c r="A210" s="0" t="n">
        <v>7</v>
      </c>
      <c r="B210" s="0" t="s">
        <v>129</v>
      </c>
      <c r="C210" s="15" t="n">
        <v>40894.2226666667</v>
      </c>
      <c r="D210" s="0" t="s">
        <v>43</v>
      </c>
      <c r="E210" s="0" t="n">
        <v>2733779</v>
      </c>
      <c r="F210" s="0" t="n">
        <v>2689317</v>
      </c>
      <c r="G210" s="0" t="n">
        <v>65.7627612076386</v>
      </c>
      <c r="H210" s="0" t="n">
        <v>12</v>
      </c>
      <c r="I210" s="0" t="n">
        <v>7.89153134491663</v>
      </c>
      <c r="J210" s="0" t="n">
        <v>0.8516</v>
      </c>
      <c r="K210" s="0" t="n">
        <v>6.720428093331</v>
      </c>
    </row>
    <row r="211" customFormat="false" ht="13.8" hidden="false" customHeight="false" outlineLevel="0" collapsed="false">
      <c r="A211" s="0" t="n">
        <v>7</v>
      </c>
      <c r="B211" s="0" t="s">
        <v>129</v>
      </c>
      <c r="C211" s="15" t="n">
        <v>40894.2226666667</v>
      </c>
      <c r="E211" s="0" t="n">
        <v>2663364</v>
      </c>
    </row>
    <row r="212" customFormat="false" ht="13.8" hidden="false" customHeight="false" outlineLevel="0" collapsed="false">
      <c r="A212" s="0" t="n">
        <v>7</v>
      </c>
      <c r="B212" s="0" t="s">
        <v>129</v>
      </c>
      <c r="C212" s="15" t="n">
        <v>40894.2226666667</v>
      </c>
      <c r="E212" s="0" t="n">
        <v>2670808</v>
      </c>
    </row>
    <row r="213" customFormat="false" ht="13.8" hidden="false" customHeight="false" outlineLevel="0" collapsed="false">
      <c r="A213" s="0" t="n">
        <v>7</v>
      </c>
      <c r="B213" s="0" t="s">
        <v>129</v>
      </c>
      <c r="C213" s="15" t="n">
        <v>43202.68</v>
      </c>
      <c r="D213" s="0" t="s">
        <v>106</v>
      </c>
      <c r="E213" s="0" t="n">
        <v>2633341</v>
      </c>
      <c r="F213" s="0" t="n">
        <v>2661272</v>
      </c>
      <c r="G213" s="0" t="n">
        <v>61.5996970558308</v>
      </c>
      <c r="H213" s="0" t="n">
        <v>19</v>
      </c>
      <c r="I213" s="0" t="n">
        <v>11.7039424406079</v>
      </c>
      <c r="J213" s="0" t="n">
        <v>0.8516</v>
      </c>
      <c r="K213" s="0" t="n">
        <v>9.96707738242165</v>
      </c>
      <c r="M213" s="0" t="n">
        <v>61.5996970558308</v>
      </c>
    </row>
    <row r="214" customFormat="false" ht="13.8" hidden="false" customHeight="false" outlineLevel="0" collapsed="false">
      <c r="A214" s="0" t="n">
        <v>7</v>
      </c>
      <c r="B214" s="0" t="s">
        <v>129</v>
      </c>
      <c r="C214" s="15" t="n">
        <v>43202.68</v>
      </c>
      <c r="E214" s="0" t="n">
        <v>2676342</v>
      </c>
    </row>
    <row r="215" customFormat="false" ht="13.8" hidden="false" customHeight="false" outlineLevel="0" collapsed="false">
      <c r="A215" s="0" t="n">
        <v>7</v>
      </c>
      <c r="B215" s="0" t="s">
        <v>129</v>
      </c>
      <c r="C215" s="15" t="n">
        <v>43202.68</v>
      </c>
      <c r="E215" s="0" t="n">
        <v>2674133</v>
      </c>
    </row>
    <row r="216" customFormat="false" ht="13.8" hidden="false" customHeight="false" outlineLevel="0" collapsed="false">
      <c r="A216" s="0" t="n">
        <v>7</v>
      </c>
      <c r="B216" s="0" t="s">
        <v>129</v>
      </c>
      <c r="C216" s="15" t="n">
        <v>43202.68</v>
      </c>
      <c r="D216" s="0" t="s">
        <v>107</v>
      </c>
      <c r="E216" s="0" t="n">
        <v>2725671</v>
      </c>
      <c r="F216" s="0" t="n">
        <v>2733698.66666667</v>
      </c>
      <c r="G216" s="0" t="n">
        <v>63.2761362643861</v>
      </c>
      <c r="H216" s="0" t="n">
        <v>23</v>
      </c>
      <c r="I216" s="0" t="n">
        <v>14.5535113408088</v>
      </c>
      <c r="J216" s="0" t="n">
        <v>0.8516</v>
      </c>
      <c r="K216" s="0" t="n">
        <v>12.3937702578328</v>
      </c>
      <c r="M216" s="0" t="n">
        <v>63.2761362643861</v>
      </c>
    </row>
    <row r="217" customFormat="false" ht="13.8" hidden="false" customHeight="false" outlineLevel="0" collapsed="false">
      <c r="A217" s="0" t="n">
        <v>7</v>
      </c>
      <c r="B217" s="0" t="s">
        <v>129</v>
      </c>
      <c r="C217" s="15" t="n">
        <v>43202.68</v>
      </c>
      <c r="E217" s="0" t="n">
        <v>2705792</v>
      </c>
    </row>
    <row r="218" customFormat="false" ht="13.8" hidden="false" customHeight="false" outlineLevel="0" collapsed="false">
      <c r="A218" s="0" t="n">
        <v>7</v>
      </c>
      <c r="B218" s="0" t="s">
        <v>129</v>
      </c>
      <c r="C218" s="15" t="n">
        <v>43202.68</v>
      </c>
      <c r="E218" s="0" t="n">
        <v>2769633</v>
      </c>
    </row>
    <row r="219" customFormat="false" ht="13.8" hidden="false" customHeight="false" outlineLevel="0" collapsed="false">
      <c r="A219" s="0" t="n">
        <v>7</v>
      </c>
      <c r="B219" s="0" t="s">
        <v>129</v>
      </c>
      <c r="C219" s="15" t="n">
        <v>43202.68</v>
      </c>
      <c r="D219" s="0" t="s">
        <v>108</v>
      </c>
      <c r="E219" s="0" t="n">
        <v>2847523</v>
      </c>
      <c r="F219" s="0" t="n">
        <v>2849904</v>
      </c>
      <c r="G219" s="0" t="n">
        <v>65.9659076705427</v>
      </c>
      <c r="H219" s="0" t="n">
        <v>22</v>
      </c>
      <c r="I219" s="0" t="n">
        <v>14.5124996875194</v>
      </c>
      <c r="J219" s="0" t="n">
        <v>0.8516</v>
      </c>
      <c r="K219" s="0" t="n">
        <v>12.3588447338915</v>
      </c>
      <c r="M219" s="0" t="n">
        <v>65.9659076705427</v>
      </c>
    </row>
    <row r="220" customFormat="false" ht="13.8" hidden="false" customHeight="false" outlineLevel="0" collapsed="false">
      <c r="A220" s="0" t="n">
        <v>7</v>
      </c>
      <c r="B220" s="0" t="s">
        <v>129</v>
      </c>
      <c r="C220" s="15" t="n">
        <v>43202.68</v>
      </c>
      <c r="E220" s="0" t="n">
        <v>2839404</v>
      </c>
    </row>
    <row r="221" customFormat="false" ht="13.8" hidden="false" customHeight="false" outlineLevel="0" collapsed="false">
      <c r="A221" s="0" t="n">
        <v>7</v>
      </c>
      <c r="B221" s="0" t="s">
        <v>129</v>
      </c>
      <c r="C221" s="15" t="n">
        <v>43202.68</v>
      </c>
      <c r="E221" s="0" t="n">
        <v>2862785</v>
      </c>
    </row>
    <row r="222" customFormat="false" ht="13.8" hidden="false" customHeight="false" outlineLevel="0" collapsed="false">
      <c r="A222" s="0" t="n">
        <v>7</v>
      </c>
      <c r="B222" s="0" t="s">
        <v>129</v>
      </c>
      <c r="C222" s="15" t="n">
        <v>43202.68</v>
      </c>
      <c r="D222" s="0" t="s">
        <v>109</v>
      </c>
      <c r="E222" s="0" t="n">
        <v>2993200</v>
      </c>
      <c r="F222" s="0" t="n">
        <v>2933111.66666667</v>
      </c>
      <c r="G222" s="0" t="n">
        <v>67.8918915832691</v>
      </c>
      <c r="H222" s="0" t="n">
        <v>20</v>
      </c>
      <c r="I222" s="0" t="n">
        <v>13.5783783166538</v>
      </c>
      <c r="J222" s="0" t="n">
        <v>0.8516</v>
      </c>
      <c r="K222" s="0" t="n">
        <v>11.5633469744624</v>
      </c>
      <c r="M222" s="0" t="n">
        <v>67.8918915832691</v>
      </c>
    </row>
    <row r="223" customFormat="false" ht="13.8" hidden="false" customHeight="false" outlineLevel="0" collapsed="false">
      <c r="A223" s="0" t="n">
        <v>7</v>
      </c>
      <c r="B223" s="0" t="s">
        <v>129</v>
      </c>
      <c r="C223" s="15" t="n">
        <v>43202.68</v>
      </c>
      <c r="E223" s="0" t="n">
        <v>3018924</v>
      </c>
    </row>
    <row r="224" customFormat="false" ht="13.8" hidden="false" customHeight="false" outlineLevel="0" collapsed="false">
      <c r="A224" s="0" t="n">
        <v>7</v>
      </c>
      <c r="B224" s="0" t="s">
        <v>129</v>
      </c>
      <c r="C224" s="15" t="n">
        <v>43202.68</v>
      </c>
      <c r="E224" s="0" t="n">
        <v>2787211</v>
      </c>
    </row>
    <row r="225" customFormat="false" ht="13.8" hidden="false" customHeight="false" outlineLevel="0" collapsed="false">
      <c r="A225" s="0" t="n">
        <v>7</v>
      </c>
      <c r="B225" s="0" t="s">
        <v>129</v>
      </c>
      <c r="C225" s="15" t="n">
        <v>43202.68</v>
      </c>
      <c r="D225" s="0" t="s">
        <v>110</v>
      </c>
      <c r="E225" s="0" t="n">
        <v>2980053</v>
      </c>
      <c r="F225" s="0" t="n">
        <v>2953445</v>
      </c>
      <c r="G225" s="0" t="n">
        <v>68.3625413978948</v>
      </c>
      <c r="H225" s="0" t="n">
        <v>18</v>
      </c>
      <c r="I225" s="0" t="n">
        <v>12.3052574516211</v>
      </c>
      <c r="J225" s="0" t="n">
        <v>0.8516</v>
      </c>
      <c r="K225" s="0" t="n">
        <v>10.4791572458005</v>
      </c>
      <c r="M225" s="0" t="n">
        <v>68.3625413978948</v>
      </c>
    </row>
    <row r="226" customFormat="false" ht="13.8" hidden="false" customHeight="false" outlineLevel="0" collapsed="false">
      <c r="A226" s="0" t="n">
        <v>7</v>
      </c>
      <c r="B226" s="0" t="s">
        <v>129</v>
      </c>
      <c r="C226" s="15" t="n">
        <v>43202.68</v>
      </c>
      <c r="E226" s="0" t="n">
        <v>3094039</v>
      </c>
    </row>
    <row r="227" customFormat="false" ht="13.8" hidden="false" customHeight="false" outlineLevel="0" collapsed="false">
      <c r="A227" s="0" t="n">
        <v>7</v>
      </c>
      <c r="B227" s="0" t="s">
        <v>129</v>
      </c>
      <c r="C227" s="15" t="n">
        <v>43202.68</v>
      </c>
      <c r="E227" s="0" t="n">
        <v>2786243</v>
      </c>
    </row>
    <row r="228" customFormat="false" ht="13.8" hidden="false" customHeight="false" outlineLevel="0" collapsed="false">
      <c r="A228" s="0" t="n">
        <v>7</v>
      </c>
      <c r="B228" s="0" t="s">
        <v>129</v>
      </c>
      <c r="C228" s="15" t="n">
        <v>40894.2226666667</v>
      </c>
      <c r="D228" s="0" t="s">
        <v>111</v>
      </c>
      <c r="E228" s="0" t="n">
        <v>2717459</v>
      </c>
      <c r="F228" s="0" t="n">
        <v>2869632.66666667</v>
      </c>
      <c r="G228" s="0" t="n">
        <v>70.1720800529053</v>
      </c>
      <c r="H228" s="0" t="n">
        <v>22</v>
      </c>
      <c r="I228" s="0" t="n">
        <v>15.4378576116392</v>
      </c>
      <c r="J228" s="0" t="n">
        <v>0.8516</v>
      </c>
      <c r="K228" s="0" t="n">
        <v>13.1468795420719</v>
      </c>
      <c r="M228" s="0" t="n">
        <v>70.1720800529053</v>
      </c>
    </row>
    <row r="229" customFormat="false" ht="13.8" hidden="false" customHeight="false" outlineLevel="0" collapsed="false">
      <c r="A229" s="0" t="n">
        <v>7</v>
      </c>
      <c r="B229" s="0" t="s">
        <v>129</v>
      </c>
      <c r="C229" s="15" t="n">
        <v>40894.2226666667</v>
      </c>
      <c r="E229" s="0" t="n">
        <v>2710538</v>
      </c>
    </row>
    <row r="230" customFormat="false" ht="13.8" hidden="false" customHeight="false" outlineLevel="0" collapsed="false">
      <c r="A230" s="0" t="n">
        <v>7</v>
      </c>
      <c r="B230" s="0" t="s">
        <v>129</v>
      </c>
      <c r="C230" s="15" t="n">
        <v>40894.2226666667</v>
      </c>
      <c r="E230" s="0" t="n">
        <v>3180901</v>
      </c>
    </row>
    <row r="231" customFormat="false" ht="13.8" hidden="false" customHeight="false" outlineLevel="0" collapsed="false">
      <c r="A231" s="0" t="n">
        <v>9</v>
      </c>
      <c r="B231" s="0" t="s">
        <v>129</v>
      </c>
      <c r="C231" s="0" t="n">
        <v>40894.2226666667</v>
      </c>
      <c r="D231" s="0" t="s">
        <v>114</v>
      </c>
      <c r="E231" s="0" t="n">
        <v>2946311</v>
      </c>
      <c r="F231" s="0" t="n">
        <v>2900582.33333333</v>
      </c>
      <c r="G231" s="0" t="n">
        <v>70.9289025243566</v>
      </c>
      <c r="H231" s="0" t="n">
        <v>3065</v>
      </c>
      <c r="I231" s="0" t="n">
        <v>2173.97086237153</v>
      </c>
      <c r="J231" s="0" t="n">
        <v>0.8516</v>
      </c>
      <c r="K231" s="0" t="n">
        <v>1851.35358639559</v>
      </c>
      <c r="M231" s="0" t="n">
        <v>70.9289025243566</v>
      </c>
    </row>
    <row r="232" customFormat="false" ht="13.8" hidden="false" customHeight="false" outlineLevel="0" collapsed="false">
      <c r="A232" s="0" t="n">
        <v>9</v>
      </c>
      <c r="B232" s="0" t="s">
        <v>129</v>
      </c>
      <c r="C232" s="0" t="n">
        <v>40894.2226666667</v>
      </c>
      <c r="E232" s="0" t="n">
        <v>2822864</v>
      </c>
    </row>
    <row r="233" customFormat="false" ht="13.8" hidden="false" customHeight="false" outlineLevel="0" collapsed="false">
      <c r="A233" s="0" t="n">
        <v>9</v>
      </c>
      <c r="B233" s="0" t="s">
        <v>129</v>
      </c>
      <c r="C233" s="0" t="n">
        <v>40894.2226666667</v>
      </c>
      <c r="E233" s="0" t="n">
        <v>2932572</v>
      </c>
    </row>
    <row r="234" customFormat="false" ht="13.8" hidden="false" customHeight="false" outlineLevel="0" collapsed="false">
      <c r="A234" s="0" t="n">
        <v>9</v>
      </c>
      <c r="B234" s="0" t="s">
        <v>129</v>
      </c>
      <c r="C234" s="0" t="n">
        <v>40894.2226666667</v>
      </c>
      <c r="D234" s="0" t="s">
        <v>115</v>
      </c>
      <c r="E234" s="0" t="n">
        <v>2755146</v>
      </c>
      <c r="F234" s="0" t="n">
        <v>2936180.66666667</v>
      </c>
      <c r="G234" s="0" t="n">
        <v>71.7994003847389</v>
      </c>
      <c r="H234" s="0" t="n">
        <v>3240</v>
      </c>
      <c r="I234" s="0" t="n">
        <v>2326.30057246554</v>
      </c>
      <c r="J234" s="0" t="n">
        <v>0.8516</v>
      </c>
      <c r="K234" s="0" t="n">
        <v>1981.07756751166</v>
      </c>
      <c r="M234" s="0" t="n">
        <v>71.7994003847389</v>
      </c>
    </row>
    <row r="235" customFormat="false" ht="13.8" hidden="false" customHeight="false" outlineLevel="0" collapsed="false">
      <c r="A235" s="0" t="n">
        <v>9</v>
      </c>
      <c r="B235" s="0" t="s">
        <v>129</v>
      </c>
      <c r="C235" s="0" t="n">
        <v>40894.2226666667</v>
      </c>
      <c r="E235" s="0" t="n">
        <v>2969462</v>
      </c>
    </row>
    <row r="236" customFormat="false" ht="13.8" hidden="false" customHeight="false" outlineLevel="0" collapsed="false">
      <c r="A236" s="0" t="n">
        <v>9</v>
      </c>
      <c r="B236" s="0" t="s">
        <v>129</v>
      </c>
      <c r="C236" s="0" t="n">
        <v>40894.2226666667</v>
      </c>
      <c r="E236" s="0" t="n">
        <v>3083934</v>
      </c>
    </row>
    <row r="237" customFormat="false" ht="13.8" hidden="false" customHeight="false" outlineLevel="0" collapsed="false">
      <c r="A237" s="0" t="n">
        <v>9</v>
      </c>
      <c r="B237" s="0" t="s">
        <v>129</v>
      </c>
      <c r="C237" s="0" t="n">
        <v>40894.2226666667</v>
      </c>
      <c r="D237" s="0" t="s">
        <v>116</v>
      </c>
      <c r="E237" s="0" t="n">
        <v>2858179</v>
      </c>
      <c r="F237" s="0" t="n">
        <v>2801121.66666667</v>
      </c>
      <c r="G237" s="0" t="n">
        <v>68.4967578305356</v>
      </c>
      <c r="H237" s="0" t="n">
        <v>1750</v>
      </c>
      <c r="I237" s="0" t="n">
        <v>1198.69326203437</v>
      </c>
      <c r="J237" s="0" t="n">
        <v>0.8516</v>
      </c>
      <c r="K237" s="0" t="n">
        <v>1020.80718194847</v>
      </c>
      <c r="M237" s="0" t="n">
        <v>68.4967578305356</v>
      </c>
    </row>
    <row r="238" customFormat="false" ht="13.8" hidden="false" customHeight="false" outlineLevel="0" collapsed="false">
      <c r="A238" s="0" t="n">
        <v>9</v>
      </c>
      <c r="B238" s="0" t="s">
        <v>129</v>
      </c>
      <c r="C238" s="0" t="n">
        <v>40894.2226666667</v>
      </c>
      <c r="E238" s="0" t="n">
        <v>2905651</v>
      </c>
    </row>
    <row r="239" customFormat="false" ht="13.8" hidden="false" customHeight="false" outlineLevel="0" collapsed="false">
      <c r="A239" s="0" t="n">
        <v>9</v>
      </c>
      <c r="B239" s="0" t="s">
        <v>129</v>
      </c>
      <c r="C239" s="0" t="n">
        <v>40894.2226666667</v>
      </c>
      <c r="E239" s="0" t="n">
        <v>2639535</v>
      </c>
    </row>
    <row r="240" customFormat="false" ht="13.8" hidden="false" customHeight="false" outlineLevel="0" collapsed="false">
      <c r="A240" s="0" t="n">
        <v>9</v>
      </c>
      <c r="B240" s="0" t="s">
        <v>129</v>
      </c>
      <c r="C240" s="0" t="n">
        <v>40894.2226666667</v>
      </c>
      <c r="D240" s="0" t="s">
        <v>97</v>
      </c>
      <c r="E240" s="0" t="n">
        <v>2933568</v>
      </c>
      <c r="F240" s="0" t="n">
        <v>2929242.33333333</v>
      </c>
      <c r="G240" s="0" t="n">
        <v>71.6297350168485</v>
      </c>
      <c r="H240" s="0" t="n">
        <v>22</v>
      </c>
      <c r="I240" s="0" t="n">
        <v>15.7585417037067</v>
      </c>
      <c r="J240" s="0" t="n">
        <v>0.8516</v>
      </c>
      <c r="K240" s="0" t="n">
        <v>13.4199741148766</v>
      </c>
      <c r="M240" s="0" t="n">
        <v>71.6297350168485</v>
      </c>
    </row>
    <row r="241" customFormat="false" ht="13.8" hidden="false" customHeight="false" outlineLevel="0" collapsed="false">
      <c r="A241" s="0" t="n">
        <v>9</v>
      </c>
      <c r="B241" s="0" t="s">
        <v>129</v>
      </c>
      <c r="C241" s="0" t="n">
        <v>40894.2226666667</v>
      </c>
      <c r="E241" s="0" t="n">
        <v>3010282</v>
      </c>
    </row>
    <row r="242" customFormat="false" ht="13.8" hidden="false" customHeight="false" outlineLevel="0" collapsed="false">
      <c r="A242" s="0" t="n">
        <v>9</v>
      </c>
      <c r="B242" s="0" t="s">
        <v>129</v>
      </c>
      <c r="C242" s="0" t="n">
        <v>40894.2226666667</v>
      </c>
      <c r="E242" s="0" t="n">
        <v>2843877</v>
      </c>
    </row>
    <row r="243" customFormat="false" ht="13.8" hidden="false" customHeight="false" outlineLevel="0" collapsed="false">
      <c r="A243" s="0" t="n">
        <v>9</v>
      </c>
      <c r="B243" s="0" t="s">
        <v>129</v>
      </c>
      <c r="C243" s="0" t="n">
        <v>40894.2226666667</v>
      </c>
      <c r="D243" s="0" t="s">
        <v>98</v>
      </c>
      <c r="E243" s="0" t="n">
        <v>3208537</v>
      </c>
      <c r="F243" s="0" t="n">
        <v>3087468.33333333</v>
      </c>
      <c r="G243" s="0" t="n">
        <v>75.4988879113715</v>
      </c>
      <c r="H243" s="0" t="n">
        <v>15</v>
      </c>
      <c r="I243" s="0" t="n">
        <v>11.3248331867057</v>
      </c>
      <c r="J243" s="0" t="n">
        <v>0.8516</v>
      </c>
      <c r="K243" s="0" t="n">
        <v>9.64422794179859</v>
      </c>
      <c r="M243" s="0" t="n">
        <v>75.4988879113715</v>
      </c>
    </row>
    <row r="244" customFormat="false" ht="13.8" hidden="false" customHeight="false" outlineLevel="0" collapsed="false">
      <c r="A244" s="0" t="n">
        <v>9</v>
      </c>
      <c r="B244" s="0" t="s">
        <v>129</v>
      </c>
      <c r="C244" s="0" t="n">
        <v>40894.2226666667</v>
      </c>
      <c r="E244" s="0" t="n">
        <v>3120300</v>
      </c>
    </row>
    <row r="245" customFormat="false" ht="13.8" hidden="false" customHeight="false" outlineLevel="0" collapsed="false">
      <c r="A245" s="0" t="n">
        <v>9</v>
      </c>
      <c r="B245" s="0" t="s">
        <v>129</v>
      </c>
      <c r="C245" s="0" t="n">
        <v>40894.2226666667</v>
      </c>
      <c r="E245" s="0" t="n">
        <v>2933568</v>
      </c>
    </row>
    <row r="246" customFormat="false" ht="13.8" hidden="false" customHeight="false" outlineLevel="0" collapsed="false">
      <c r="A246" s="0" t="n">
        <v>9</v>
      </c>
      <c r="B246" s="0" t="s">
        <v>129</v>
      </c>
      <c r="C246" s="0" t="n">
        <v>40894.2226666667</v>
      </c>
      <c r="D246" s="0" t="s">
        <v>99</v>
      </c>
      <c r="E246" s="0" t="n">
        <v>3010282</v>
      </c>
      <c r="F246" s="0" t="n">
        <v>3020898.66666667</v>
      </c>
      <c r="G246" s="0" t="n">
        <v>73.8710377573465</v>
      </c>
      <c r="H246" s="0" t="n">
        <v>16</v>
      </c>
      <c r="I246" s="0" t="n">
        <v>11.8193660411754</v>
      </c>
      <c r="J246" s="0" t="n">
        <v>0.8516</v>
      </c>
      <c r="K246" s="0" t="n">
        <v>10.065372120665</v>
      </c>
      <c r="M246" s="0" t="n">
        <v>73.8710377573465</v>
      </c>
    </row>
    <row r="247" customFormat="false" ht="13.8" hidden="false" customHeight="false" outlineLevel="0" collapsed="false">
      <c r="A247" s="0" t="n">
        <v>9</v>
      </c>
      <c r="B247" s="0" t="s">
        <v>129</v>
      </c>
      <c r="C247" s="0" t="n">
        <v>40894.2226666667</v>
      </c>
      <c r="E247" s="0" t="n">
        <v>2843877</v>
      </c>
    </row>
    <row r="248" customFormat="false" ht="13.8" hidden="false" customHeight="false" outlineLevel="0" collapsed="false">
      <c r="A248" s="0" t="n">
        <v>9</v>
      </c>
      <c r="B248" s="0" t="s">
        <v>129</v>
      </c>
      <c r="C248" s="0" t="n">
        <v>40894.2226666667</v>
      </c>
      <c r="E248" s="0" t="n">
        <v>3208537</v>
      </c>
    </row>
    <row r="249" customFormat="false" ht="13.8" hidden="false" customHeight="false" outlineLevel="0" collapsed="false">
      <c r="A249" s="0" t="n">
        <v>9</v>
      </c>
      <c r="B249" s="0" t="s">
        <v>129</v>
      </c>
      <c r="C249" s="0" t="n">
        <v>40894.2226666667</v>
      </c>
      <c r="D249" s="0" t="s">
        <v>32</v>
      </c>
      <c r="E249" s="0" t="n">
        <v>2456511</v>
      </c>
      <c r="F249" s="0" t="n">
        <v>2498975</v>
      </c>
      <c r="G249" s="0" t="n">
        <v>61.1082651055486</v>
      </c>
      <c r="H249" s="0" t="n">
        <v>10</v>
      </c>
      <c r="I249" s="0" t="n">
        <v>6.11082651055486</v>
      </c>
      <c r="J249" s="0" t="n">
        <v>0.8516</v>
      </c>
      <c r="K249" s="0" t="n">
        <v>5.20397985638852</v>
      </c>
      <c r="L249" s="0" t="n">
        <v>8.97453220153315</v>
      </c>
      <c r="M249" s="0" t="n">
        <v>58.546867344692</v>
      </c>
    </row>
    <row r="250" customFormat="false" ht="13.8" hidden="false" customHeight="false" outlineLevel="0" collapsed="false">
      <c r="A250" s="0" t="n">
        <v>9</v>
      </c>
      <c r="B250" s="0" t="s">
        <v>129</v>
      </c>
      <c r="C250" s="0" t="n">
        <v>40894.2226666667</v>
      </c>
      <c r="E250" s="0" t="n">
        <v>2669657</v>
      </c>
    </row>
    <row r="251" customFormat="false" ht="13.8" hidden="false" customHeight="false" outlineLevel="0" collapsed="false">
      <c r="A251" s="0" t="n">
        <v>9</v>
      </c>
      <c r="B251" s="0" t="s">
        <v>129</v>
      </c>
      <c r="C251" s="0" t="n">
        <v>40894.2226666667</v>
      </c>
      <c r="E251" s="0" t="n">
        <v>2370757</v>
      </c>
    </row>
    <row r="252" customFormat="false" ht="13.8" hidden="false" customHeight="false" outlineLevel="0" collapsed="false">
      <c r="A252" s="0" t="n">
        <v>9</v>
      </c>
      <c r="B252" s="0" t="s">
        <v>129</v>
      </c>
      <c r="C252" s="0" t="n">
        <v>40894.2226666667</v>
      </c>
      <c r="D252" s="0" t="s">
        <v>33</v>
      </c>
      <c r="E252" s="0" t="n">
        <v>2289055</v>
      </c>
      <c r="F252" s="0" t="n">
        <v>2263295.66666667</v>
      </c>
      <c r="G252" s="0" t="n">
        <v>55.3451201436213</v>
      </c>
      <c r="H252" s="0" t="n">
        <v>8</v>
      </c>
      <c r="I252" s="0" t="n">
        <v>4.4276096114897</v>
      </c>
      <c r="J252" s="0" t="n">
        <v>0.8516</v>
      </c>
      <c r="K252" s="0" t="n">
        <v>3.77055234514463</v>
      </c>
    </row>
    <row r="253" customFormat="false" ht="13.8" hidden="false" customHeight="false" outlineLevel="0" collapsed="false">
      <c r="A253" s="0" t="n">
        <v>9</v>
      </c>
      <c r="B253" s="0" t="s">
        <v>129</v>
      </c>
      <c r="C253" s="0" t="n">
        <v>40894.2226666667</v>
      </c>
      <c r="E253" s="0" t="n">
        <v>2294214</v>
      </c>
    </row>
    <row r="254" customFormat="false" ht="13.8" hidden="false" customHeight="false" outlineLevel="0" collapsed="false">
      <c r="A254" s="0" t="n">
        <v>9</v>
      </c>
      <c r="B254" s="0" t="s">
        <v>129</v>
      </c>
      <c r="C254" s="0" t="n">
        <v>40894.2226666667</v>
      </c>
      <c r="E254" s="0" t="n">
        <v>2206618</v>
      </c>
    </row>
    <row r="255" customFormat="false" ht="13.8" hidden="false" customHeight="false" outlineLevel="0" collapsed="false">
      <c r="A255" s="0" t="n">
        <v>9</v>
      </c>
      <c r="B255" s="0" t="s">
        <v>129</v>
      </c>
      <c r="C255" s="0" t="n">
        <v>40894.2226666667</v>
      </c>
      <c r="D255" s="0" t="s">
        <v>101</v>
      </c>
      <c r="E255" s="0" t="n">
        <v>2925813</v>
      </c>
      <c r="F255" s="0" t="n">
        <v>2892212.66666667</v>
      </c>
      <c r="G255" s="0" t="n">
        <v>70.7242362873947</v>
      </c>
      <c r="H255" s="0" t="n">
        <v>12</v>
      </c>
      <c r="I255" s="0" t="n">
        <v>8.48690835448737</v>
      </c>
      <c r="J255" s="0" t="n">
        <v>0.8516</v>
      </c>
      <c r="K255" s="0" t="n">
        <v>7.22745115468144</v>
      </c>
      <c r="M255" s="0" t="n">
        <v>70.7242362873947</v>
      </c>
    </row>
    <row r="256" customFormat="false" ht="13.8" hidden="false" customHeight="false" outlineLevel="0" collapsed="false">
      <c r="A256" s="0" t="n">
        <v>9</v>
      </c>
      <c r="B256" s="0" t="s">
        <v>129</v>
      </c>
      <c r="C256" s="0" t="n">
        <v>40894.2226666667</v>
      </c>
      <c r="E256" s="0" t="n">
        <v>2888528</v>
      </c>
    </row>
    <row r="257" customFormat="false" ht="13.8" hidden="false" customHeight="false" outlineLevel="0" collapsed="false">
      <c r="A257" s="0" t="n">
        <v>9</v>
      </c>
      <c r="B257" s="0" t="s">
        <v>129</v>
      </c>
      <c r="C257" s="0" t="n">
        <v>40894.2226666667</v>
      </c>
      <c r="E257" s="0" t="n">
        <v>2862297</v>
      </c>
    </row>
    <row r="258" customFormat="false" ht="13.8" hidden="false" customHeight="false" outlineLevel="0" collapsed="false">
      <c r="A258" s="0" t="n">
        <v>9</v>
      </c>
      <c r="B258" s="0" t="s">
        <v>129</v>
      </c>
      <c r="C258" s="0" t="n">
        <v>40894.2226666667</v>
      </c>
      <c r="D258" s="0" t="s">
        <v>102</v>
      </c>
      <c r="E258" s="0" t="n">
        <v>2547589</v>
      </c>
      <c r="F258" s="0" t="n">
        <v>2691295.33333333</v>
      </c>
      <c r="G258" s="0" t="n">
        <v>65.8111380492638</v>
      </c>
      <c r="H258" s="0" t="n">
        <v>9</v>
      </c>
      <c r="I258" s="0" t="n">
        <v>5.92300242443374</v>
      </c>
      <c r="J258" s="0" t="n">
        <v>0.8516</v>
      </c>
      <c r="K258" s="0" t="n">
        <v>5.04402886464778</v>
      </c>
      <c r="M258" s="0" t="n">
        <v>65.8111380492638</v>
      </c>
    </row>
    <row r="259" customFormat="false" ht="13.8" hidden="false" customHeight="false" outlineLevel="0" collapsed="false">
      <c r="A259" s="0" t="n">
        <v>9</v>
      </c>
      <c r="B259" s="0" t="s">
        <v>129</v>
      </c>
      <c r="C259" s="0" t="n">
        <v>40894.2226666667</v>
      </c>
      <c r="E259" s="0" t="n">
        <v>2713429</v>
      </c>
    </row>
    <row r="260" customFormat="false" ht="13.8" hidden="false" customHeight="false" outlineLevel="0" collapsed="false">
      <c r="A260" s="0" t="n">
        <v>9</v>
      </c>
      <c r="B260" s="0" t="s">
        <v>129</v>
      </c>
      <c r="C260" s="0" t="n">
        <v>40894.2226666667</v>
      </c>
      <c r="E260" s="0" t="n">
        <v>2812868</v>
      </c>
    </row>
    <row r="261" customFormat="false" ht="13.8" hidden="false" customHeight="false" outlineLevel="0" collapsed="false">
      <c r="A261" s="0" t="n">
        <v>9</v>
      </c>
      <c r="B261" s="0" t="s">
        <v>129</v>
      </c>
      <c r="C261" s="0" t="n">
        <v>40894.2226666667</v>
      </c>
      <c r="D261" s="0" t="s">
        <v>38</v>
      </c>
      <c r="E261" s="0" t="n">
        <v>2294634</v>
      </c>
      <c r="F261" s="0" t="n">
        <v>2309888</v>
      </c>
      <c r="G261" s="0" t="n">
        <v>56.4844579350035</v>
      </c>
      <c r="H261" s="0" t="n">
        <v>9</v>
      </c>
      <c r="I261" s="0" t="n">
        <v>5.08360121415032</v>
      </c>
      <c r="J261" s="0" t="n">
        <v>0.8516</v>
      </c>
      <c r="K261" s="0" t="n">
        <v>4.32919479397041</v>
      </c>
      <c r="L261" s="0" t="n">
        <v>6.72197465637118</v>
      </c>
      <c r="M261" s="0" t="n">
        <v>60.7180570182027</v>
      </c>
    </row>
    <row r="262" customFormat="false" ht="13.8" hidden="false" customHeight="false" outlineLevel="0" collapsed="false">
      <c r="A262" s="0" t="n">
        <v>9</v>
      </c>
      <c r="B262" s="0" t="s">
        <v>129</v>
      </c>
      <c r="C262" s="0" t="n">
        <v>40894.2226666667</v>
      </c>
      <c r="E262" s="0" t="n">
        <v>2309560</v>
      </c>
    </row>
    <row r="263" customFormat="false" ht="13.8" hidden="false" customHeight="false" outlineLevel="0" collapsed="false">
      <c r="A263" s="0" t="n">
        <v>9</v>
      </c>
      <c r="B263" s="0" t="s">
        <v>129</v>
      </c>
      <c r="C263" s="0" t="n">
        <v>40894.2226666667</v>
      </c>
      <c r="E263" s="0" t="n">
        <v>2325470</v>
      </c>
    </row>
    <row r="264" customFormat="false" ht="13.8" hidden="false" customHeight="false" outlineLevel="0" collapsed="false">
      <c r="A264" s="0" t="n">
        <v>9</v>
      </c>
      <c r="B264" s="0" t="s">
        <v>129</v>
      </c>
      <c r="C264" s="0" t="n">
        <v>40894.2226666667</v>
      </c>
      <c r="D264" s="0" t="s">
        <v>39</v>
      </c>
      <c r="E264" s="0" t="n">
        <v>2909809</v>
      </c>
      <c r="F264" s="0" t="n">
        <v>2872559.66666667</v>
      </c>
      <c r="G264" s="0" t="n">
        <v>70.2436549554009</v>
      </c>
      <c r="H264" s="0" t="n">
        <v>4</v>
      </c>
      <c r="I264" s="0" t="n">
        <v>2.80974619821603</v>
      </c>
      <c r="J264" s="0" t="n">
        <v>0.8516</v>
      </c>
      <c r="K264" s="0" t="n">
        <v>2.39277986240078</v>
      </c>
    </row>
    <row r="265" customFormat="false" ht="13.8" hidden="false" customHeight="false" outlineLevel="0" collapsed="false">
      <c r="A265" s="0" t="n">
        <v>9</v>
      </c>
      <c r="B265" s="0" t="s">
        <v>129</v>
      </c>
      <c r="C265" s="0" t="n">
        <v>40894.2226666667</v>
      </c>
      <c r="E265" s="0" t="n">
        <v>2931145</v>
      </c>
    </row>
    <row r="266" customFormat="false" ht="13.8" hidden="false" customHeight="false" outlineLevel="0" collapsed="false">
      <c r="A266" s="0" t="n">
        <v>9</v>
      </c>
      <c r="B266" s="0" t="s">
        <v>129</v>
      </c>
      <c r="C266" s="0" t="n">
        <v>40894.2226666667</v>
      </c>
      <c r="E266" s="0" t="n">
        <v>2776725</v>
      </c>
    </row>
    <row r="267" customFormat="false" ht="13.8" hidden="false" customHeight="false" outlineLevel="0" collapsed="false">
      <c r="A267" s="0" t="n">
        <v>9</v>
      </c>
      <c r="B267" s="0" t="s">
        <v>129</v>
      </c>
      <c r="C267" s="0" t="n">
        <v>40894.2226666667</v>
      </c>
      <c r="D267" s="0" t="s">
        <v>104</v>
      </c>
      <c r="E267" s="0" t="n">
        <v>2888115.86666667</v>
      </c>
      <c r="F267" s="0" t="n">
        <v>2889668.26666667</v>
      </c>
      <c r="G267" s="0" t="n">
        <v>70.6620172296873</v>
      </c>
      <c r="H267" s="0" t="n">
        <v>10</v>
      </c>
      <c r="I267" s="0" t="n">
        <v>7.06620172296873</v>
      </c>
      <c r="J267" s="0" t="n">
        <v>0.8516</v>
      </c>
      <c r="K267" s="0" t="n">
        <v>6.01757738728017</v>
      </c>
      <c r="M267" s="0" t="n">
        <v>70.6620172296873</v>
      </c>
    </row>
    <row r="268" customFormat="false" ht="13.8" hidden="false" customHeight="false" outlineLevel="0" collapsed="false">
      <c r="A268" s="0" t="n">
        <v>9</v>
      </c>
      <c r="B268" s="0" t="s">
        <v>129</v>
      </c>
      <c r="C268" s="0" t="n">
        <v>40894.2226666667</v>
      </c>
      <c r="E268" s="0" t="n">
        <v>2889668.26666667</v>
      </c>
    </row>
    <row r="269" customFormat="false" ht="13.8" hidden="false" customHeight="false" outlineLevel="0" collapsed="false">
      <c r="A269" s="0" t="n">
        <v>9</v>
      </c>
      <c r="B269" s="0" t="s">
        <v>129</v>
      </c>
      <c r="C269" s="0" t="n">
        <v>40894.2226666667</v>
      </c>
      <c r="E269" s="0" t="n">
        <v>2891220.66666667</v>
      </c>
    </row>
    <row r="270" customFormat="false" ht="13.8" hidden="false" customHeight="false" outlineLevel="0" collapsed="false">
      <c r="A270" s="0" t="n">
        <v>9</v>
      </c>
      <c r="B270" s="0" t="s">
        <v>129</v>
      </c>
      <c r="C270" s="0" t="n">
        <v>40894.2226666667</v>
      </c>
      <c r="D270" s="0" t="s">
        <v>42</v>
      </c>
      <c r="E270" s="0" t="n">
        <v>2904436</v>
      </c>
      <c r="F270" s="0" t="n">
        <v>2929521.66666667</v>
      </c>
      <c r="G270" s="0" t="n">
        <v>71.6365656475616</v>
      </c>
      <c r="H270" s="0" t="n">
        <v>12</v>
      </c>
      <c r="I270" s="0" t="n">
        <v>8.59638787770739</v>
      </c>
      <c r="J270" s="0" t="n">
        <v>0.8516</v>
      </c>
      <c r="K270" s="0" t="n">
        <v>7.32068391665561</v>
      </c>
      <c r="L270" s="0" t="n">
        <v>14.4343685613358</v>
      </c>
      <c r="M270" s="0" t="n">
        <v>70.6237697732495</v>
      </c>
    </row>
    <row r="271" customFormat="false" ht="13.8" hidden="false" customHeight="false" outlineLevel="0" collapsed="false">
      <c r="A271" s="0" t="n">
        <v>9</v>
      </c>
      <c r="B271" s="0" t="s">
        <v>129</v>
      </c>
      <c r="C271" s="0" t="n">
        <v>40894.2226666667</v>
      </c>
      <c r="E271" s="0" t="n">
        <v>2863095</v>
      </c>
    </row>
    <row r="272" customFormat="false" ht="13.8" hidden="false" customHeight="false" outlineLevel="0" collapsed="false">
      <c r="A272" s="0" t="n">
        <v>9</v>
      </c>
      <c r="B272" s="0" t="s">
        <v>129</v>
      </c>
      <c r="C272" s="0" t="n">
        <v>40894.2226666667</v>
      </c>
      <c r="E272" s="0" t="n">
        <v>3021034</v>
      </c>
    </row>
    <row r="273" customFormat="false" ht="13.8" hidden="false" customHeight="false" outlineLevel="0" collapsed="false">
      <c r="A273" s="0" t="n">
        <v>9</v>
      </c>
      <c r="B273" s="0" t="s">
        <v>129</v>
      </c>
      <c r="C273" s="0" t="n">
        <v>40894.2226666667</v>
      </c>
      <c r="D273" s="0" t="s">
        <v>43</v>
      </c>
      <c r="E273" s="0" t="n">
        <v>2885100</v>
      </c>
      <c r="F273" s="0" t="n">
        <v>2846686.66666667</v>
      </c>
      <c r="G273" s="0" t="n">
        <v>69.6109738989374</v>
      </c>
      <c r="H273" s="0" t="n">
        <v>12</v>
      </c>
      <c r="I273" s="0" t="n">
        <v>8.35331686787248</v>
      </c>
      <c r="J273" s="0" t="n">
        <v>0.8516</v>
      </c>
      <c r="K273" s="0" t="n">
        <v>7.11368464468021</v>
      </c>
    </row>
    <row r="274" customFormat="false" ht="13.8" hidden="false" customHeight="false" outlineLevel="0" collapsed="false">
      <c r="A274" s="0" t="n">
        <v>9</v>
      </c>
      <c r="B274" s="0" t="s">
        <v>129</v>
      </c>
      <c r="C274" s="0" t="n">
        <v>40894.2226666667</v>
      </c>
      <c r="E274" s="0" t="n">
        <v>2861218</v>
      </c>
    </row>
    <row r="275" customFormat="false" ht="13.8" hidden="false" customHeight="false" outlineLevel="0" collapsed="false">
      <c r="A275" s="0" t="n">
        <v>9</v>
      </c>
      <c r="B275" s="0" t="s">
        <v>129</v>
      </c>
      <c r="C275" s="0" t="n">
        <v>40894.2226666667</v>
      </c>
      <c r="E275" s="0" t="n">
        <v>2793742</v>
      </c>
    </row>
    <row r="276" customFormat="false" ht="13.8" hidden="false" customHeight="false" outlineLevel="0" collapsed="false">
      <c r="A276" s="0" t="n">
        <v>9</v>
      </c>
      <c r="B276" s="0" t="s">
        <v>129</v>
      </c>
      <c r="C276" s="0" t="n">
        <v>40894.2226666667</v>
      </c>
      <c r="D276" s="0" t="s">
        <v>106</v>
      </c>
      <c r="E276" s="0" t="n">
        <v>2914700</v>
      </c>
      <c r="F276" s="0" t="n">
        <v>2985417.66666667</v>
      </c>
      <c r="G276" s="0" t="n">
        <v>73.003409087908</v>
      </c>
      <c r="H276" s="0" t="n">
        <v>13</v>
      </c>
      <c r="I276" s="0" t="n">
        <v>9.49044318142804</v>
      </c>
      <c r="J276" s="0" t="n">
        <v>0.8516</v>
      </c>
      <c r="K276" s="0" t="n">
        <v>8.08206141330412</v>
      </c>
      <c r="M276" s="0" t="n">
        <v>73.003409087908</v>
      </c>
    </row>
    <row r="277" customFormat="false" ht="13.8" hidden="false" customHeight="false" outlineLevel="0" collapsed="false">
      <c r="A277" s="0" t="n">
        <v>9</v>
      </c>
      <c r="B277" s="0" t="s">
        <v>129</v>
      </c>
      <c r="C277" s="0" t="n">
        <v>40894.2226666667</v>
      </c>
      <c r="E277" s="0" t="n">
        <v>3022561</v>
      </c>
    </row>
    <row r="278" customFormat="false" ht="13.8" hidden="false" customHeight="false" outlineLevel="0" collapsed="false">
      <c r="A278" s="0" t="n">
        <v>9</v>
      </c>
      <c r="B278" s="0" t="s">
        <v>129</v>
      </c>
      <c r="C278" s="0" t="n">
        <v>40894.2226666667</v>
      </c>
      <c r="E278" s="0" t="n">
        <v>3018992</v>
      </c>
    </row>
    <row r="279" customFormat="false" ht="13.8" hidden="false" customHeight="false" outlineLevel="0" collapsed="false">
      <c r="A279" s="0" t="n">
        <v>9</v>
      </c>
      <c r="B279" s="0" t="s">
        <v>129</v>
      </c>
      <c r="C279" s="0" t="n">
        <v>40894.2226666667</v>
      </c>
      <c r="D279" s="0" t="s">
        <v>107</v>
      </c>
      <c r="E279" s="0" t="n">
        <v>2964310</v>
      </c>
      <c r="F279" s="0" t="n">
        <v>3001980</v>
      </c>
      <c r="G279" s="0" t="n">
        <v>73.4084133220839</v>
      </c>
      <c r="H279" s="0" t="n">
        <v>12</v>
      </c>
      <c r="I279" s="0" t="n">
        <v>8.80900959865007</v>
      </c>
      <c r="J279" s="0" t="n">
        <v>0.8516</v>
      </c>
      <c r="K279" s="0" t="n">
        <v>7.5017525742104</v>
      </c>
      <c r="M279" s="0" t="n">
        <v>73.4084133220839</v>
      </c>
    </row>
    <row r="280" customFormat="false" ht="13.8" hidden="false" customHeight="false" outlineLevel="0" collapsed="false">
      <c r="A280" s="0" t="n">
        <v>9</v>
      </c>
      <c r="B280" s="0" t="s">
        <v>129</v>
      </c>
      <c r="C280" s="0" t="n">
        <v>40894.2226666667</v>
      </c>
      <c r="E280" s="0" t="n">
        <v>3000500</v>
      </c>
    </row>
    <row r="281" customFormat="false" ht="13.8" hidden="false" customHeight="false" outlineLevel="0" collapsed="false">
      <c r="A281" s="0" t="n">
        <v>9</v>
      </c>
      <c r="B281" s="0" t="s">
        <v>129</v>
      </c>
      <c r="C281" s="0" t="n">
        <v>40894.2226666667</v>
      </c>
      <c r="E281" s="0" t="n">
        <v>3041130</v>
      </c>
    </row>
    <row r="282" customFormat="false" ht="13.8" hidden="false" customHeight="false" outlineLevel="0" collapsed="false">
      <c r="A282" s="0" t="n">
        <v>9</v>
      </c>
      <c r="B282" s="0" t="s">
        <v>129</v>
      </c>
      <c r="C282" s="0" t="n">
        <v>40894.2226666667</v>
      </c>
      <c r="D282" s="0" t="s">
        <v>108</v>
      </c>
      <c r="E282" s="0" t="n">
        <v>2667530</v>
      </c>
      <c r="F282" s="0" t="n">
        <v>2694050</v>
      </c>
      <c r="G282" s="0" t="n">
        <v>65.8784988275606</v>
      </c>
      <c r="H282" s="0" t="n">
        <v>11</v>
      </c>
      <c r="I282" s="0" t="n">
        <v>7.24663487103166</v>
      </c>
      <c r="J282" s="0" t="n">
        <v>0.8516</v>
      </c>
      <c r="K282" s="0" t="n">
        <v>6.17123425617056</v>
      </c>
      <c r="M282" s="0" t="n">
        <v>65.8784988275606</v>
      </c>
    </row>
    <row r="283" customFormat="false" ht="13.8" hidden="false" customHeight="false" outlineLevel="0" collapsed="false">
      <c r="A283" s="0" t="n">
        <v>9</v>
      </c>
      <c r="B283" s="0" t="s">
        <v>129</v>
      </c>
      <c r="C283" s="0" t="n">
        <v>40894.2226666667</v>
      </c>
      <c r="E283" s="0" t="n">
        <v>2719710</v>
      </c>
    </row>
    <row r="284" customFormat="false" ht="13.8" hidden="false" customHeight="false" outlineLevel="0" collapsed="false">
      <c r="A284" s="0" t="n">
        <v>9</v>
      </c>
      <c r="B284" s="0" t="s">
        <v>129</v>
      </c>
      <c r="C284" s="0" t="n">
        <v>40894.2226666667</v>
      </c>
      <c r="E284" s="0" t="n">
        <v>2694910</v>
      </c>
    </row>
    <row r="285" customFormat="false" ht="13.8" hidden="false" customHeight="false" outlineLevel="0" collapsed="false">
      <c r="A285" s="0" t="n">
        <v>9</v>
      </c>
      <c r="B285" s="0" t="s">
        <v>129</v>
      </c>
      <c r="C285" s="0" t="n">
        <v>40894.2226666667</v>
      </c>
      <c r="D285" s="0" t="s">
        <v>109</v>
      </c>
      <c r="E285" s="0" t="n">
        <v>2817854</v>
      </c>
      <c r="F285" s="0" t="n">
        <v>2920739.66666667</v>
      </c>
      <c r="G285" s="0" t="n">
        <v>71.4218164867428</v>
      </c>
      <c r="H285" s="0" t="n">
        <v>12</v>
      </c>
      <c r="I285" s="0" t="n">
        <v>8.57061797840914</v>
      </c>
      <c r="J285" s="0" t="n">
        <v>0.8516</v>
      </c>
      <c r="K285" s="0" t="n">
        <v>7.29873827041322</v>
      </c>
      <c r="M285" s="0" t="n">
        <v>71.4218164867428</v>
      </c>
    </row>
    <row r="286" customFormat="false" ht="13.8" hidden="false" customHeight="false" outlineLevel="0" collapsed="false">
      <c r="A286" s="0" t="n">
        <v>9</v>
      </c>
      <c r="B286" s="0" t="s">
        <v>129</v>
      </c>
      <c r="C286" s="0" t="n">
        <v>40894.2226666667</v>
      </c>
      <c r="E286" s="0" t="n">
        <v>2979569</v>
      </c>
      <c r="H286" s="0" t="n">
        <v>40</v>
      </c>
    </row>
    <row r="287" customFormat="false" ht="13.8" hidden="false" customHeight="false" outlineLevel="0" collapsed="false">
      <c r="A287" s="0" t="n">
        <v>9</v>
      </c>
      <c r="B287" s="0" t="s">
        <v>129</v>
      </c>
      <c r="C287" s="0" t="n">
        <v>40894.2226666667</v>
      </c>
      <c r="E287" s="0" t="n">
        <v>2964796</v>
      </c>
    </row>
    <row r="288" customFormat="false" ht="13.8" hidden="false" customHeight="false" outlineLevel="0" collapsed="false">
      <c r="A288" s="0" t="n">
        <v>9</v>
      </c>
      <c r="B288" s="0" t="s">
        <v>129</v>
      </c>
      <c r="C288" s="0" t="n">
        <v>40894.2226666667</v>
      </c>
      <c r="D288" s="0" t="s">
        <v>110</v>
      </c>
      <c r="E288" s="0" t="n">
        <v>2819774</v>
      </c>
      <c r="F288" s="0" t="n">
        <v>2837499.33333333</v>
      </c>
      <c r="G288" s="0" t="n">
        <v>69.3863129875852</v>
      </c>
      <c r="H288" s="0" t="n">
        <v>12</v>
      </c>
      <c r="I288" s="0" t="n">
        <v>8.32635755851022</v>
      </c>
      <c r="J288" s="0" t="n">
        <v>0.8516</v>
      </c>
      <c r="K288" s="0" t="n">
        <v>7.0907260968273</v>
      </c>
      <c r="M288" s="0" t="n">
        <v>69.3863129875852</v>
      </c>
    </row>
    <row r="289" customFormat="false" ht="13.8" hidden="false" customHeight="false" outlineLevel="0" collapsed="false">
      <c r="A289" s="0" t="n">
        <v>9</v>
      </c>
      <c r="B289" s="0" t="s">
        <v>129</v>
      </c>
      <c r="C289" s="0" t="n">
        <v>40894.2226666667</v>
      </c>
      <c r="E289" s="0" t="n">
        <v>2971350</v>
      </c>
    </row>
    <row r="290" customFormat="false" ht="13.8" hidden="false" customHeight="false" outlineLevel="0" collapsed="false">
      <c r="A290" s="0" t="n">
        <v>9</v>
      </c>
      <c r="B290" s="0" t="s">
        <v>129</v>
      </c>
      <c r="C290" s="0" t="n">
        <v>40894.2226666667</v>
      </c>
      <c r="E290" s="0" t="n">
        <v>2721374</v>
      </c>
    </row>
    <row r="291" customFormat="false" ht="13.8" hidden="false" customHeight="false" outlineLevel="0" collapsed="false">
      <c r="A291" s="0" t="n">
        <v>9</v>
      </c>
      <c r="B291" s="0" t="s">
        <v>129</v>
      </c>
      <c r="C291" s="0" t="n">
        <v>40894.2226666667</v>
      </c>
      <c r="D291" s="0" t="s">
        <v>111</v>
      </c>
      <c r="E291" s="0" t="n">
        <v>2670918</v>
      </c>
      <c r="F291" s="0" t="n">
        <v>2877557.33333333</v>
      </c>
      <c r="G291" s="0" t="n">
        <v>70.3658645571679</v>
      </c>
      <c r="H291" s="0" t="n">
        <v>16</v>
      </c>
      <c r="I291" s="0" t="n">
        <v>11.2585383291469</v>
      </c>
      <c r="J291" s="0" t="n">
        <v>0.8516</v>
      </c>
      <c r="K291" s="0" t="n">
        <v>9.58777124110147</v>
      </c>
      <c r="M291" s="0" t="n">
        <v>70.3658645571679</v>
      </c>
    </row>
    <row r="292" customFormat="false" ht="13.8" hidden="false" customHeight="false" outlineLevel="0" collapsed="false">
      <c r="A292" s="0" t="n">
        <v>9</v>
      </c>
      <c r="B292" s="0" t="s">
        <v>129</v>
      </c>
      <c r="C292" s="0" t="n">
        <v>40894.2226666667</v>
      </c>
      <c r="E292" s="0" t="n">
        <v>3093298</v>
      </c>
    </row>
    <row r="293" customFormat="false" ht="13.8" hidden="false" customHeight="false" outlineLevel="0" collapsed="false">
      <c r="A293" s="0" t="n">
        <v>9</v>
      </c>
      <c r="B293" s="0" t="s">
        <v>129</v>
      </c>
      <c r="C293" s="0" t="n">
        <v>40894.2226666667</v>
      </c>
      <c r="E293" s="0" t="n">
        <v>2868456</v>
      </c>
    </row>
    <row r="294" customFormat="false" ht="13.8" hidden="false" customHeight="false" outlineLevel="0" collapsed="false">
      <c r="A294" s="0" t="n">
        <v>14</v>
      </c>
      <c r="B294" s="0" t="s">
        <v>129</v>
      </c>
      <c r="C294" s="0" t="n">
        <v>45613.0933333333</v>
      </c>
      <c r="D294" s="0" t="s">
        <v>114</v>
      </c>
      <c r="E294" s="0" t="n">
        <v>2946311</v>
      </c>
      <c r="F294" s="0" t="n">
        <v>2900582.33333333</v>
      </c>
      <c r="G294" s="0" t="n">
        <v>70.9289025243566</v>
      </c>
      <c r="H294" s="0" t="n">
        <v>3065</v>
      </c>
      <c r="I294" s="0" t="n">
        <v>2173.97086237153</v>
      </c>
      <c r="J294" s="0" t="n">
        <v>0.8516</v>
      </c>
      <c r="K294" s="0" t="n">
        <v>1851.35358639559</v>
      </c>
      <c r="M294" s="0" t="n">
        <v>70.9289025243566</v>
      </c>
    </row>
    <row r="295" customFormat="false" ht="13.8" hidden="false" customHeight="false" outlineLevel="0" collapsed="false">
      <c r="A295" s="0" t="n">
        <v>14</v>
      </c>
      <c r="B295" s="0" t="s">
        <v>129</v>
      </c>
      <c r="C295" s="0" t="n">
        <v>45613.0933333333</v>
      </c>
      <c r="E295" s="0" t="n">
        <v>2822864</v>
      </c>
    </row>
    <row r="296" customFormat="false" ht="13.8" hidden="false" customHeight="false" outlineLevel="0" collapsed="false">
      <c r="A296" s="0" t="n">
        <v>14</v>
      </c>
      <c r="B296" s="0" t="s">
        <v>129</v>
      </c>
      <c r="C296" s="0" t="n">
        <v>45613.0933333333</v>
      </c>
      <c r="E296" s="0" t="n">
        <v>2932572</v>
      </c>
    </row>
    <row r="297" customFormat="false" ht="13.8" hidden="false" customHeight="false" outlineLevel="0" collapsed="false">
      <c r="A297" s="0" t="n">
        <v>14</v>
      </c>
      <c r="B297" s="0" t="s">
        <v>129</v>
      </c>
      <c r="C297" s="0" t="n">
        <v>45613.0933333333</v>
      </c>
      <c r="D297" s="0" t="s">
        <v>115</v>
      </c>
      <c r="E297" s="0" t="n">
        <v>2755146</v>
      </c>
      <c r="F297" s="0" t="n">
        <v>2936180.66666667</v>
      </c>
      <c r="G297" s="0" t="n">
        <v>71.7994003847389</v>
      </c>
      <c r="H297" s="0" t="n">
        <v>3240</v>
      </c>
      <c r="I297" s="0" t="n">
        <v>2326.30057246554</v>
      </c>
      <c r="J297" s="0" t="n">
        <v>0.8516</v>
      </c>
      <c r="K297" s="0" t="n">
        <v>1981.07756751166</v>
      </c>
      <c r="M297" s="0" t="n">
        <v>71.7994003847389</v>
      </c>
    </row>
    <row r="298" customFormat="false" ht="13.8" hidden="false" customHeight="false" outlineLevel="0" collapsed="false">
      <c r="A298" s="0" t="n">
        <v>14</v>
      </c>
      <c r="B298" s="0" t="s">
        <v>129</v>
      </c>
      <c r="C298" s="0" t="n">
        <v>45613.0933333333</v>
      </c>
      <c r="E298" s="0" t="n">
        <v>2969462</v>
      </c>
    </row>
    <row r="299" customFormat="false" ht="13.8" hidden="false" customHeight="false" outlineLevel="0" collapsed="false">
      <c r="A299" s="0" t="n">
        <v>14</v>
      </c>
      <c r="B299" s="0" t="s">
        <v>129</v>
      </c>
      <c r="C299" s="0" t="n">
        <v>45613.0933333333</v>
      </c>
      <c r="E299" s="0" t="n">
        <v>3083934</v>
      </c>
    </row>
    <row r="300" customFormat="false" ht="13.8" hidden="false" customHeight="false" outlineLevel="0" collapsed="false">
      <c r="A300" s="0" t="n">
        <v>14</v>
      </c>
      <c r="B300" s="0" t="s">
        <v>129</v>
      </c>
      <c r="C300" s="0" t="n">
        <v>45613.0933333333</v>
      </c>
      <c r="D300" s="0" t="s">
        <v>116</v>
      </c>
      <c r="E300" s="0" t="n">
        <v>2858179</v>
      </c>
      <c r="F300" s="0" t="n">
        <v>2801121.66666667</v>
      </c>
      <c r="G300" s="0" t="n">
        <v>68.4967578305356</v>
      </c>
      <c r="H300" s="0" t="n">
        <v>1750</v>
      </c>
      <c r="I300" s="0" t="n">
        <v>1198.69326203437</v>
      </c>
      <c r="J300" s="0" t="n">
        <v>0.8516</v>
      </c>
      <c r="K300" s="0" t="n">
        <v>1020.80718194847</v>
      </c>
      <c r="M300" s="0" t="n">
        <v>68.4967578305356</v>
      </c>
    </row>
    <row r="301" customFormat="false" ht="13.8" hidden="false" customHeight="false" outlineLevel="0" collapsed="false">
      <c r="A301" s="0" t="n">
        <v>14</v>
      </c>
      <c r="B301" s="0" t="s">
        <v>129</v>
      </c>
      <c r="C301" s="0" t="n">
        <v>45613.0933333333</v>
      </c>
      <c r="E301" s="0" t="n">
        <v>2905651</v>
      </c>
    </row>
    <row r="302" customFormat="false" ht="13.8" hidden="false" customHeight="false" outlineLevel="0" collapsed="false">
      <c r="A302" s="0" t="n">
        <v>14</v>
      </c>
      <c r="B302" s="0" t="s">
        <v>129</v>
      </c>
      <c r="C302" s="0" t="n">
        <v>45613.0933333333</v>
      </c>
      <c r="E302" s="0" t="n">
        <v>2639535</v>
      </c>
    </row>
    <row r="303" customFormat="false" ht="13.8" hidden="false" customHeight="false" outlineLevel="0" collapsed="false">
      <c r="A303" s="0" t="n">
        <v>14</v>
      </c>
      <c r="B303" s="0" t="s">
        <v>129</v>
      </c>
      <c r="C303" s="0" t="n">
        <v>45613.0933333333</v>
      </c>
      <c r="D303" s="0" t="s">
        <v>97</v>
      </c>
      <c r="E303" s="0" t="n">
        <v>2933568</v>
      </c>
      <c r="F303" s="0" t="n">
        <v>2929242.33333333</v>
      </c>
      <c r="G303" s="0" t="n">
        <v>71.6297350168485</v>
      </c>
      <c r="H303" s="0" t="n">
        <v>22</v>
      </c>
      <c r="I303" s="0" t="n">
        <v>15.7585417037067</v>
      </c>
      <c r="J303" s="0" t="n">
        <v>0.8516</v>
      </c>
      <c r="K303" s="0" t="n">
        <v>13.4199741148766</v>
      </c>
      <c r="M303" s="0" t="n">
        <v>71.6297350168485</v>
      </c>
    </row>
    <row r="304" customFormat="false" ht="13.8" hidden="false" customHeight="false" outlineLevel="0" collapsed="false">
      <c r="A304" s="0" t="n">
        <v>14</v>
      </c>
      <c r="B304" s="0" t="s">
        <v>129</v>
      </c>
      <c r="C304" s="0" t="n">
        <v>45613.0933333333</v>
      </c>
      <c r="E304" s="0" t="n">
        <v>3010282</v>
      </c>
    </row>
    <row r="305" customFormat="false" ht="13.8" hidden="false" customHeight="false" outlineLevel="0" collapsed="false">
      <c r="A305" s="0" t="n">
        <v>14</v>
      </c>
      <c r="B305" s="0" t="s">
        <v>129</v>
      </c>
      <c r="C305" s="0" t="n">
        <v>45613.0933333333</v>
      </c>
      <c r="E305" s="0" t="n">
        <v>2843877</v>
      </c>
    </row>
    <row r="306" customFormat="false" ht="13.8" hidden="false" customHeight="false" outlineLevel="0" collapsed="false">
      <c r="A306" s="0" t="n">
        <v>14</v>
      </c>
      <c r="B306" s="0" t="s">
        <v>129</v>
      </c>
      <c r="C306" s="0" t="n">
        <v>45613.0933333333</v>
      </c>
      <c r="D306" s="0" t="s">
        <v>98</v>
      </c>
      <c r="E306" s="0" t="n">
        <v>3208537</v>
      </c>
      <c r="F306" s="0" t="n">
        <v>3087468.33333333</v>
      </c>
      <c r="G306" s="0" t="n">
        <v>75.4988879113715</v>
      </c>
      <c r="H306" s="0" t="n">
        <v>15</v>
      </c>
      <c r="I306" s="0" t="n">
        <v>11.3248331867057</v>
      </c>
      <c r="J306" s="0" t="n">
        <v>0.8516</v>
      </c>
      <c r="K306" s="0" t="n">
        <v>9.64422794179859</v>
      </c>
      <c r="M306" s="0" t="n">
        <v>75.4988879113715</v>
      </c>
    </row>
    <row r="307" customFormat="false" ht="13.8" hidden="false" customHeight="false" outlineLevel="0" collapsed="false">
      <c r="A307" s="0" t="n">
        <v>14</v>
      </c>
      <c r="B307" s="0" t="s">
        <v>129</v>
      </c>
      <c r="C307" s="0" t="n">
        <v>45613.0933333333</v>
      </c>
      <c r="E307" s="0" t="n">
        <v>3120300</v>
      </c>
    </row>
    <row r="308" customFormat="false" ht="13.8" hidden="false" customHeight="false" outlineLevel="0" collapsed="false">
      <c r="A308" s="0" t="n">
        <v>14</v>
      </c>
      <c r="B308" s="0" t="s">
        <v>129</v>
      </c>
      <c r="C308" s="0" t="n">
        <v>45613.0933333333</v>
      </c>
      <c r="E308" s="0" t="n">
        <v>2933568</v>
      </c>
    </row>
    <row r="309" customFormat="false" ht="13.8" hidden="false" customHeight="false" outlineLevel="0" collapsed="false">
      <c r="A309" s="0" t="n">
        <v>14</v>
      </c>
      <c r="B309" s="0" t="s">
        <v>129</v>
      </c>
      <c r="C309" s="0" t="n">
        <v>45613.0933333333</v>
      </c>
      <c r="D309" s="0" t="s">
        <v>99</v>
      </c>
      <c r="E309" s="0" t="n">
        <v>3010282</v>
      </c>
      <c r="F309" s="0" t="n">
        <v>3020898.66666667</v>
      </c>
      <c r="G309" s="0" t="n">
        <v>73.8710377573465</v>
      </c>
      <c r="H309" s="0" t="n">
        <v>16</v>
      </c>
      <c r="I309" s="0" t="n">
        <v>11.8193660411754</v>
      </c>
      <c r="J309" s="0" t="n">
        <v>0.8516</v>
      </c>
      <c r="K309" s="0" t="n">
        <v>10.065372120665</v>
      </c>
      <c r="M309" s="0" t="n">
        <v>73.8710377573465</v>
      </c>
    </row>
    <row r="310" customFormat="false" ht="13.8" hidden="false" customHeight="false" outlineLevel="0" collapsed="false">
      <c r="A310" s="0" t="n">
        <v>14</v>
      </c>
      <c r="B310" s="0" t="s">
        <v>129</v>
      </c>
      <c r="C310" s="0" t="n">
        <v>45613.0933333333</v>
      </c>
      <c r="E310" s="0" t="n">
        <v>2843877</v>
      </c>
    </row>
    <row r="311" customFormat="false" ht="13.8" hidden="false" customHeight="false" outlineLevel="0" collapsed="false">
      <c r="A311" s="0" t="n">
        <v>14</v>
      </c>
      <c r="B311" s="0" t="s">
        <v>129</v>
      </c>
      <c r="C311" s="0" t="n">
        <v>45613.0933333333</v>
      </c>
      <c r="E311" s="0" t="n">
        <v>3208537</v>
      </c>
    </row>
    <row r="312" customFormat="false" ht="13.8" hidden="false" customHeight="false" outlineLevel="0" collapsed="false">
      <c r="A312" s="0" t="n">
        <v>14</v>
      </c>
      <c r="B312" s="0" t="s">
        <v>129</v>
      </c>
      <c r="C312" s="0" t="n">
        <v>45613.0933333333</v>
      </c>
      <c r="D312" s="0" t="s">
        <v>32</v>
      </c>
      <c r="E312" s="0" t="n">
        <v>2456511</v>
      </c>
      <c r="F312" s="0" t="n">
        <v>2498975</v>
      </c>
      <c r="G312" s="0" t="n">
        <v>61.1082651055486</v>
      </c>
      <c r="H312" s="0" t="n">
        <v>10</v>
      </c>
      <c r="I312" s="0" t="n">
        <v>6.11082651055486</v>
      </c>
      <c r="J312" s="0" t="n">
        <v>0.8516</v>
      </c>
      <c r="K312" s="0" t="n">
        <v>5.20397985638852</v>
      </c>
      <c r="L312" s="0" t="n">
        <v>8.97453220153315</v>
      </c>
      <c r="M312" s="0" t="n">
        <v>58.546867344692</v>
      </c>
    </row>
    <row r="313" customFormat="false" ht="13.8" hidden="false" customHeight="false" outlineLevel="0" collapsed="false">
      <c r="A313" s="0" t="n">
        <v>14</v>
      </c>
      <c r="B313" s="0" t="s">
        <v>129</v>
      </c>
      <c r="C313" s="0" t="n">
        <v>45613.0933333333</v>
      </c>
      <c r="E313" s="0" t="n">
        <v>2669657</v>
      </c>
    </row>
    <row r="314" customFormat="false" ht="13.8" hidden="false" customHeight="false" outlineLevel="0" collapsed="false">
      <c r="A314" s="0" t="n">
        <v>14</v>
      </c>
      <c r="B314" s="0" t="s">
        <v>129</v>
      </c>
      <c r="C314" s="0" t="n">
        <v>45613.0933333333</v>
      </c>
      <c r="E314" s="0" t="n">
        <v>2370757</v>
      </c>
    </row>
    <row r="315" customFormat="false" ht="13.8" hidden="false" customHeight="false" outlineLevel="0" collapsed="false">
      <c r="A315" s="0" t="n">
        <v>14</v>
      </c>
      <c r="B315" s="0" t="s">
        <v>129</v>
      </c>
      <c r="C315" s="0" t="n">
        <v>45613.0933333333</v>
      </c>
      <c r="D315" s="0" t="s">
        <v>33</v>
      </c>
      <c r="E315" s="0" t="n">
        <v>2289055</v>
      </c>
      <c r="F315" s="0" t="n">
        <v>2263295.66666667</v>
      </c>
      <c r="G315" s="0" t="n">
        <v>55.3451201436213</v>
      </c>
      <c r="H315" s="0" t="n">
        <v>8</v>
      </c>
      <c r="I315" s="0" t="n">
        <v>4.4276096114897</v>
      </c>
      <c r="J315" s="0" t="n">
        <v>0.8516</v>
      </c>
      <c r="K315" s="0" t="n">
        <v>3.77055234514463</v>
      </c>
    </row>
    <row r="316" customFormat="false" ht="13.8" hidden="false" customHeight="false" outlineLevel="0" collapsed="false">
      <c r="A316" s="0" t="n">
        <v>14</v>
      </c>
      <c r="B316" s="0" t="s">
        <v>129</v>
      </c>
      <c r="C316" s="0" t="n">
        <v>45613.0933333333</v>
      </c>
      <c r="E316" s="0" t="n">
        <v>2294214</v>
      </c>
    </row>
    <row r="317" customFormat="false" ht="13.8" hidden="false" customHeight="false" outlineLevel="0" collapsed="false">
      <c r="A317" s="0" t="n">
        <v>14</v>
      </c>
      <c r="B317" s="0" t="s">
        <v>129</v>
      </c>
      <c r="C317" s="0" t="n">
        <v>45613.0933333333</v>
      </c>
      <c r="E317" s="0" t="n">
        <v>2206618</v>
      </c>
    </row>
    <row r="318" customFormat="false" ht="13.8" hidden="false" customHeight="false" outlineLevel="0" collapsed="false">
      <c r="A318" s="0" t="n">
        <v>14</v>
      </c>
      <c r="B318" s="0" t="s">
        <v>129</v>
      </c>
      <c r="C318" s="0" t="n">
        <v>45613.0933333333</v>
      </c>
      <c r="D318" s="0" t="s">
        <v>101</v>
      </c>
      <c r="E318" s="0" t="n">
        <v>2925813</v>
      </c>
      <c r="F318" s="0" t="n">
        <v>2892212.66666667</v>
      </c>
      <c r="G318" s="0" t="n">
        <v>70.7242362873947</v>
      </c>
      <c r="H318" s="0" t="n">
        <v>12</v>
      </c>
      <c r="I318" s="0" t="n">
        <v>8.48690835448737</v>
      </c>
      <c r="J318" s="0" t="n">
        <v>0.8516</v>
      </c>
      <c r="K318" s="0" t="n">
        <v>7.22745115468144</v>
      </c>
      <c r="M318" s="0" t="n">
        <v>70.7242362873947</v>
      </c>
    </row>
    <row r="319" customFormat="false" ht="13.8" hidden="false" customHeight="false" outlineLevel="0" collapsed="false">
      <c r="A319" s="0" t="n">
        <v>14</v>
      </c>
      <c r="B319" s="0" t="s">
        <v>129</v>
      </c>
      <c r="C319" s="0" t="n">
        <v>45613.0933333333</v>
      </c>
      <c r="E319" s="0" t="n">
        <v>2888528</v>
      </c>
    </row>
    <row r="320" customFormat="false" ht="13.8" hidden="false" customHeight="false" outlineLevel="0" collapsed="false">
      <c r="A320" s="0" t="n">
        <v>14</v>
      </c>
      <c r="B320" s="0" t="s">
        <v>129</v>
      </c>
      <c r="C320" s="0" t="n">
        <v>45613.0933333333</v>
      </c>
      <c r="E320" s="0" t="n">
        <v>2862297</v>
      </c>
    </row>
    <row r="321" customFormat="false" ht="13.8" hidden="false" customHeight="false" outlineLevel="0" collapsed="false">
      <c r="A321" s="0" t="n">
        <v>14</v>
      </c>
      <c r="B321" s="0" t="s">
        <v>129</v>
      </c>
      <c r="C321" s="0" t="n">
        <v>45613.0933333333</v>
      </c>
      <c r="D321" s="0" t="s">
        <v>102</v>
      </c>
      <c r="E321" s="0" t="n">
        <v>2547589</v>
      </c>
      <c r="F321" s="0" t="n">
        <v>2691295.33333333</v>
      </c>
      <c r="G321" s="0" t="n">
        <v>65.8111380492638</v>
      </c>
      <c r="H321" s="0" t="n">
        <v>9</v>
      </c>
      <c r="I321" s="0" t="n">
        <v>5.92300242443374</v>
      </c>
      <c r="J321" s="0" t="n">
        <v>0.8516</v>
      </c>
      <c r="K321" s="0" t="n">
        <v>5.04402886464778</v>
      </c>
      <c r="M321" s="0" t="n">
        <v>65.8111380492638</v>
      </c>
    </row>
    <row r="322" customFormat="false" ht="13.8" hidden="false" customHeight="false" outlineLevel="0" collapsed="false">
      <c r="A322" s="0" t="n">
        <v>14</v>
      </c>
      <c r="B322" s="0" t="s">
        <v>129</v>
      </c>
      <c r="C322" s="0" t="n">
        <v>45613.0933333333</v>
      </c>
      <c r="E322" s="0" t="n">
        <v>2713429</v>
      </c>
    </row>
    <row r="323" customFormat="false" ht="13.8" hidden="false" customHeight="false" outlineLevel="0" collapsed="false">
      <c r="A323" s="0" t="n">
        <v>14</v>
      </c>
      <c r="B323" s="0" t="s">
        <v>129</v>
      </c>
      <c r="C323" s="0" t="n">
        <v>45613.0933333333</v>
      </c>
      <c r="E323" s="0" t="n">
        <v>2812868</v>
      </c>
    </row>
    <row r="324" customFormat="false" ht="13.8" hidden="false" customHeight="false" outlineLevel="0" collapsed="false">
      <c r="A324" s="0" t="n">
        <v>14</v>
      </c>
      <c r="B324" s="0" t="s">
        <v>129</v>
      </c>
      <c r="C324" s="0" t="n">
        <v>45613.0933333333</v>
      </c>
      <c r="D324" s="0" t="s">
        <v>38</v>
      </c>
      <c r="E324" s="0" t="n">
        <v>2294634</v>
      </c>
      <c r="F324" s="0" t="n">
        <v>2309888</v>
      </c>
      <c r="G324" s="0" t="n">
        <v>56.4844579350035</v>
      </c>
      <c r="H324" s="0" t="n">
        <v>9</v>
      </c>
      <c r="I324" s="0" t="n">
        <v>5.08360121415032</v>
      </c>
      <c r="J324" s="0" t="n">
        <v>0.8516</v>
      </c>
      <c r="K324" s="0" t="n">
        <v>4.32919479397041</v>
      </c>
      <c r="L324" s="0" t="n">
        <v>6.72197465637118</v>
      </c>
      <c r="M324" s="0" t="n">
        <v>60.7180570182027</v>
      </c>
    </row>
    <row r="325" customFormat="false" ht="13.8" hidden="false" customHeight="false" outlineLevel="0" collapsed="false">
      <c r="A325" s="0" t="n">
        <v>14</v>
      </c>
      <c r="B325" s="0" t="s">
        <v>129</v>
      </c>
      <c r="C325" s="0" t="n">
        <v>45613.0933333333</v>
      </c>
      <c r="E325" s="0" t="n">
        <v>2309560</v>
      </c>
    </row>
    <row r="326" customFormat="false" ht="13.8" hidden="false" customHeight="false" outlineLevel="0" collapsed="false">
      <c r="A326" s="0" t="n">
        <v>14</v>
      </c>
      <c r="B326" s="0" t="s">
        <v>129</v>
      </c>
      <c r="C326" s="0" t="n">
        <v>45613.0933333333</v>
      </c>
      <c r="E326" s="0" t="n">
        <v>2325470</v>
      </c>
    </row>
    <row r="327" customFormat="false" ht="13.8" hidden="false" customHeight="false" outlineLevel="0" collapsed="false">
      <c r="A327" s="0" t="n">
        <v>14</v>
      </c>
      <c r="B327" s="0" t="s">
        <v>129</v>
      </c>
      <c r="C327" s="0" t="n">
        <v>45613.0933333333</v>
      </c>
      <c r="D327" s="0" t="s">
        <v>39</v>
      </c>
      <c r="E327" s="0" t="n">
        <v>2909809</v>
      </c>
      <c r="F327" s="0" t="n">
        <v>2872559.66666667</v>
      </c>
      <c r="G327" s="0" t="n">
        <v>70.2436549554009</v>
      </c>
      <c r="H327" s="0" t="n">
        <v>4</v>
      </c>
      <c r="I327" s="0" t="n">
        <v>2.80974619821603</v>
      </c>
      <c r="J327" s="0" t="n">
        <v>0.8516</v>
      </c>
      <c r="K327" s="0" t="n">
        <v>2.39277986240078</v>
      </c>
    </row>
    <row r="328" customFormat="false" ht="13.8" hidden="false" customHeight="false" outlineLevel="0" collapsed="false">
      <c r="A328" s="0" t="n">
        <v>14</v>
      </c>
      <c r="B328" s="0" t="s">
        <v>129</v>
      </c>
      <c r="C328" s="0" t="n">
        <v>45613.0933333333</v>
      </c>
      <c r="E328" s="0" t="n">
        <v>2931145</v>
      </c>
    </row>
    <row r="329" customFormat="false" ht="13.8" hidden="false" customHeight="false" outlineLevel="0" collapsed="false">
      <c r="A329" s="0" t="n">
        <v>14</v>
      </c>
      <c r="B329" s="0" t="s">
        <v>129</v>
      </c>
      <c r="C329" s="0" t="n">
        <v>45613.0933333333</v>
      </c>
      <c r="E329" s="0" t="n">
        <v>2776725</v>
      </c>
    </row>
    <row r="330" customFormat="false" ht="13.8" hidden="false" customHeight="false" outlineLevel="0" collapsed="false">
      <c r="A330" s="0" t="n">
        <v>14</v>
      </c>
      <c r="B330" s="0" t="s">
        <v>129</v>
      </c>
      <c r="C330" s="0" t="n">
        <v>45613.0933333333</v>
      </c>
      <c r="D330" s="0" t="s">
        <v>104</v>
      </c>
      <c r="E330" s="0" t="n">
        <v>2888115.86666667</v>
      </c>
      <c r="F330" s="0" t="n">
        <v>2889668.26666667</v>
      </c>
      <c r="G330" s="0" t="n">
        <v>70.6620172296873</v>
      </c>
      <c r="H330" s="0" t="n">
        <v>10</v>
      </c>
      <c r="I330" s="0" t="n">
        <v>7.06620172296873</v>
      </c>
      <c r="J330" s="0" t="n">
        <v>0.8516</v>
      </c>
      <c r="K330" s="0" t="n">
        <v>6.01757738728017</v>
      </c>
      <c r="M330" s="0" t="n">
        <v>70.6620172296873</v>
      </c>
    </row>
    <row r="331" customFormat="false" ht="13.8" hidden="false" customHeight="false" outlineLevel="0" collapsed="false">
      <c r="A331" s="0" t="n">
        <v>14</v>
      </c>
      <c r="B331" s="0" t="s">
        <v>129</v>
      </c>
      <c r="C331" s="0" t="n">
        <v>45613.0933333333</v>
      </c>
      <c r="E331" s="0" t="n">
        <v>2889668.26666667</v>
      </c>
    </row>
    <row r="332" customFormat="false" ht="13.8" hidden="false" customHeight="false" outlineLevel="0" collapsed="false">
      <c r="A332" s="0" t="n">
        <v>14</v>
      </c>
      <c r="B332" s="0" t="s">
        <v>129</v>
      </c>
      <c r="C332" s="0" t="n">
        <v>45613.0933333333</v>
      </c>
      <c r="E332" s="0" t="n">
        <v>2891220.66666667</v>
      </c>
    </row>
    <row r="333" customFormat="false" ht="13.8" hidden="false" customHeight="false" outlineLevel="0" collapsed="false">
      <c r="A333" s="0" t="n">
        <v>14</v>
      </c>
      <c r="B333" s="0" t="s">
        <v>129</v>
      </c>
      <c r="C333" s="0" t="n">
        <v>45613.0933333333</v>
      </c>
      <c r="D333" s="0" t="s">
        <v>42</v>
      </c>
      <c r="E333" s="0" t="n">
        <v>2904436</v>
      </c>
      <c r="F333" s="0" t="n">
        <v>2929521.66666667</v>
      </c>
      <c r="G333" s="0" t="n">
        <v>71.6365656475616</v>
      </c>
      <c r="H333" s="0" t="n">
        <v>12</v>
      </c>
      <c r="I333" s="0" t="n">
        <v>8.59638787770739</v>
      </c>
      <c r="J333" s="0" t="n">
        <v>0.8516</v>
      </c>
      <c r="K333" s="0" t="n">
        <v>7.32068391665561</v>
      </c>
      <c r="L333" s="0" t="n">
        <v>14.4343685613358</v>
      </c>
      <c r="M333" s="0" t="n">
        <v>70.6237697732495</v>
      </c>
    </row>
    <row r="334" customFormat="false" ht="13.8" hidden="false" customHeight="false" outlineLevel="0" collapsed="false">
      <c r="A334" s="0" t="n">
        <v>14</v>
      </c>
      <c r="B334" s="0" t="s">
        <v>129</v>
      </c>
      <c r="C334" s="0" t="n">
        <v>45613.0933333333</v>
      </c>
      <c r="E334" s="0" t="n">
        <v>2863095</v>
      </c>
    </row>
    <row r="335" customFormat="false" ht="13.8" hidden="false" customHeight="false" outlineLevel="0" collapsed="false">
      <c r="A335" s="0" t="n">
        <v>14</v>
      </c>
      <c r="B335" s="0" t="s">
        <v>129</v>
      </c>
      <c r="C335" s="0" t="n">
        <v>45613.0933333333</v>
      </c>
      <c r="E335" s="0" t="n">
        <v>3021034</v>
      </c>
    </row>
    <row r="336" customFormat="false" ht="13.8" hidden="false" customHeight="false" outlineLevel="0" collapsed="false">
      <c r="A336" s="0" t="n">
        <v>14</v>
      </c>
      <c r="B336" s="0" t="s">
        <v>129</v>
      </c>
      <c r="C336" s="0" t="n">
        <v>45613.0933333333</v>
      </c>
      <c r="D336" s="0" t="s">
        <v>43</v>
      </c>
      <c r="E336" s="0" t="n">
        <v>2885100</v>
      </c>
      <c r="F336" s="0" t="n">
        <v>2846686.66666667</v>
      </c>
      <c r="G336" s="0" t="n">
        <v>69.6109738989374</v>
      </c>
      <c r="H336" s="0" t="n">
        <v>12</v>
      </c>
      <c r="I336" s="0" t="n">
        <v>8.35331686787248</v>
      </c>
      <c r="J336" s="0" t="n">
        <v>0.8516</v>
      </c>
      <c r="K336" s="0" t="n">
        <v>7.11368464468021</v>
      </c>
    </row>
    <row r="337" customFormat="false" ht="13.8" hidden="false" customHeight="false" outlineLevel="0" collapsed="false">
      <c r="A337" s="0" t="n">
        <v>14</v>
      </c>
      <c r="B337" s="0" t="s">
        <v>129</v>
      </c>
      <c r="C337" s="0" t="n">
        <v>45613.0933333333</v>
      </c>
      <c r="E337" s="0" t="n">
        <v>2861218</v>
      </c>
    </row>
    <row r="338" customFormat="false" ht="13.8" hidden="false" customHeight="false" outlineLevel="0" collapsed="false">
      <c r="A338" s="0" t="n">
        <v>14</v>
      </c>
      <c r="B338" s="0" t="s">
        <v>129</v>
      </c>
      <c r="C338" s="0" t="n">
        <v>45613.0933333333</v>
      </c>
      <c r="E338" s="0" t="n">
        <v>2793742</v>
      </c>
    </row>
    <row r="339" customFormat="false" ht="13.8" hidden="false" customHeight="false" outlineLevel="0" collapsed="false">
      <c r="A339" s="0" t="n">
        <v>14</v>
      </c>
      <c r="B339" s="0" t="s">
        <v>129</v>
      </c>
      <c r="C339" s="0" t="n">
        <v>45613.0933333333</v>
      </c>
      <c r="D339" s="0" t="s">
        <v>106</v>
      </c>
      <c r="E339" s="0" t="n">
        <v>2914700</v>
      </c>
      <c r="F339" s="0" t="n">
        <v>2985417.66666667</v>
      </c>
      <c r="G339" s="0" t="n">
        <v>73.003409087908</v>
      </c>
      <c r="H339" s="0" t="n">
        <v>13</v>
      </c>
      <c r="I339" s="0" t="n">
        <v>9.49044318142804</v>
      </c>
      <c r="J339" s="0" t="n">
        <v>0.8516</v>
      </c>
      <c r="K339" s="0" t="n">
        <v>8.08206141330412</v>
      </c>
      <c r="M339" s="0" t="n">
        <v>73.003409087908</v>
      </c>
    </row>
    <row r="340" customFormat="false" ht="13.8" hidden="false" customHeight="false" outlineLevel="0" collapsed="false">
      <c r="A340" s="0" t="n">
        <v>14</v>
      </c>
      <c r="B340" s="0" t="s">
        <v>129</v>
      </c>
      <c r="C340" s="0" t="n">
        <v>45613.0933333333</v>
      </c>
      <c r="E340" s="0" t="n">
        <v>3022561</v>
      </c>
    </row>
    <row r="341" customFormat="false" ht="13.8" hidden="false" customHeight="false" outlineLevel="0" collapsed="false">
      <c r="A341" s="0" t="n">
        <v>14</v>
      </c>
      <c r="B341" s="0" t="s">
        <v>129</v>
      </c>
      <c r="C341" s="0" t="n">
        <v>45613.0933333333</v>
      </c>
      <c r="E341" s="0" t="n">
        <v>3018992</v>
      </c>
    </row>
    <row r="342" customFormat="false" ht="13.8" hidden="false" customHeight="false" outlineLevel="0" collapsed="false">
      <c r="A342" s="0" t="n">
        <v>14</v>
      </c>
      <c r="B342" s="0" t="s">
        <v>129</v>
      </c>
      <c r="C342" s="0" t="n">
        <v>45613.0933333333</v>
      </c>
      <c r="D342" s="0" t="s">
        <v>107</v>
      </c>
      <c r="E342" s="0" t="n">
        <v>2964310</v>
      </c>
      <c r="F342" s="0" t="n">
        <v>3001980</v>
      </c>
      <c r="G342" s="0" t="n">
        <v>73.4084133220839</v>
      </c>
      <c r="H342" s="0" t="n">
        <v>12</v>
      </c>
      <c r="I342" s="0" t="n">
        <v>8.80900959865007</v>
      </c>
      <c r="J342" s="0" t="n">
        <v>0.8516</v>
      </c>
      <c r="K342" s="0" t="n">
        <v>7.5017525742104</v>
      </c>
      <c r="M342" s="0" t="n">
        <v>73.4084133220839</v>
      </c>
    </row>
    <row r="343" customFormat="false" ht="13.8" hidden="false" customHeight="false" outlineLevel="0" collapsed="false">
      <c r="A343" s="0" t="n">
        <v>14</v>
      </c>
      <c r="B343" s="0" t="s">
        <v>129</v>
      </c>
      <c r="C343" s="0" t="n">
        <v>45613.0933333333</v>
      </c>
      <c r="E343" s="0" t="n">
        <v>3000500</v>
      </c>
    </row>
    <row r="344" customFormat="false" ht="13.8" hidden="false" customHeight="false" outlineLevel="0" collapsed="false">
      <c r="A344" s="0" t="n">
        <v>14</v>
      </c>
      <c r="B344" s="0" t="s">
        <v>129</v>
      </c>
      <c r="C344" s="0" t="n">
        <v>45613.0933333333</v>
      </c>
      <c r="E344" s="0" t="n">
        <v>3041130</v>
      </c>
    </row>
    <row r="345" customFormat="false" ht="13.8" hidden="false" customHeight="false" outlineLevel="0" collapsed="false">
      <c r="A345" s="0" t="n">
        <v>14</v>
      </c>
      <c r="B345" s="0" t="s">
        <v>129</v>
      </c>
      <c r="C345" s="0" t="n">
        <v>45613.0933333333</v>
      </c>
      <c r="D345" s="0" t="s">
        <v>108</v>
      </c>
      <c r="E345" s="0" t="n">
        <v>2667530</v>
      </c>
      <c r="F345" s="0" t="n">
        <v>2694050</v>
      </c>
      <c r="G345" s="0" t="n">
        <v>65.8784988275606</v>
      </c>
      <c r="H345" s="0" t="n">
        <v>11</v>
      </c>
      <c r="I345" s="0" t="n">
        <v>7.24663487103166</v>
      </c>
      <c r="J345" s="0" t="n">
        <v>0.8516</v>
      </c>
      <c r="K345" s="0" t="n">
        <v>6.17123425617056</v>
      </c>
      <c r="M345" s="0" t="n">
        <v>65.8784988275606</v>
      </c>
    </row>
    <row r="346" customFormat="false" ht="13.8" hidden="false" customHeight="false" outlineLevel="0" collapsed="false">
      <c r="A346" s="0" t="n">
        <v>14</v>
      </c>
      <c r="B346" s="0" t="s">
        <v>129</v>
      </c>
      <c r="C346" s="0" t="n">
        <v>45613.0933333333</v>
      </c>
      <c r="E346" s="0" t="n">
        <v>2719710</v>
      </c>
    </row>
    <row r="347" customFormat="false" ht="13.8" hidden="false" customHeight="false" outlineLevel="0" collapsed="false">
      <c r="A347" s="0" t="n">
        <v>14</v>
      </c>
      <c r="B347" s="0" t="s">
        <v>129</v>
      </c>
      <c r="C347" s="0" t="n">
        <v>45613.0933333333</v>
      </c>
      <c r="E347" s="0" t="n">
        <v>2694910</v>
      </c>
    </row>
    <row r="348" customFormat="false" ht="13.8" hidden="false" customHeight="false" outlineLevel="0" collapsed="false">
      <c r="A348" s="0" t="n">
        <v>14</v>
      </c>
      <c r="B348" s="0" t="s">
        <v>129</v>
      </c>
      <c r="C348" s="0" t="n">
        <v>45613.0933333333</v>
      </c>
      <c r="D348" s="0" t="s">
        <v>109</v>
      </c>
      <c r="E348" s="0" t="n">
        <v>2817854</v>
      </c>
      <c r="F348" s="0" t="n">
        <v>2920739.66666667</v>
      </c>
      <c r="G348" s="0" t="n">
        <v>71.4218164867428</v>
      </c>
      <c r="H348" s="0" t="n">
        <v>12</v>
      </c>
      <c r="I348" s="0" t="n">
        <v>8.57061797840914</v>
      </c>
      <c r="J348" s="0" t="n">
        <v>0.8516</v>
      </c>
      <c r="K348" s="0" t="n">
        <v>7.29873827041322</v>
      </c>
      <c r="M348" s="0" t="n">
        <v>71.4218164867428</v>
      </c>
    </row>
    <row r="349" customFormat="false" ht="13.8" hidden="false" customHeight="false" outlineLevel="0" collapsed="false">
      <c r="A349" s="0" t="n">
        <v>14</v>
      </c>
      <c r="B349" s="0" t="s">
        <v>129</v>
      </c>
      <c r="C349" s="0" t="n">
        <v>45613.0933333333</v>
      </c>
      <c r="E349" s="0" t="n">
        <v>2979569</v>
      </c>
      <c r="H349" s="0" t="n">
        <v>40</v>
      </c>
    </row>
    <row r="350" customFormat="false" ht="13.8" hidden="false" customHeight="false" outlineLevel="0" collapsed="false">
      <c r="A350" s="0" t="n">
        <v>14</v>
      </c>
      <c r="B350" s="0" t="s">
        <v>129</v>
      </c>
      <c r="C350" s="0" t="n">
        <v>45613.0933333333</v>
      </c>
      <c r="E350" s="0" t="n">
        <v>2964796</v>
      </c>
    </row>
    <row r="351" customFormat="false" ht="13.8" hidden="false" customHeight="false" outlineLevel="0" collapsed="false">
      <c r="A351" s="0" t="n">
        <v>14</v>
      </c>
      <c r="B351" s="0" t="s">
        <v>129</v>
      </c>
      <c r="C351" s="0" t="n">
        <v>45613.0933333333</v>
      </c>
      <c r="D351" s="0" t="s">
        <v>110</v>
      </c>
      <c r="E351" s="0" t="n">
        <v>2819774</v>
      </c>
      <c r="F351" s="0" t="n">
        <v>2837499.33333333</v>
      </c>
      <c r="G351" s="0" t="n">
        <v>69.3863129875852</v>
      </c>
      <c r="H351" s="0" t="n">
        <v>12</v>
      </c>
      <c r="I351" s="0" t="n">
        <v>8.32635755851022</v>
      </c>
      <c r="J351" s="0" t="n">
        <v>0.8516</v>
      </c>
      <c r="K351" s="0" t="n">
        <v>7.0907260968273</v>
      </c>
      <c r="M351" s="0" t="n">
        <v>69.3863129875852</v>
      </c>
    </row>
    <row r="352" customFormat="false" ht="13.8" hidden="false" customHeight="false" outlineLevel="0" collapsed="false">
      <c r="A352" s="0" t="n">
        <v>14</v>
      </c>
      <c r="B352" s="0" t="s">
        <v>129</v>
      </c>
      <c r="C352" s="0" t="n">
        <v>45613.0933333333</v>
      </c>
      <c r="E352" s="0" t="n">
        <v>2971350</v>
      </c>
    </row>
    <row r="353" customFormat="false" ht="13.8" hidden="false" customHeight="false" outlineLevel="0" collapsed="false">
      <c r="A353" s="0" t="n">
        <v>14</v>
      </c>
      <c r="B353" s="0" t="s">
        <v>129</v>
      </c>
      <c r="C353" s="0" t="n">
        <v>45613.0933333333</v>
      </c>
      <c r="E353" s="0" t="n">
        <v>2721374</v>
      </c>
    </row>
    <row r="354" customFormat="false" ht="13.8" hidden="false" customHeight="false" outlineLevel="0" collapsed="false">
      <c r="A354" s="0" t="n">
        <v>14</v>
      </c>
      <c r="B354" s="0" t="s">
        <v>129</v>
      </c>
      <c r="C354" s="0" t="n">
        <v>45613.0933333333</v>
      </c>
      <c r="D354" s="0" t="s">
        <v>111</v>
      </c>
      <c r="E354" s="0" t="n">
        <v>2670918</v>
      </c>
      <c r="F354" s="0" t="n">
        <v>2877557.33333333</v>
      </c>
      <c r="G354" s="0" t="n">
        <v>70.3658645571679</v>
      </c>
      <c r="H354" s="0" t="n">
        <v>16</v>
      </c>
      <c r="I354" s="0" t="n">
        <v>11.2585383291469</v>
      </c>
      <c r="J354" s="0" t="n">
        <v>0.8516</v>
      </c>
      <c r="K354" s="0" t="n">
        <v>9.58777124110147</v>
      </c>
      <c r="M354" s="0" t="n">
        <v>70.3658645571679</v>
      </c>
    </row>
    <row r="355" customFormat="false" ht="13.8" hidden="false" customHeight="false" outlineLevel="0" collapsed="false">
      <c r="A355" s="0" t="n">
        <v>14</v>
      </c>
      <c r="B355" s="0" t="s">
        <v>129</v>
      </c>
      <c r="C355" s="0" t="n">
        <v>45613.0933333333</v>
      </c>
      <c r="E355" s="0" t="n">
        <v>3093298</v>
      </c>
    </row>
    <row r="356" customFormat="false" ht="13.8" hidden="false" customHeight="false" outlineLevel="0" collapsed="false">
      <c r="A356" s="0" t="n">
        <v>14</v>
      </c>
      <c r="B356" s="0" t="s">
        <v>129</v>
      </c>
      <c r="C356" s="0" t="n">
        <v>45613.0933333333</v>
      </c>
      <c r="E356" s="0" t="n">
        <v>2868456</v>
      </c>
    </row>
    <row r="357" customFormat="false" ht="13.8" hidden="false" customHeight="false" outlineLevel="0" collapsed="false">
      <c r="A357" s="0" t="n">
        <v>21</v>
      </c>
      <c r="B357" s="0" t="s">
        <v>129</v>
      </c>
      <c r="C357" s="0" t="n">
        <v>45613.0933333333</v>
      </c>
      <c r="D357" s="0" t="s">
        <v>114</v>
      </c>
      <c r="E357" s="0" t="n">
        <v>2900080</v>
      </c>
      <c r="F357" s="0" t="n">
        <v>3031759</v>
      </c>
      <c r="G357" s="0" t="n">
        <v>66.4668580542078</v>
      </c>
      <c r="H357" s="0" t="n">
        <v>5100</v>
      </c>
      <c r="I357" s="0" t="n">
        <v>3389.8097607646</v>
      </c>
      <c r="J357" s="0" t="n">
        <v>0.8516</v>
      </c>
      <c r="K357" s="0" t="n">
        <v>2886.76199226713</v>
      </c>
      <c r="M357" s="0" t="n">
        <v>66.4668580542078</v>
      </c>
    </row>
    <row r="358" customFormat="false" ht="13.8" hidden="false" customHeight="false" outlineLevel="0" collapsed="false">
      <c r="A358" s="0" t="n">
        <v>21</v>
      </c>
      <c r="B358" s="0" t="s">
        <v>129</v>
      </c>
      <c r="C358" s="0" t="n">
        <v>45613.0933333333</v>
      </c>
      <c r="E358" s="0" t="n">
        <v>3068518</v>
      </c>
    </row>
    <row r="359" customFormat="false" ht="13.8" hidden="false" customHeight="false" outlineLevel="0" collapsed="false">
      <c r="A359" s="0" t="n">
        <v>21</v>
      </c>
      <c r="B359" s="0" t="s">
        <v>129</v>
      </c>
      <c r="C359" s="0" t="n">
        <v>45613.0933333333</v>
      </c>
      <c r="E359" s="0" t="n">
        <v>3126679</v>
      </c>
    </row>
    <row r="360" customFormat="false" ht="13.8" hidden="false" customHeight="false" outlineLevel="0" collapsed="false">
      <c r="A360" s="0" t="n">
        <v>21</v>
      </c>
      <c r="B360" s="0" t="s">
        <v>129</v>
      </c>
      <c r="C360" s="0" t="n">
        <v>45613.0933333333</v>
      </c>
      <c r="D360" s="0" t="s">
        <v>115</v>
      </c>
      <c r="E360" s="0" t="n">
        <v>2250798</v>
      </c>
      <c r="F360" s="0" t="n">
        <v>2260316</v>
      </c>
      <c r="G360" s="0" t="n">
        <v>49.5541046401296</v>
      </c>
      <c r="H360" s="0" t="n">
        <v>4000</v>
      </c>
      <c r="I360" s="0" t="n">
        <v>1982.16418560519</v>
      </c>
      <c r="J360" s="0" t="n">
        <v>0.8516</v>
      </c>
      <c r="K360" s="0" t="n">
        <v>1688.01102046138</v>
      </c>
      <c r="M360" s="0" t="n">
        <v>49.5541046401296</v>
      </c>
    </row>
    <row r="361" customFormat="false" ht="13.8" hidden="false" customHeight="false" outlineLevel="0" collapsed="false">
      <c r="A361" s="0" t="n">
        <v>21</v>
      </c>
      <c r="B361" s="0" t="s">
        <v>129</v>
      </c>
      <c r="C361" s="0" t="n">
        <v>45613.0933333333</v>
      </c>
      <c r="E361" s="0" t="n">
        <v>2266581</v>
      </c>
    </row>
    <row r="362" customFormat="false" ht="13.8" hidden="false" customHeight="false" outlineLevel="0" collapsed="false">
      <c r="A362" s="0" t="n">
        <v>21</v>
      </c>
      <c r="B362" s="0" t="s">
        <v>129</v>
      </c>
      <c r="C362" s="0" t="n">
        <v>45613.0933333333</v>
      </c>
      <c r="E362" s="0" t="n">
        <v>2263569</v>
      </c>
    </row>
    <row r="363" customFormat="false" ht="13.8" hidden="false" customHeight="false" outlineLevel="0" collapsed="false">
      <c r="A363" s="0" t="n">
        <v>21</v>
      </c>
      <c r="B363" s="0" t="s">
        <v>129</v>
      </c>
      <c r="C363" s="0" t="n">
        <v>45613.0933333333</v>
      </c>
      <c r="D363" s="0" t="s">
        <v>116</v>
      </c>
      <c r="E363" s="0" t="n">
        <v>2905234</v>
      </c>
      <c r="F363" s="0" t="n">
        <v>2937685.66666667</v>
      </c>
      <c r="G363" s="0" t="n">
        <v>64.4044385501005</v>
      </c>
      <c r="H363" s="0" t="n">
        <v>3750</v>
      </c>
      <c r="I363" s="0" t="n">
        <v>2415.16644562877</v>
      </c>
      <c r="J363" s="0" t="n">
        <v>0.8516</v>
      </c>
      <c r="K363" s="0" t="n">
        <v>2056.75574509746</v>
      </c>
      <c r="M363" s="0" t="n">
        <v>64.4044385501005</v>
      </c>
    </row>
    <row r="364" customFormat="false" ht="13.8" hidden="false" customHeight="false" outlineLevel="0" collapsed="false">
      <c r="A364" s="0" t="n">
        <v>21</v>
      </c>
      <c r="B364" s="0" t="s">
        <v>129</v>
      </c>
      <c r="C364" s="0" t="n">
        <v>45613.0933333333</v>
      </c>
      <c r="E364" s="0" t="n">
        <v>2922361</v>
      </c>
    </row>
    <row r="365" customFormat="false" ht="13.8" hidden="false" customHeight="false" outlineLevel="0" collapsed="false">
      <c r="A365" s="0" t="n">
        <v>21</v>
      </c>
      <c r="B365" s="0" t="s">
        <v>129</v>
      </c>
      <c r="C365" s="0" t="n">
        <v>45613.0933333333</v>
      </c>
      <c r="E365" s="0" t="n">
        <v>2985462</v>
      </c>
    </row>
    <row r="366" customFormat="false" ht="13.8" hidden="false" customHeight="false" outlineLevel="0" collapsed="false">
      <c r="A366" s="0" t="n">
        <v>21</v>
      </c>
      <c r="B366" s="0" t="s">
        <v>129</v>
      </c>
      <c r="C366" s="0" t="n">
        <v>45613.0933333333</v>
      </c>
      <c r="D366" s="0" t="s">
        <v>32</v>
      </c>
      <c r="E366" s="0" t="n">
        <v>2294634</v>
      </c>
      <c r="F366" s="0" t="n">
        <v>2309888</v>
      </c>
      <c r="G366" s="0" t="n">
        <v>50.6408978474602</v>
      </c>
      <c r="H366" s="0" t="n">
        <v>12</v>
      </c>
      <c r="I366" s="0" t="n">
        <v>6.07690774169522</v>
      </c>
      <c r="J366" s="0" t="n">
        <v>0.8516</v>
      </c>
      <c r="K366" s="0" t="n">
        <v>5.17509463282765</v>
      </c>
      <c r="L366" s="0" t="n">
        <v>10.073131285929</v>
      </c>
      <c r="M366" s="0" t="n">
        <v>56.3260824774039</v>
      </c>
    </row>
    <row r="367" customFormat="false" ht="13.8" hidden="false" customHeight="false" outlineLevel="0" collapsed="false">
      <c r="A367" s="0" t="n">
        <v>21</v>
      </c>
      <c r="B367" s="0" t="s">
        <v>129</v>
      </c>
      <c r="C367" s="0" t="n">
        <v>45613.0933333333</v>
      </c>
      <c r="E367" s="0" t="n">
        <v>2309560</v>
      </c>
    </row>
    <row r="368" customFormat="false" ht="13.8" hidden="false" customHeight="false" outlineLevel="0" collapsed="false">
      <c r="A368" s="0" t="n">
        <v>21</v>
      </c>
      <c r="B368" s="0" t="s">
        <v>129</v>
      </c>
      <c r="C368" s="0" t="n">
        <v>45613.0933333333</v>
      </c>
      <c r="E368" s="0" t="n">
        <v>2325470</v>
      </c>
    </row>
    <row r="369" customFormat="false" ht="13.8" hidden="false" customHeight="false" outlineLevel="0" collapsed="false">
      <c r="A369" s="0" t="n">
        <v>21</v>
      </c>
      <c r="B369" s="0" t="s">
        <v>129</v>
      </c>
      <c r="C369" s="0" t="n">
        <v>45613.0933333333</v>
      </c>
      <c r="D369" s="0" t="s">
        <v>33</v>
      </c>
      <c r="E369" s="0" t="n">
        <v>2915358</v>
      </c>
      <c r="F369" s="0" t="n">
        <v>2914965.33333333</v>
      </c>
      <c r="G369" s="0" t="n">
        <v>63.9063286506623</v>
      </c>
      <c r="H369" s="0" t="n">
        <v>9</v>
      </c>
      <c r="I369" s="0" t="n">
        <v>5.75156957855961</v>
      </c>
      <c r="J369" s="0" t="n">
        <v>0.8516</v>
      </c>
      <c r="K369" s="0" t="n">
        <v>4.89803665310136</v>
      </c>
    </row>
    <row r="370" customFormat="false" ht="13.8" hidden="false" customHeight="false" outlineLevel="0" collapsed="false">
      <c r="A370" s="0" t="n">
        <v>21</v>
      </c>
      <c r="B370" s="0" t="s">
        <v>129</v>
      </c>
      <c r="C370" s="0" t="n">
        <v>45613.0933333333</v>
      </c>
      <c r="E370" s="0" t="n">
        <v>2941595</v>
      </c>
    </row>
    <row r="371" customFormat="false" ht="13.8" hidden="false" customHeight="false" outlineLevel="0" collapsed="false">
      <c r="A371" s="0" t="n">
        <v>21</v>
      </c>
      <c r="B371" s="0" t="s">
        <v>129</v>
      </c>
      <c r="C371" s="0" t="n">
        <v>45613.0933333333</v>
      </c>
      <c r="E371" s="0" t="n">
        <v>2887943</v>
      </c>
    </row>
    <row r="372" customFormat="false" ht="13.8" hidden="false" customHeight="false" outlineLevel="0" collapsed="false">
      <c r="A372" s="0" t="n">
        <v>21</v>
      </c>
      <c r="B372" s="0" t="s">
        <v>129</v>
      </c>
      <c r="C372" s="0" t="n">
        <v>45613.0933333333</v>
      </c>
      <c r="D372" s="0" t="s">
        <v>34</v>
      </c>
      <c r="E372" s="0" t="n">
        <v>1662185</v>
      </c>
      <c r="F372" s="0" t="n">
        <v>1673355</v>
      </c>
      <c r="G372" s="0" t="n">
        <v>36.6858478062732</v>
      </c>
      <c r="H372" s="0" t="n">
        <v>8</v>
      </c>
      <c r="I372" s="0" t="n">
        <v>2.93486782450185</v>
      </c>
      <c r="J372" s="0" t="n">
        <v>0.8516</v>
      </c>
      <c r="K372" s="0" t="n">
        <v>2.49933343934578</v>
      </c>
      <c r="L372" s="0" t="n">
        <v>6.12463891879583</v>
      </c>
      <c r="M372" s="0" t="n">
        <v>42.3054107064614</v>
      </c>
    </row>
    <row r="373" customFormat="false" ht="13.8" hidden="false" customHeight="false" outlineLevel="0" collapsed="false">
      <c r="A373" s="0" t="n">
        <v>21</v>
      </c>
      <c r="B373" s="0" t="s">
        <v>129</v>
      </c>
      <c r="C373" s="0" t="n">
        <v>45613.0933333333</v>
      </c>
      <c r="E373" s="0" t="n">
        <v>1735134</v>
      </c>
    </row>
    <row r="374" customFormat="false" ht="13.8" hidden="false" customHeight="false" outlineLevel="0" collapsed="false">
      <c r="A374" s="0" t="n">
        <v>21</v>
      </c>
      <c r="B374" s="0" t="s">
        <v>129</v>
      </c>
      <c r="C374" s="0" t="n">
        <v>45613.0933333333</v>
      </c>
      <c r="E374" s="0" t="n">
        <v>1622746</v>
      </c>
    </row>
    <row r="375" customFormat="false" ht="13.8" hidden="false" customHeight="false" outlineLevel="0" collapsed="false">
      <c r="A375" s="0" t="n">
        <v>21</v>
      </c>
      <c r="B375" s="0" t="s">
        <v>129</v>
      </c>
      <c r="C375" s="0" t="n">
        <v>45613.0933333333</v>
      </c>
      <c r="D375" s="0" t="s">
        <v>35</v>
      </c>
      <c r="E375" s="0" t="n">
        <v>2145698</v>
      </c>
      <c r="F375" s="0" t="n">
        <v>2157525.66666667</v>
      </c>
      <c r="G375" s="0" t="n">
        <v>47.300577728851</v>
      </c>
      <c r="H375" s="0" t="n">
        <v>9</v>
      </c>
      <c r="I375" s="0" t="n">
        <v>4.25705199559659</v>
      </c>
      <c r="J375" s="0" t="n">
        <v>0.8516</v>
      </c>
      <c r="K375" s="0" t="n">
        <v>3.62530547945005</v>
      </c>
    </row>
    <row r="376" customFormat="false" ht="13.8" hidden="false" customHeight="false" outlineLevel="0" collapsed="false">
      <c r="A376" s="0" t="n">
        <v>21</v>
      </c>
      <c r="B376" s="0" t="s">
        <v>129</v>
      </c>
      <c r="C376" s="0" t="n">
        <v>45613.0933333333</v>
      </c>
      <c r="E376" s="0" t="n">
        <v>2155984</v>
      </c>
    </row>
    <row r="377" customFormat="false" ht="13.8" hidden="false" customHeight="false" outlineLevel="0" collapsed="false">
      <c r="A377" s="0" t="n">
        <v>21</v>
      </c>
      <c r="B377" s="0" t="s">
        <v>129</v>
      </c>
      <c r="C377" s="0" t="n">
        <v>45613.0933333333</v>
      </c>
      <c r="E377" s="0" t="n">
        <v>2170895</v>
      </c>
    </row>
    <row r="378" customFormat="false" ht="13.8" hidden="false" customHeight="false" outlineLevel="0" collapsed="false">
      <c r="A378" s="0" t="n">
        <v>21</v>
      </c>
      <c r="B378" s="0" t="s">
        <v>129</v>
      </c>
      <c r="C378" s="0" t="n">
        <v>45613.0933333333</v>
      </c>
      <c r="D378" s="0" t="s">
        <v>36</v>
      </c>
      <c r="E378" s="0" t="n">
        <v>1926285</v>
      </c>
      <c r="F378" s="0" t="n">
        <v>1895537</v>
      </c>
      <c r="G378" s="0" t="n">
        <v>41.5568614508933</v>
      </c>
      <c r="H378" s="0" t="n">
        <v>11</v>
      </c>
      <c r="I378" s="0" t="n">
        <v>4.57125475959827</v>
      </c>
      <c r="J378" s="0" t="n">
        <v>0.8516</v>
      </c>
      <c r="K378" s="0" t="n">
        <v>3.89288055327388</v>
      </c>
      <c r="L378" s="0" t="n">
        <v>6.25805137384529</v>
      </c>
      <c r="M378" s="0" t="n">
        <v>40.8254486577246</v>
      </c>
    </row>
    <row r="379" customFormat="false" ht="13.8" hidden="false" customHeight="false" outlineLevel="0" collapsed="false">
      <c r="A379" s="0" t="n">
        <v>21</v>
      </c>
      <c r="B379" s="0" t="s">
        <v>129</v>
      </c>
      <c r="C379" s="0" t="n">
        <v>45613.0933333333</v>
      </c>
      <c r="E379" s="0" t="n">
        <v>1897657</v>
      </c>
    </row>
    <row r="380" customFormat="false" ht="13.8" hidden="false" customHeight="false" outlineLevel="0" collapsed="false">
      <c r="A380" s="0" t="n">
        <v>21</v>
      </c>
      <c r="B380" s="0" t="s">
        <v>129</v>
      </c>
      <c r="C380" s="0" t="n">
        <v>45613.0933333333</v>
      </c>
      <c r="E380" s="0" t="n">
        <v>1862669</v>
      </c>
    </row>
    <row r="381" customFormat="false" ht="13.8" hidden="false" customHeight="false" outlineLevel="0" collapsed="false">
      <c r="A381" s="0" t="n">
        <v>21</v>
      </c>
      <c r="B381" s="0" t="s">
        <v>129</v>
      </c>
      <c r="C381" s="0" t="n">
        <v>45613.0933333333</v>
      </c>
      <c r="D381" s="0" t="s">
        <v>37</v>
      </c>
      <c r="E381" s="0" t="n">
        <v>1751962</v>
      </c>
      <c r="F381" s="0" t="n">
        <v>1809749</v>
      </c>
      <c r="G381" s="0" t="n">
        <v>39.6760856970308</v>
      </c>
      <c r="H381" s="0" t="n">
        <v>7</v>
      </c>
      <c r="I381" s="0" t="n">
        <v>2.77732599879216</v>
      </c>
      <c r="J381" s="0" t="n">
        <v>0.8516</v>
      </c>
      <c r="K381" s="0" t="n">
        <v>2.3651708205714</v>
      </c>
    </row>
    <row r="382" customFormat="false" ht="13.8" hidden="false" customHeight="false" outlineLevel="0" collapsed="false">
      <c r="A382" s="0" t="n">
        <v>21</v>
      </c>
      <c r="B382" s="0" t="s">
        <v>129</v>
      </c>
      <c r="C382" s="0" t="n">
        <v>45613.0933333333</v>
      </c>
      <c r="E382" s="0" t="n">
        <v>1812552</v>
      </c>
    </row>
    <row r="383" customFormat="false" ht="13.8" hidden="false" customHeight="false" outlineLevel="0" collapsed="false">
      <c r="A383" s="0" t="n">
        <v>21</v>
      </c>
      <c r="B383" s="0" t="s">
        <v>129</v>
      </c>
      <c r="C383" s="0" t="n">
        <v>45613.0933333333</v>
      </c>
      <c r="E383" s="0" t="n">
        <v>1864733</v>
      </c>
    </row>
    <row r="384" customFormat="false" ht="13.8" hidden="false" customHeight="false" outlineLevel="0" collapsed="false">
      <c r="A384" s="0" t="n">
        <v>21</v>
      </c>
      <c r="B384" s="0" t="s">
        <v>129</v>
      </c>
      <c r="C384" s="0" t="n">
        <v>45613.0933333333</v>
      </c>
      <c r="D384" s="0" t="s">
        <v>38</v>
      </c>
      <c r="E384" s="0" t="n">
        <v>2676683</v>
      </c>
      <c r="F384" s="0" t="n">
        <v>2693666.33333333</v>
      </c>
      <c r="G384" s="0" t="n">
        <v>59.0546734826433</v>
      </c>
      <c r="H384" s="0" t="n">
        <v>9</v>
      </c>
      <c r="I384" s="0" t="n">
        <v>5.3149206134379</v>
      </c>
      <c r="J384" s="0" t="n">
        <v>0.8516</v>
      </c>
      <c r="K384" s="0" t="n">
        <v>4.52618639440371</v>
      </c>
      <c r="L384" s="0" t="n">
        <v>7.56936052919893</v>
      </c>
      <c r="M384" s="0" t="n">
        <v>59.2559928698836</v>
      </c>
    </row>
    <row r="385" customFormat="false" ht="13.8" hidden="false" customHeight="false" outlineLevel="0" collapsed="false">
      <c r="A385" s="0" t="n">
        <v>21</v>
      </c>
      <c r="B385" s="0" t="s">
        <v>129</v>
      </c>
      <c r="C385" s="0" t="n">
        <v>45613.0933333333</v>
      </c>
      <c r="E385" s="0" t="n">
        <v>2698300</v>
      </c>
    </row>
    <row r="386" customFormat="false" ht="13.8" hidden="false" customHeight="false" outlineLevel="0" collapsed="false">
      <c r="A386" s="0" t="n">
        <v>21</v>
      </c>
      <c r="B386" s="0" t="s">
        <v>129</v>
      </c>
      <c r="C386" s="0" t="n">
        <v>45613.0933333333</v>
      </c>
      <c r="E386" s="0" t="n">
        <v>2706016</v>
      </c>
    </row>
    <row r="387" customFormat="false" ht="13.8" hidden="false" customHeight="false" outlineLevel="0" collapsed="false">
      <c r="A387" s="0" t="n">
        <v>21</v>
      </c>
      <c r="B387" s="0" t="s">
        <v>129</v>
      </c>
      <c r="C387" s="0" t="n">
        <v>45613.0933333333</v>
      </c>
      <c r="D387" s="0" t="s">
        <v>39</v>
      </c>
      <c r="E387" s="0" t="n">
        <v>2730623</v>
      </c>
      <c r="F387" s="0" t="n">
        <v>2716623.33333333</v>
      </c>
      <c r="G387" s="0" t="n">
        <v>59.557971950744</v>
      </c>
      <c r="H387" s="0" t="n">
        <v>6</v>
      </c>
      <c r="I387" s="0" t="n">
        <v>3.57347831704464</v>
      </c>
      <c r="J387" s="0" t="n">
        <v>0.8516</v>
      </c>
      <c r="K387" s="0" t="n">
        <v>3.04317413479521</v>
      </c>
    </row>
    <row r="388" customFormat="false" ht="13.8" hidden="false" customHeight="false" outlineLevel="0" collapsed="false">
      <c r="A388" s="0" t="n">
        <v>21</v>
      </c>
      <c r="B388" s="0" t="s">
        <v>129</v>
      </c>
      <c r="C388" s="0" t="n">
        <v>45613.0933333333</v>
      </c>
      <c r="E388" s="0" t="n">
        <v>2701211</v>
      </c>
    </row>
    <row r="389" customFormat="false" ht="13.8" hidden="false" customHeight="false" outlineLevel="0" collapsed="false">
      <c r="A389" s="0" t="n">
        <v>21</v>
      </c>
      <c r="B389" s="0" t="s">
        <v>129</v>
      </c>
      <c r="C389" s="0" t="n">
        <v>45613.0933333333</v>
      </c>
      <c r="E389" s="0" t="n">
        <v>2718036</v>
      </c>
    </row>
    <row r="390" customFormat="false" ht="13.8" hidden="false" customHeight="false" outlineLevel="0" collapsed="false">
      <c r="A390" s="0" t="n">
        <v>21</v>
      </c>
      <c r="B390" s="0" t="s">
        <v>129</v>
      </c>
      <c r="C390" s="0" t="n">
        <v>45613.0933333333</v>
      </c>
      <c r="D390" s="0" t="s">
        <v>40</v>
      </c>
      <c r="E390" s="0" t="n">
        <v>2358603</v>
      </c>
      <c r="F390" s="0" t="n">
        <v>2356848.33333333</v>
      </c>
      <c r="G390" s="0" t="n">
        <v>51.6704341034241</v>
      </c>
      <c r="H390" s="0" t="n">
        <v>8</v>
      </c>
      <c r="I390" s="0" t="n">
        <v>4.13363472827393</v>
      </c>
      <c r="J390" s="0" t="n">
        <v>0.8516</v>
      </c>
      <c r="K390" s="0" t="n">
        <v>3.52020333459808</v>
      </c>
      <c r="L390" s="0" t="n">
        <v>7.70864559497828</v>
      </c>
      <c r="M390" s="0" t="n">
        <v>51.7254619538233</v>
      </c>
    </row>
    <row r="391" customFormat="false" ht="13.8" hidden="false" customHeight="false" outlineLevel="0" collapsed="false">
      <c r="A391" s="0" t="n">
        <v>21</v>
      </c>
      <c r="B391" s="0" t="s">
        <v>129</v>
      </c>
      <c r="C391" s="0" t="n">
        <v>45613.0933333333</v>
      </c>
      <c r="E391" s="0" t="n">
        <v>2327294</v>
      </c>
    </row>
    <row r="392" customFormat="false" ht="13.8" hidden="false" customHeight="false" outlineLevel="0" collapsed="false">
      <c r="A392" s="0" t="n">
        <v>21</v>
      </c>
      <c r="B392" s="0" t="s">
        <v>129</v>
      </c>
      <c r="C392" s="0" t="n">
        <v>45613.0933333333</v>
      </c>
      <c r="E392" s="0" t="n">
        <v>2384648</v>
      </c>
    </row>
    <row r="393" customFormat="false" ht="13.8" hidden="false" customHeight="false" outlineLevel="0" collapsed="false">
      <c r="A393" s="0" t="n">
        <v>21</v>
      </c>
      <c r="B393" s="0" t="s">
        <v>129</v>
      </c>
      <c r="C393" s="0" t="n">
        <v>45613.0933333333</v>
      </c>
      <c r="D393" s="0" t="s">
        <v>41</v>
      </c>
      <c r="E393" s="0" t="n">
        <v>2318952</v>
      </c>
      <c r="F393" s="0" t="n">
        <v>2361472</v>
      </c>
      <c r="G393" s="0" t="n">
        <v>51.7718011962647</v>
      </c>
      <c r="H393" s="0" t="n">
        <v>9.5</v>
      </c>
      <c r="I393" s="0" t="n">
        <v>4.91832111364515</v>
      </c>
      <c r="J393" s="0" t="n">
        <v>0.8516</v>
      </c>
      <c r="K393" s="0" t="n">
        <v>4.18844226038021</v>
      </c>
    </row>
    <row r="394" customFormat="false" ht="13.8" hidden="false" customHeight="false" outlineLevel="0" collapsed="false">
      <c r="A394" s="0" t="n">
        <v>21</v>
      </c>
      <c r="B394" s="0" t="s">
        <v>129</v>
      </c>
      <c r="C394" s="0" t="n">
        <v>45613.0933333333</v>
      </c>
      <c r="E394" s="0" t="n">
        <v>2361294</v>
      </c>
    </row>
    <row r="395" customFormat="false" ht="13.8" hidden="false" customHeight="false" outlineLevel="0" collapsed="false">
      <c r="A395" s="0" t="n">
        <v>21</v>
      </c>
      <c r="B395" s="0" t="s">
        <v>129</v>
      </c>
      <c r="C395" s="0" t="n">
        <v>45613.0933333333</v>
      </c>
      <c r="E395" s="0" t="n">
        <v>2404170</v>
      </c>
    </row>
    <row r="396" customFormat="false" ht="13.8" hidden="false" customHeight="false" outlineLevel="0" collapsed="false">
      <c r="A396" s="0" t="n">
        <v>21</v>
      </c>
      <c r="B396" s="0" t="s">
        <v>129</v>
      </c>
      <c r="C396" s="0" t="n">
        <v>45613.0933333333</v>
      </c>
      <c r="D396" s="0" t="s">
        <v>42</v>
      </c>
      <c r="E396" s="0" t="n">
        <v>1326267</v>
      </c>
      <c r="F396" s="0" t="n">
        <v>1307655</v>
      </c>
      <c r="G396" s="0" t="n">
        <v>28.6684130463124</v>
      </c>
      <c r="H396" s="0" t="n">
        <v>10</v>
      </c>
      <c r="I396" s="0" t="n">
        <v>2.86684130463124</v>
      </c>
      <c r="J396" s="0" t="n">
        <v>0.8516</v>
      </c>
      <c r="K396" s="0" t="n">
        <v>2.44140205502397</v>
      </c>
      <c r="L396" s="0" t="n">
        <v>5.4258003578797</v>
      </c>
      <c r="M396" s="0" t="n">
        <v>37.4782441209605</v>
      </c>
    </row>
    <row r="397" customFormat="false" ht="13.8" hidden="false" customHeight="false" outlineLevel="0" collapsed="false">
      <c r="A397" s="0" t="n">
        <v>21</v>
      </c>
      <c r="B397" s="0" t="s">
        <v>129</v>
      </c>
      <c r="C397" s="0" t="n">
        <v>45613.0933333333</v>
      </c>
      <c r="E397" s="0" t="n">
        <v>1302908</v>
      </c>
    </row>
    <row r="398" customFormat="false" ht="13.8" hidden="false" customHeight="false" outlineLevel="0" collapsed="false">
      <c r="A398" s="0" t="n">
        <v>21</v>
      </c>
      <c r="B398" s="0" t="s">
        <v>129</v>
      </c>
      <c r="C398" s="0" t="n">
        <v>45613.0933333333</v>
      </c>
      <c r="E398" s="0" t="n">
        <v>1293790</v>
      </c>
    </row>
    <row r="399" customFormat="false" ht="13.8" hidden="false" customHeight="false" outlineLevel="0" collapsed="false">
      <c r="A399" s="0" t="n">
        <v>21</v>
      </c>
      <c r="B399" s="0" t="s">
        <v>129</v>
      </c>
      <c r="C399" s="0" t="n">
        <v>45613.0933333333</v>
      </c>
      <c r="D399" s="0" t="s">
        <v>43</v>
      </c>
      <c r="E399" s="0" t="n">
        <v>2290709</v>
      </c>
      <c r="F399" s="0" t="n">
        <v>2283561</v>
      </c>
      <c r="G399" s="0" t="n">
        <v>50.0637170847435</v>
      </c>
      <c r="H399" s="0" t="n">
        <v>7</v>
      </c>
      <c r="I399" s="0" t="n">
        <v>3.50446019593204</v>
      </c>
      <c r="J399" s="0" t="n">
        <v>0.8516</v>
      </c>
      <c r="K399" s="0" t="n">
        <v>2.98439830285573</v>
      </c>
    </row>
    <row r="400" customFormat="false" ht="13.8" hidden="false" customHeight="false" outlineLevel="0" collapsed="false">
      <c r="A400" s="0" t="n">
        <v>21</v>
      </c>
      <c r="B400" s="0" t="s">
        <v>129</v>
      </c>
      <c r="C400" s="0" t="n">
        <v>45613.0933333333</v>
      </c>
      <c r="E400" s="0" t="n">
        <v>2307066</v>
      </c>
    </row>
    <row r="401" customFormat="false" ht="13.8" hidden="false" customHeight="false" outlineLevel="0" collapsed="false">
      <c r="A401" s="0" t="n">
        <v>21</v>
      </c>
      <c r="B401" s="0" t="s">
        <v>129</v>
      </c>
      <c r="C401" s="0" t="n">
        <v>45613.0933333333</v>
      </c>
      <c r="E401" s="0" t="n">
        <v>2252908</v>
      </c>
    </row>
    <row r="402" customFormat="false" ht="13.8" hidden="false" customHeight="false" outlineLevel="0" collapsed="false">
      <c r="A402" s="0" t="n">
        <v>21</v>
      </c>
      <c r="B402" s="0" t="s">
        <v>129</v>
      </c>
      <c r="C402" s="0" t="n">
        <v>45613.0933333333</v>
      </c>
      <c r="D402" s="0" t="s">
        <v>44</v>
      </c>
      <c r="E402" s="0" t="n">
        <v>1795836</v>
      </c>
      <c r="F402" s="0" t="n">
        <v>1782489.66666667</v>
      </c>
      <c r="G402" s="0" t="n">
        <v>39.0784648969214</v>
      </c>
      <c r="H402" s="0" t="n">
        <v>10</v>
      </c>
      <c r="I402" s="0" t="n">
        <v>3.90784648969214</v>
      </c>
      <c r="J402" s="0" t="n">
        <v>0.8516</v>
      </c>
      <c r="K402" s="0" t="n">
        <v>3.32792207062183</v>
      </c>
      <c r="L402" s="0" t="n">
        <v>9.82869827137354</v>
      </c>
      <c r="M402" s="0" t="n">
        <v>52.4611334353172</v>
      </c>
    </row>
    <row r="403" customFormat="false" ht="13.8" hidden="false" customHeight="false" outlineLevel="0" collapsed="false">
      <c r="A403" s="0" t="n">
        <v>21</v>
      </c>
      <c r="B403" s="0" t="s">
        <v>129</v>
      </c>
      <c r="C403" s="0" t="n">
        <v>45613.0933333333</v>
      </c>
      <c r="E403" s="0" t="n">
        <v>1778510</v>
      </c>
    </row>
    <row r="404" customFormat="false" ht="13.8" hidden="false" customHeight="false" outlineLevel="0" collapsed="false">
      <c r="A404" s="0" t="n">
        <v>21</v>
      </c>
      <c r="B404" s="0" t="s">
        <v>129</v>
      </c>
      <c r="C404" s="0" t="n">
        <v>45613.0933333333</v>
      </c>
      <c r="E404" s="0" t="n">
        <v>1773123</v>
      </c>
    </row>
    <row r="405" customFormat="false" ht="13.8" hidden="false" customHeight="false" outlineLevel="0" collapsed="false">
      <c r="A405" s="0" t="n">
        <v>21</v>
      </c>
      <c r="B405" s="0" t="s">
        <v>129</v>
      </c>
      <c r="C405" s="0" t="n">
        <v>45613.0933333333</v>
      </c>
      <c r="D405" s="0" t="s">
        <v>45</v>
      </c>
      <c r="E405" s="0" t="n">
        <v>2903912</v>
      </c>
      <c r="F405" s="0" t="n">
        <v>2901602</v>
      </c>
      <c r="G405" s="0" t="n">
        <v>63.6133572173136</v>
      </c>
      <c r="H405" s="0" t="n">
        <v>12</v>
      </c>
      <c r="I405" s="0" t="n">
        <v>7.63360286607763</v>
      </c>
      <c r="J405" s="0" t="n">
        <v>0.8516</v>
      </c>
      <c r="K405" s="0" t="n">
        <v>6.50077620075171</v>
      </c>
    </row>
    <row r="406" customFormat="false" ht="13.8" hidden="false" customHeight="false" outlineLevel="0" collapsed="false">
      <c r="A406" s="0" t="n">
        <v>21</v>
      </c>
      <c r="B406" s="0" t="s">
        <v>129</v>
      </c>
      <c r="C406" s="0" t="n">
        <v>45613.0933333333</v>
      </c>
      <c r="E406" s="0" t="n">
        <v>2946433</v>
      </c>
    </row>
    <row r="407" customFormat="false" ht="13.8" hidden="false" customHeight="false" outlineLevel="0" collapsed="false">
      <c r="A407" s="0" t="n">
        <v>21</v>
      </c>
      <c r="B407" s="0" t="s">
        <v>129</v>
      </c>
      <c r="C407" s="0" t="n">
        <v>45613.0933333333</v>
      </c>
      <c r="E407" s="0" t="n">
        <v>2854461</v>
      </c>
    </row>
    <row r="408" customFormat="false" ht="13.8" hidden="false" customHeight="false" outlineLevel="0" collapsed="false">
      <c r="A408" s="0" t="n">
        <v>21</v>
      </c>
      <c r="B408" s="0" t="s">
        <v>129</v>
      </c>
      <c r="C408" s="0" t="n">
        <v>45613.0933333333</v>
      </c>
      <c r="D408" s="0" t="s">
        <v>46</v>
      </c>
      <c r="E408" s="0" t="n">
        <v>1801740</v>
      </c>
      <c r="F408" s="0" t="n">
        <v>2108409.66666667</v>
      </c>
      <c r="G408" s="0" t="n">
        <v>46.2237816509996</v>
      </c>
      <c r="H408" s="0" t="n">
        <v>11</v>
      </c>
      <c r="I408" s="0" t="n">
        <v>5.08461598160996</v>
      </c>
      <c r="J408" s="0" t="n">
        <v>0.8516</v>
      </c>
      <c r="K408" s="0" t="n">
        <v>4.33005896993904</v>
      </c>
      <c r="L408" s="0" t="n">
        <v>11.9350780407789</v>
      </c>
      <c r="M408" s="0" t="n">
        <v>53.9034127650167</v>
      </c>
    </row>
    <row r="409" customFormat="false" ht="13.8" hidden="false" customHeight="false" outlineLevel="0" collapsed="false">
      <c r="A409" s="0" t="n">
        <v>21</v>
      </c>
      <c r="B409" s="0" t="s">
        <v>129</v>
      </c>
      <c r="C409" s="0" t="n">
        <v>45613.0933333333</v>
      </c>
      <c r="E409" s="0" t="n">
        <v>2183845</v>
      </c>
    </row>
    <row r="410" customFormat="false" ht="13.8" hidden="false" customHeight="false" outlineLevel="0" collapsed="false">
      <c r="A410" s="0" t="n">
        <v>21</v>
      </c>
      <c r="B410" s="0" t="s">
        <v>129</v>
      </c>
      <c r="C410" s="0" t="n">
        <v>45613.0933333333</v>
      </c>
      <c r="E410" s="0" t="n">
        <v>2339644</v>
      </c>
    </row>
    <row r="411" customFormat="false" ht="13.8" hidden="false" customHeight="false" outlineLevel="0" collapsed="false">
      <c r="A411" s="0" t="n">
        <v>21</v>
      </c>
      <c r="B411" s="0" t="s">
        <v>129</v>
      </c>
      <c r="C411" s="0" t="n">
        <v>45613.0933333333</v>
      </c>
      <c r="D411" s="0" t="s">
        <v>47</v>
      </c>
      <c r="E411" s="0" t="n">
        <v>2553020</v>
      </c>
      <c r="F411" s="0" t="n">
        <v>2676331.66666667</v>
      </c>
      <c r="G411" s="0" t="n">
        <v>58.6746364055701</v>
      </c>
      <c r="H411" s="0" t="n">
        <v>10</v>
      </c>
      <c r="I411" s="0" t="n">
        <v>5.86746364055701</v>
      </c>
      <c r="J411" s="0" t="n">
        <v>0.8516</v>
      </c>
      <c r="K411" s="0" t="n">
        <v>4.99673203629835</v>
      </c>
    </row>
    <row r="412" customFormat="false" ht="13.8" hidden="false" customHeight="false" outlineLevel="0" collapsed="false">
      <c r="A412" s="0" t="n">
        <v>21</v>
      </c>
      <c r="B412" s="0" t="s">
        <v>129</v>
      </c>
      <c r="C412" s="0" t="n">
        <v>45613.0933333333</v>
      </c>
      <c r="E412" s="0" t="n">
        <v>2708446</v>
      </c>
    </row>
    <row r="413" customFormat="false" ht="13.8" hidden="false" customHeight="false" outlineLevel="0" collapsed="false">
      <c r="A413" s="0" t="n">
        <v>21</v>
      </c>
      <c r="B413" s="0" t="s">
        <v>129</v>
      </c>
      <c r="C413" s="0" t="n">
        <v>45613.0933333333</v>
      </c>
      <c r="E413" s="0" t="n">
        <v>2767529</v>
      </c>
    </row>
    <row r="414" customFormat="false" ht="13.8" hidden="false" customHeight="false" outlineLevel="0" collapsed="false">
      <c r="A414" s="0" t="n">
        <v>21</v>
      </c>
      <c r="B414" s="0" t="s">
        <v>129</v>
      </c>
      <c r="C414" s="0" t="n">
        <v>45613.0933333333</v>
      </c>
      <c r="D414" s="0" t="s">
        <v>88</v>
      </c>
      <c r="E414" s="0" t="n">
        <v>2818701</v>
      </c>
      <c r="F414" s="0" t="n">
        <v>2794082.66666667</v>
      </c>
      <c r="G414" s="0" t="n">
        <v>61.2561539347474</v>
      </c>
      <c r="H414" s="0" t="n">
        <v>5</v>
      </c>
      <c r="I414" s="0" t="n">
        <v>3.06280769673737</v>
      </c>
      <c r="J414" s="0" t="n">
        <v>0.8516</v>
      </c>
      <c r="K414" s="0" t="n">
        <v>2.60828703454154</v>
      </c>
    </row>
    <row r="415" customFormat="false" ht="13.8" hidden="false" customHeight="false" outlineLevel="0" collapsed="false">
      <c r="A415" s="0" t="n">
        <v>21</v>
      </c>
      <c r="B415" s="0" t="s">
        <v>129</v>
      </c>
      <c r="C415" s="0" t="n">
        <v>45613.0933333333</v>
      </c>
      <c r="E415" s="0" t="n">
        <v>2683322</v>
      </c>
    </row>
    <row r="416" customFormat="false" ht="13.8" hidden="false" customHeight="false" outlineLevel="0" collapsed="false">
      <c r="A416" s="0" t="n">
        <v>21</v>
      </c>
      <c r="B416" s="0" t="s">
        <v>129</v>
      </c>
      <c r="C416" s="0" t="n">
        <v>45613.0933333333</v>
      </c>
      <c r="E416" s="0" t="n">
        <v>2880225</v>
      </c>
    </row>
    <row r="417" customFormat="false" ht="13.8" hidden="false" customHeight="false" outlineLevel="0" collapsed="false">
      <c r="A417" s="0" t="n">
        <v>21</v>
      </c>
      <c r="B417" s="0" t="s">
        <v>129</v>
      </c>
      <c r="C417" s="0" t="n">
        <v>45613.0933333333</v>
      </c>
      <c r="D417" s="0" t="s">
        <v>108</v>
      </c>
      <c r="E417" s="0" t="n">
        <v>2533783</v>
      </c>
      <c r="F417" s="0" t="n">
        <v>2569141</v>
      </c>
      <c r="G417" s="0" t="n">
        <v>56.3246386563858</v>
      </c>
      <c r="H417" s="0" t="n">
        <v>12</v>
      </c>
      <c r="I417" s="0" t="n">
        <v>6.7589566387663</v>
      </c>
      <c r="J417" s="0" t="n">
        <v>0.8516</v>
      </c>
      <c r="K417" s="0" t="n">
        <v>5.75592747357338</v>
      </c>
      <c r="L417" s="0" t="n">
        <v>5.75592747357338</v>
      </c>
      <c r="M417" s="0" t="n">
        <v>56.3246386563858</v>
      </c>
    </row>
    <row r="418" customFormat="false" ht="13.8" hidden="false" customHeight="false" outlineLevel="0" collapsed="false">
      <c r="A418" s="0" t="n">
        <v>21</v>
      </c>
      <c r="B418" s="0" t="s">
        <v>129</v>
      </c>
      <c r="C418" s="0" t="n">
        <v>45613.0933333333</v>
      </c>
      <c r="E418" s="0" t="n">
        <v>2506448</v>
      </c>
    </row>
    <row r="419" customFormat="false" ht="13.8" hidden="false" customHeight="false" outlineLevel="0" collapsed="false">
      <c r="A419" s="0" t="n">
        <v>21</v>
      </c>
      <c r="B419" s="0" t="s">
        <v>129</v>
      </c>
      <c r="C419" s="0" t="n">
        <v>45613.0933333333</v>
      </c>
      <c r="E419" s="0" t="n">
        <v>2667192</v>
      </c>
    </row>
    <row r="420" customFormat="false" ht="13.8" hidden="false" customHeight="false" outlineLevel="0" collapsed="false">
      <c r="A420" s="0" t="n">
        <v>21</v>
      </c>
      <c r="B420" s="0" t="s">
        <v>129</v>
      </c>
      <c r="C420" s="0" t="n">
        <v>45613.0933333333</v>
      </c>
      <c r="D420" s="0" t="s">
        <v>109</v>
      </c>
      <c r="E420" s="0" t="n">
        <v>2786061</v>
      </c>
      <c r="F420" s="0" t="n">
        <v>2784748.66666667</v>
      </c>
      <c r="G420" s="0" t="n">
        <v>61.0515197098377</v>
      </c>
      <c r="H420" s="0" t="n">
        <v>13</v>
      </c>
      <c r="I420" s="0" t="n">
        <v>7.9366975622789</v>
      </c>
      <c r="J420" s="0" t="n">
        <v>0.8516</v>
      </c>
      <c r="K420" s="0" t="n">
        <v>6.75889164403671</v>
      </c>
      <c r="M420" s="0" t="n">
        <v>61.0515197098377</v>
      </c>
    </row>
    <row r="421" customFormat="false" ht="13.8" hidden="false" customHeight="false" outlineLevel="0" collapsed="false">
      <c r="A421" s="0" t="n">
        <v>21</v>
      </c>
      <c r="B421" s="0" t="s">
        <v>129</v>
      </c>
      <c r="C421" s="0" t="n">
        <v>45613.0933333333</v>
      </c>
      <c r="E421" s="0" t="n">
        <v>2743312</v>
      </c>
    </row>
    <row r="422" customFormat="false" ht="13.8" hidden="false" customHeight="false" outlineLevel="0" collapsed="false">
      <c r="A422" s="0" t="n">
        <v>21</v>
      </c>
      <c r="B422" s="0" t="s">
        <v>129</v>
      </c>
      <c r="C422" s="0" t="n">
        <v>45613.0933333333</v>
      </c>
      <c r="E422" s="0" t="n">
        <v>2824873</v>
      </c>
    </row>
    <row r="423" customFormat="false" ht="13.8" hidden="false" customHeight="false" outlineLevel="0" collapsed="false">
      <c r="A423" s="0" t="n">
        <v>21</v>
      </c>
      <c r="B423" s="0" t="s">
        <v>129</v>
      </c>
      <c r="C423" s="0" t="n">
        <v>45613.0933333333</v>
      </c>
      <c r="D423" s="0" t="s">
        <v>110</v>
      </c>
      <c r="E423" s="0" t="n">
        <v>3004751</v>
      </c>
      <c r="F423" s="0" t="n">
        <v>3012375.33333333</v>
      </c>
      <c r="G423" s="0" t="n">
        <v>66.0418996650669</v>
      </c>
      <c r="H423" s="0" t="n">
        <v>12</v>
      </c>
      <c r="I423" s="0" t="n">
        <v>7.92502795980803</v>
      </c>
      <c r="J423" s="0" t="n">
        <v>0.8516</v>
      </c>
      <c r="K423" s="0" t="n">
        <v>6.74895381057252</v>
      </c>
      <c r="M423" s="0" t="n">
        <v>66.0418996650669</v>
      </c>
    </row>
    <row r="424" customFormat="false" ht="13.8" hidden="false" customHeight="false" outlineLevel="0" collapsed="false">
      <c r="A424" s="0" t="n">
        <v>21</v>
      </c>
      <c r="B424" s="0" t="s">
        <v>129</v>
      </c>
      <c r="C424" s="0" t="n">
        <v>45613.0933333333</v>
      </c>
      <c r="E424" s="0" t="n">
        <v>3010742</v>
      </c>
    </row>
    <row r="425" customFormat="false" ht="13.8" hidden="false" customHeight="false" outlineLevel="0" collapsed="false">
      <c r="A425" s="0" t="n">
        <v>21</v>
      </c>
      <c r="B425" s="0" t="s">
        <v>129</v>
      </c>
      <c r="C425" s="0" t="n">
        <v>45613.0933333333</v>
      </c>
      <c r="E425" s="0" t="n">
        <v>3021633</v>
      </c>
    </row>
    <row r="426" customFormat="false" ht="13.8" hidden="false" customHeight="false" outlineLevel="0" collapsed="false">
      <c r="A426" s="0" t="n">
        <v>21</v>
      </c>
      <c r="B426" s="0" t="s">
        <v>129</v>
      </c>
      <c r="C426" s="0" t="n">
        <v>45613.0933333333</v>
      </c>
      <c r="D426" s="0" t="s">
        <v>111</v>
      </c>
      <c r="E426" s="0" t="n">
        <v>2213461</v>
      </c>
      <c r="F426" s="0" t="n">
        <v>2198962</v>
      </c>
      <c r="G426" s="0" t="n">
        <v>48.2090084075274</v>
      </c>
      <c r="H426" s="0" t="n">
        <v>11</v>
      </c>
      <c r="I426" s="0" t="n">
        <v>5.30299092482802</v>
      </c>
      <c r="J426" s="0" t="n">
        <v>0.8516</v>
      </c>
      <c r="K426" s="0" t="n">
        <v>4.51602707158354</v>
      </c>
      <c r="M426" s="0" t="n">
        <v>48.2090084075274</v>
      </c>
    </row>
    <row r="427" customFormat="false" ht="13.8" hidden="false" customHeight="false" outlineLevel="0" collapsed="false">
      <c r="A427" s="0" t="n">
        <v>21</v>
      </c>
      <c r="B427" s="0" t="s">
        <v>129</v>
      </c>
      <c r="C427" s="0" t="n">
        <v>45613.0933333333</v>
      </c>
      <c r="E427" s="0" t="n">
        <v>2209762</v>
      </c>
    </row>
    <row r="428" customFormat="false" ht="13.8" hidden="false" customHeight="false" outlineLevel="0" collapsed="false">
      <c r="A428" s="0" t="n">
        <v>21</v>
      </c>
      <c r="B428" s="0" t="s">
        <v>129</v>
      </c>
      <c r="C428" s="0" t="n">
        <v>45613.0933333333</v>
      </c>
      <c r="E428" s="0" t="n">
        <v>2173663</v>
      </c>
    </row>
    <row r="429" customFormat="false" ht="13.8" hidden="false" customHeight="false" outlineLevel="0" collapsed="false">
      <c r="A429" s="0" t="n">
        <v>21</v>
      </c>
      <c r="B429" s="0" t="s">
        <v>129</v>
      </c>
      <c r="C429" s="0" t="n">
        <v>45613.0933333333</v>
      </c>
      <c r="D429" s="0" t="s">
        <v>132</v>
      </c>
      <c r="E429" s="0" t="n">
        <v>2817854</v>
      </c>
      <c r="F429" s="0" t="n">
        <v>2920739.66666667</v>
      </c>
      <c r="G429" s="0" t="n">
        <v>64.0329224181828</v>
      </c>
      <c r="H429" s="0" t="n">
        <v>12</v>
      </c>
      <c r="I429" s="0" t="n">
        <v>7.68395069018194</v>
      </c>
      <c r="J429" s="0" t="n">
        <v>0.8516</v>
      </c>
      <c r="K429" s="0" t="n">
        <v>6.54365240775894</v>
      </c>
      <c r="M429" s="0" t="n">
        <v>64.0329224181828</v>
      </c>
    </row>
    <row r="430" customFormat="false" ht="13.8" hidden="false" customHeight="false" outlineLevel="0" collapsed="false">
      <c r="A430" s="0" t="n">
        <v>21</v>
      </c>
      <c r="B430" s="0" t="s">
        <v>129</v>
      </c>
      <c r="C430" s="0" t="n">
        <v>45613.0933333333</v>
      </c>
      <c r="E430" s="0" t="n">
        <v>2979569</v>
      </c>
    </row>
    <row r="431" customFormat="false" ht="13.8" hidden="false" customHeight="false" outlineLevel="0" collapsed="false">
      <c r="A431" s="0" t="n">
        <v>21</v>
      </c>
      <c r="B431" s="0" t="s">
        <v>129</v>
      </c>
      <c r="C431" s="0" t="n">
        <v>45613.0933333333</v>
      </c>
      <c r="E431" s="0" t="n">
        <v>2964796</v>
      </c>
    </row>
    <row r="432" customFormat="false" ht="13.8" hidden="false" customHeight="false" outlineLevel="0" collapsed="false">
      <c r="A432" s="0" t="n">
        <v>21</v>
      </c>
      <c r="B432" s="0" t="s">
        <v>129</v>
      </c>
      <c r="C432" s="0" t="n">
        <v>45613.0933333333</v>
      </c>
      <c r="D432" s="0" t="s">
        <v>133</v>
      </c>
      <c r="E432" s="0" t="n">
        <v>2553020</v>
      </c>
      <c r="F432" s="0" t="n">
        <v>2676331.66666667</v>
      </c>
      <c r="G432" s="0" t="n">
        <v>58.6746364055701</v>
      </c>
      <c r="H432" s="0" t="n">
        <v>12</v>
      </c>
      <c r="I432" s="0" t="n">
        <v>7.04095636866841</v>
      </c>
      <c r="J432" s="0" t="n">
        <v>0.8516</v>
      </c>
      <c r="K432" s="0" t="n">
        <v>5.99607844355802</v>
      </c>
      <c r="M432" s="0" t="n">
        <v>58.6746364055701</v>
      </c>
    </row>
    <row r="433" customFormat="false" ht="13.8" hidden="false" customHeight="false" outlineLevel="0" collapsed="false">
      <c r="A433" s="0" t="n">
        <v>21</v>
      </c>
      <c r="B433" s="0" t="s">
        <v>129</v>
      </c>
      <c r="C433" s="0" t="n">
        <v>45613.0933333333</v>
      </c>
      <c r="E433" s="0" t="n">
        <v>2708446</v>
      </c>
    </row>
    <row r="434" customFormat="false" ht="13.8" hidden="false" customHeight="false" outlineLevel="0" collapsed="false">
      <c r="A434" s="0" t="n">
        <v>21</v>
      </c>
      <c r="B434" s="0" t="s">
        <v>129</v>
      </c>
      <c r="C434" s="0" t="n">
        <v>45613.0933333333</v>
      </c>
      <c r="E434" s="0" t="n">
        <v>2767529</v>
      </c>
    </row>
    <row r="435" customFormat="false" ht="13.8" hidden="false" customHeight="false" outlineLevel="0" collapsed="false">
      <c r="A435" s="0" t="n">
        <v>21</v>
      </c>
      <c r="B435" s="0" t="s">
        <v>129</v>
      </c>
      <c r="C435" s="0" t="n">
        <v>45613.0933333333</v>
      </c>
      <c r="D435" s="0" t="s">
        <v>134</v>
      </c>
      <c r="E435" s="0" t="n">
        <v>2919569</v>
      </c>
      <c r="F435" s="0" t="n">
        <v>2928032.33333333</v>
      </c>
      <c r="G435" s="0" t="n">
        <v>64.1928034114181</v>
      </c>
      <c r="H435" s="0" t="n">
        <v>9</v>
      </c>
      <c r="I435" s="0" t="n">
        <v>5.77735230702763</v>
      </c>
      <c r="J435" s="0" t="n">
        <v>0.8516</v>
      </c>
      <c r="K435" s="0" t="n">
        <v>4.91999322466473</v>
      </c>
      <c r="M435" s="0" t="n">
        <v>64.1928034114181</v>
      </c>
    </row>
    <row r="436" customFormat="false" ht="13.8" hidden="false" customHeight="false" outlineLevel="0" collapsed="false">
      <c r="A436" s="0" t="n">
        <v>21</v>
      </c>
      <c r="B436" s="0" t="s">
        <v>129</v>
      </c>
      <c r="C436" s="0" t="n">
        <v>45613.0933333333</v>
      </c>
      <c r="E436" s="0" t="n">
        <v>2893244</v>
      </c>
    </row>
    <row r="437" customFormat="false" ht="13.8" hidden="false" customHeight="false" outlineLevel="0" collapsed="false">
      <c r="A437" s="0" t="n">
        <v>21</v>
      </c>
      <c r="B437" s="0" t="s">
        <v>129</v>
      </c>
      <c r="C437" s="0" t="n">
        <v>45613.0933333333</v>
      </c>
      <c r="E437" s="0" t="n">
        <v>2971284</v>
      </c>
    </row>
    <row r="438" customFormat="false" ht="13.8" hidden="false" customHeight="false" outlineLevel="0" collapsed="false">
      <c r="A438" s="0" t="n">
        <v>28</v>
      </c>
      <c r="B438" s="0" t="s">
        <v>129</v>
      </c>
      <c r="C438" s="0" t="n">
        <v>41850.1216666667</v>
      </c>
      <c r="D438" s="0" t="s">
        <v>114</v>
      </c>
      <c r="E438" s="0" t="n">
        <v>2702597</v>
      </c>
      <c r="F438" s="0" t="n">
        <v>2756655</v>
      </c>
      <c r="G438" s="0" t="n">
        <v>65.869700976178</v>
      </c>
      <c r="H438" s="0" t="n">
        <v>2000</v>
      </c>
      <c r="I438" s="0" t="n">
        <v>1317.39401952356</v>
      </c>
      <c r="J438" s="0" t="n">
        <v>0.8516</v>
      </c>
      <c r="K438" s="0" t="n">
        <v>1121.89274702626</v>
      </c>
      <c r="L438" s="0" t="n">
        <v>65.869700976178</v>
      </c>
    </row>
    <row r="439" customFormat="false" ht="13.8" hidden="false" customHeight="false" outlineLevel="0" collapsed="false">
      <c r="A439" s="0" t="n">
        <v>28</v>
      </c>
      <c r="B439" s="0" t="s">
        <v>129</v>
      </c>
      <c r="C439" s="0" t="n">
        <v>41850.1216666667</v>
      </c>
      <c r="E439" s="0" t="n">
        <v>2725919</v>
      </c>
    </row>
    <row r="440" customFormat="false" ht="13.8" hidden="false" customHeight="false" outlineLevel="0" collapsed="false">
      <c r="A440" s="0" t="n">
        <v>28</v>
      </c>
      <c r="B440" s="0" t="s">
        <v>129</v>
      </c>
      <c r="C440" s="0" t="n">
        <v>41850.1216666667</v>
      </c>
      <c r="E440" s="0" t="n">
        <v>2841449</v>
      </c>
    </row>
    <row r="441" customFormat="false" ht="13.8" hidden="false" customHeight="false" outlineLevel="0" collapsed="false">
      <c r="A441" s="0" t="n">
        <v>28</v>
      </c>
      <c r="B441" s="0" t="s">
        <v>129</v>
      </c>
      <c r="C441" s="0" t="n">
        <v>41850.1216666667</v>
      </c>
      <c r="D441" s="0" t="s">
        <v>115</v>
      </c>
      <c r="E441" s="0" t="n">
        <v>2905234</v>
      </c>
      <c r="F441" s="0" t="n">
        <v>2698058.66666667</v>
      </c>
      <c r="G441" s="0" t="n">
        <v>64.4695537125679</v>
      </c>
      <c r="H441" s="0" t="n">
        <v>1500</v>
      </c>
      <c r="I441" s="0" t="n">
        <v>967.043305688518</v>
      </c>
      <c r="J441" s="0" t="n">
        <v>0.8516</v>
      </c>
      <c r="K441" s="0" t="n">
        <v>823.534079124342</v>
      </c>
      <c r="L441" s="0" t="n">
        <v>64.4695537125679</v>
      </c>
    </row>
    <row r="442" customFormat="false" ht="13.8" hidden="false" customHeight="false" outlineLevel="0" collapsed="false">
      <c r="A442" s="0" t="n">
        <v>28</v>
      </c>
      <c r="B442" s="0" t="s">
        <v>129</v>
      </c>
      <c r="C442" s="0" t="n">
        <v>41850.1216666667</v>
      </c>
      <c r="E442" s="0" t="n">
        <v>2922361</v>
      </c>
    </row>
    <row r="443" customFormat="false" ht="13.8" hidden="false" customHeight="false" outlineLevel="0" collapsed="false">
      <c r="A443" s="0" t="n">
        <v>28</v>
      </c>
      <c r="B443" s="0" t="s">
        <v>129</v>
      </c>
      <c r="C443" s="0" t="n">
        <v>41850.1216666667</v>
      </c>
      <c r="E443" s="0" t="n">
        <v>2266581</v>
      </c>
    </row>
    <row r="444" customFormat="false" ht="13.8" hidden="false" customHeight="false" outlineLevel="0" collapsed="false">
      <c r="A444" s="0" t="n">
        <v>28</v>
      </c>
      <c r="B444" s="0" t="s">
        <v>129</v>
      </c>
      <c r="C444" s="0" t="n">
        <v>41850.1216666667</v>
      </c>
      <c r="D444" s="0" t="s">
        <v>116</v>
      </c>
      <c r="E444" s="0" t="n">
        <v>2944976</v>
      </c>
      <c r="F444" s="0" t="n">
        <v>2902274.66666667</v>
      </c>
      <c r="G444" s="0" t="n">
        <v>69.349252787915</v>
      </c>
      <c r="H444" s="0" t="n">
        <v>1355</v>
      </c>
      <c r="I444" s="0" t="n">
        <v>939.682375276249</v>
      </c>
      <c r="J444" s="0" t="n">
        <v>0.8516</v>
      </c>
      <c r="K444" s="0" t="n">
        <v>800.233510785253</v>
      </c>
      <c r="L444" s="0" t="n">
        <v>69.349252787915</v>
      </c>
    </row>
    <row r="445" customFormat="false" ht="13.8" hidden="false" customHeight="false" outlineLevel="0" collapsed="false">
      <c r="A445" s="0" t="n">
        <v>28</v>
      </c>
      <c r="B445" s="0" t="s">
        <v>129</v>
      </c>
      <c r="C445" s="0" t="n">
        <v>41850.1216666667</v>
      </c>
      <c r="E445" s="0" t="n">
        <v>2857272</v>
      </c>
    </row>
    <row r="446" customFormat="false" ht="13.8" hidden="false" customHeight="false" outlineLevel="0" collapsed="false">
      <c r="A446" s="0" t="n">
        <v>28</v>
      </c>
      <c r="B446" s="0" t="s">
        <v>129</v>
      </c>
      <c r="C446" s="0" t="n">
        <v>41850.1216666667</v>
      </c>
      <c r="E446" s="0" t="n">
        <v>2904576</v>
      </c>
    </row>
    <row r="447" customFormat="false" ht="13.8" hidden="false" customHeight="false" outlineLevel="0" collapsed="false">
      <c r="A447" s="0" t="n">
        <v>28</v>
      </c>
      <c r="B447" s="0" t="s">
        <v>129</v>
      </c>
      <c r="C447" s="0" t="n">
        <v>41850.1216666667</v>
      </c>
      <c r="D447" s="0" t="s">
        <v>97</v>
      </c>
      <c r="E447" s="0" t="n">
        <v>2174601</v>
      </c>
      <c r="F447" s="0" t="n">
        <v>2174601</v>
      </c>
      <c r="G447" s="0" t="n">
        <v>51.9616410513821</v>
      </c>
      <c r="H447" s="0" t="n">
        <v>2</v>
      </c>
      <c r="I447" s="0" t="n">
        <v>1.03923282102764</v>
      </c>
      <c r="J447" s="0" t="n">
        <v>0.8516</v>
      </c>
      <c r="K447" s="0" t="n">
        <v>0.885010670387139</v>
      </c>
      <c r="L447" s="0" t="n">
        <v>51.9616410513821</v>
      </c>
    </row>
    <row r="448" customFormat="false" ht="13.8" hidden="false" customHeight="false" outlineLevel="0" collapsed="false">
      <c r="A448" s="0" t="n">
        <v>28</v>
      </c>
      <c r="B448" s="0" t="s">
        <v>129</v>
      </c>
      <c r="C448" s="0" t="n">
        <v>41850.1216666667</v>
      </c>
      <c r="D448" s="0" t="s">
        <v>98</v>
      </c>
      <c r="E448" s="0" t="n">
        <v>2139167</v>
      </c>
      <c r="F448" s="0" t="n">
        <v>2238924.33333333</v>
      </c>
      <c r="G448" s="0" t="n">
        <v>53.4986337952901</v>
      </c>
      <c r="H448" s="0" t="n">
        <v>12</v>
      </c>
      <c r="I448" s="0" t="n">
        <v>6.41983605543481</v>
      </c>
      <c r="J448" s="0" t="n">
        <v>0.8516</v>
      </c>
      <c r="K448" s="0" t="n">
        <v>5.46713238480828</v>
      </c>
      <c r="L448" s="0" t="n">
        <v>53.4986337952901</v>
      </c>
    </row>
    <row r="449" customFormat="false" ht="13.8" hidden="false" customHeight="false" outlineLevel="0" collapsed="false">
      <c r="A449" s="0" t="n">
        <v>28</v>
      </c>
      <c r="B449" s="0" t="s">
        <v>129</v>
      </c>
      <c r="C449" s="0" t="n">
        <v>41850.1216666667</v>
      </c>
      <c r="E449" s="0" t="n">
        <v>2308508</v>
      </c>
    </row>
    <row r="450" customFormat="false" ht="13.8" hidden="false" customHeight="false" outlineLevel="0" collapsed="false">
      <c r="A450" s="0" t="n">
        <v>28</v>
      </c>
      <c r="B450" s="0" t="s">
        <v>129</v>
      </c>
      <c r="C450" s="0" t="n">
        <v>41850.1216666667</v>
      </c>
      <c r="E450" s="0" t="n">
        <v>2269098</v>
      </c>
    </row>
    <row r="451" customFormat="false" ht="13.8" hidden="false" customHeight="false" outlineLevel="0" collapsed="false">
      <c r="A451" s="0" t="n">
        <v>28</v>
      </c>
      <c r="B451" s="0" t="s">
        <v>129</v>
      </c>
      <c r="C451" s="0" t="n">
        <v>41850.1216666667</v>
      </c>
      <c r="D451" s="0" t="s">
        <v>99</v>
      </c>
      <c r="E451" s="0" t="n">
        <v>2174601</v>
      </c>
      <c r="F451" s="0" t="n">
        <v>2097900.66666667</v>
      </c>
      <c r="G451" s="0" t="n">
        <v>50.1289024528125</v>
      </c>
      <c r="H451" s="0" t="n">
        <v>8</v>
      </c>
      <c r="I451" s="0" t="n">
        <v>4.010312196225</v>
      </c>
      <c r="J451" s="0" t="n">
        <v>0.8516</v>
      </c>
      <c r="K451" s="0" t="n">
        <v>3.41518186630521</v>
      </c>
      <c r="L451" s="0" t="n">
        <v>50.1289024528125</v>
      </c>
    </row>
    <row r="452" customFormat="false" ht="13.8" hidden="false" customHeight="false" outlineLevel="0" collapsed="false">
      <c r="A452" s="0" t="n">
        <v>28</v>
      </c>
      <c r="B452" s="0" t="s">
        <v>129</v>
      </c>
      <c r="C452" s="0" t="n">
        <v>41850.1216666667</v>
      </c>
      <c r="E452" s="0" t="n">
        <v>2147333</v>
      </c>
    </row>
    <row r="453" customFormat="false" ht="13.8" hidden="false" customHeight="false" outlineLevel="0" collapsed="false">
      <c r="A453" s="0" t="n">
        <v>28</v>
      </c>
      <c r="B453" s="0" t="s">
        <v>129</v>
      </c>
      <c r="C453" s="0" t="n">
        <v>41850.1216666667</v>
      </c>
      <c r="E453" s="0" t="n">
        <v>1971768</v>
      </c>
    </row>
    <row r="454" customFormat="false" ht="13.8" hidden="false" customHeight="false" outlineLevel="0" collapsed="false">
      <c r="A454" s="0" t="n">
        <v>28</v>
      </c>
      <c r="B454" s="0" t="s">
        <v>129</v>
      </c>
      <c r="C454" s="0" t="n">
        <v>41850.1216666667</v>
      </c>
      <c r="D454" s="0" t="s">
        <v>100</v>
      </c>
      <c r="E454" s="0" t="n">
        <v>2786312</v>
      </c>
      <c r="F454" s="0" t="n">
        <v>2847479.33333333</v>
      </c>
      <c r="G454" s="0" t="n">
        <v>68.0399296330202</v>
      </c>
      <c r="H454" s="0" t="n">
        <v>11</v>
      </c>
      <c r="I454" s="0" t="n">
        <v>7.48439225963222</v>
      </c>
      <c r="J454" s="0" t="n">
        <v>0.8516</v>
      </c>
      <c r="K454" s="0" t="n">
        <v>6.3737084483028</v>
      </c>
      <c r="L454" s="0" t="n">
        <v>68.0399296330202</v>
      </c>
    </row>
    <row r="455" customFormat="false" ht="13.8" hidden="false" customHeight="false" outlineLevel="0" collapsed="false">
      <c r="A455" s="0" t="n">
        <v>28</v>
      </c>
      <c r="B455" s="0" t="s">
        <v>129</v>
      </c>
      <c r="C455" s="0" t="n">
        <v>41850.1216666667</v>
      </c>
      <c r="E455" s="0" t="n">
        <v>2937023</v>
      </c>
    </row>
    <row r="456" customFormat="false" ht="13.8" hidden="false" customHeight="false" outlineLevel="0" collapsed="false">
      <c r="A456" s="0" t="n">
        <v>28</v>
      </c>
      <c r="B456" s="0" t="s">
        <v>129</v>
      </c>
      <c r="C456" s="0" t="n">
        <v>41850.1216666667</v>
      </c>
      <c r="E456" s="0" t="n">
        <v>2819103</v>
      </c>
    </row>
    <row r="457" customFormat="false" ht="13.8" hidden="false" customHeight="false" outlineLevel="0" collapsed="false">
      <c r="A457" s="0" t="n">
        <v>28</v>
      </c>
      <c r="B457" s="0" t="s">
        <v>129</v>
      </c>
      <c r="C457" s="0" t="n">
        <v>41850.1216666667</v>
      </c>
      <c r="D457" s="0" t="s">
        <v>101</v>
      </c>
      <c r="E457" s="0" t="n">
        <v>2560524</v>
      </c>
      <c r="F457" s="0" t="n">
        <v>2532032.66666667</v>
      </c>
      <c r="G457" s="0" t="n">
        <v>60.502396787138</v>
      </c>
      <c r="H457" s="0" t="n">
        <v>7</v>
      </c>
      <c r="I457" s="0" t="n">
        <v>4.23516777509966</v>
      </c>
      <c r="J457" s="0" t="n">
        <v>0.8516</v>
      </c>
      <c r="K457" s="0" t="n">
        <v>3.60666887727487</v>
      </c>
      <c r="L457" s="0" t="n">
        <v>60.502396787138</v>
      </c>
    </row>
    <row r="458" customFormat="false" ht="13.8" hidden="false" customHeight="false" outlineLevel="0" collapsed="false">
      <c r="A458" s="0" t="n">
        <v>28</v>
      </c>
      <c r="B458" s="0" t="s">
        <v>129</v>
      </c>
      <c r="C458" s="0" t="n">
        <v>41850.1216666667</v>
      </c>
      <c r="E458" s="0" t="n">
        <v>2506548</v>
      </c>
    </row>
    <row r="459" customFormat="false" ht="13.8" hidden="false" customHeight="false" outlineLevel="0" collapsed="false">
      <c r="A459" s="0" t="n">
        <v>28</v>
      </c>
      <c r="B459" s="0" t="s">
        <v>129</v>
      </c>
      <c r="C459" s="0" t="n">
        <v>41850.1216666667</v>
      </c>
      <c r="E459" s="0" t="n">
        <v>2529026</v>
      </c>
    </row>
    <row r="460" customFormat="false" ht="13.8" hidden="false" customHeight="false" outlineLevel="0" collapsed="false">
      <c r="A460" s="0" t="n">
        <v>28</v>
      </c>
      <c r="B460" s="0" t="s">
        <v>129</v>
      </c>
      <c r="C460" s="0" t="n">
        <v>41850.1216666667</v>
      </c>
      <c r="D460" s="0" t="s">
        <v>102</v>
      </c>
      <c r="E460" s="0" t="n">
        <v>2242654</v>
      </c>
      <c r="F460" s="0" t="n">
        <v>2407100.33333333</v>
      </c>
      <c r="G460" s="0" t="n">
        <v>57.5171645259653</v>
      </c>
      <c r="H460" s="0" t="n">
        <v>4.5</v>
      </c>
      <c r="I460" s="0" t="n">
        <v>2.58827240366844</v>
      </c>
      <c r="J460" s="0" t="n">
        <v>0.8516</v>
      </c>
      <c r="K460" s="0" t="n">
        <v>2.20417277896404</v>
      </c>
      <c r="L460" s="0" t="n">
        <v>57.5171645259653</v>
      </c>
    </row>
    <row r="461" customFormat="false" ht="13.8" hidden="false" customHeight="false" outlineLevel="0" collapsed="false">
      <c r="A461" s="0" t="n">
        <v>28</v>
      </c>
      <c r="B461" s="0" t="s">
        <v>129</v>
      </c>
      <c r="C461" s="0" t="n">
        <v>41850.1216666667</v>
      </c>
      <c r="E461" s="0" t="n">
        <v>2440627</v>
      </c>
    </row>
    <row r="462" customFormat="false" ht="13.8" hidden="false" customHeight="false" outlineLevel="0" collapsed="false">
      <c r="A462" s="0" t="n">
        <v>28</v>
      </c>
      <c r="B462" s="0" t="s">
        <v>129</v>
      </c>
      <c r="C462" s="0" t="n">
        <v>41850.1216666667</v>
      </c>
      <c r="E462" s="0" t="n">
        <v>2538020</v>
      </c>
    </row>
    <row r="463" customFormat="false" ht="13.8" hidden="false" customHeight="false" outlineLevel="0" collapsed="false">
      <c r="A463" s="0" t="n">
        <v>28</v>
      </c>
      <c r="B463" s="0" t="s">
        <v>129</v>
      </c>
      <c r="C463" s="0" t="n">
        <v>41850.1216666667</v>
      </c>
      <c r="D463" s="0" t="s">
        <v>103</v>
      </c>
      <c r="E463" s="0" t="n">
        <v>2309560</v>
      </c>
      <c r="F463" s="0" t="n">
        <v>2317515</v>
      </c>
      <c r="G463" s="0" t="n">
        <v>55.3765415178204</v>
      </c>
      <c r="H463" s="0" t="n">
        <v>2</v>
      </c>
      <c r="I463" s="0" t="n">
        <v>1.10753083035641</v>
      </c>
      <c r="J463" s="0" t="n">
        <v>0.8516</v>
      </c>
      <c r="K463" s="0" t="n">
        <v>0.943173255131516</v>
      </c>
      <c r="L463" s="0" t="n">
        <v>55.3765415178204</v>
      </c>
    </row>
    <row r="464" customFormat="false" ht="13.8" hidden="false" customHeight="false" outlineLevel="0" collapsed="false">
      <c r="A464" s="0" t="n">
        <v>28</v>
      </c>
      <c r="B464" s="0" t="s">
        <v>129</v>
      </c>
      <c r="C464" s="0" t="n">
        <v>41850.1216666667</v>
      </c>
      <c r="E464" s="0" t="n">
        <v>2325470</v>
      </c>
    </row>
    <row r="465" customFormat="false" ht="13.8" hidden="false" customHeight="false" outlineLevel="0" collapsed="false">
      <c r="A465" s="0" t="n">
        <v>28</v>
      </c>
      <c r="B465" s="0" t="s">
        <v>129</v>
      </c>
      <c r="C465" s="0" t="n">
        <v>41850.1216666667</v>
      </c>
      <c r="D465" s="0" t="s">
        <v>104</v>
      </c>
      <c r="E465" s="0" t="n">
        <v>2553020</v>
      </c>
      <c r="F465" s="0" t="n">
        <v>2676331.66666667</v>
      </c>
      <c r="G465" s="0" t="n">
        <v>63.9503915420716</v>
      </c>
      <c r="H465" s="0" t="n">
        <v>6</v>
      </c>
      <c r="I465" s="0" t="n">
        <v>3.83702349252429</v>
      </c>
      <c r="J465" s="0" t="n">
        <v>0.8516</v>
      </c>
      <c r="K465" s="0" t="n">
        <v>3.26760920623369</v>
      </c>
      <c r="L465" s="0" t="n">
        <v>63.9503915420716</v>
      </c>
    </row>
    <row r="466" customFormat="false" ht="13.8" hidden="false" customHeight="false" outlineLevel="0" collapsed="false">
      <c r="A466" s="0" t="n">
        <v>28</v>
      </c>
      <c r="B466" s="0" t="s">
        <v>129</v>
      </c>
      <c r="C466" s="0" t="n">
        <v>41850.1216666667</v>
      </c>
      <c r="E466" s="0" t="n">
        <v>2708446</v>
      </c>
    </row>
    <row r="467" customFormat="false" ht="13.8" hidden="false" customHeight="false" outlineLevel="0" collapsed="false">
      <c r="A467" s="0" t="n">
        <v>28</v>
      </c>
      <c r="B467" s="0" t="s">
        <v>129</v>
      </c>
      <c r="C467" s="0" t="n">
        <v>41850.1216666667</v>
      </c>
      <c r="E467" s="0" t="n">
        <v>2767529</v>
      </c>
    </row>
    <row r="468" customFormat="false" ht="13.8" hidden="false" customHeight="false" outlineLevel="0" collapsed="false">
      <c r="A468" s="0" t="n">
        <v>28</v>
      </c>
      <c r="B468" s="0" t="s">
        <v>129</v>
      </c>
      <c r="C468" s="0" t="n">
        <v>41850.1216666667</v>
      </c>
      <c r="D468" s="0" t="s">
        <v>105</v>
      </c>
      <c r="E468" s="0" t="n">
        <v>2325470</v>
      </c>
      <c r="F468" s="0" t="n">
        <v>2439245</v>
      </c>
      <c r="G468" s="0" t="n">
        <v>58.285254686436</v>
      </c>
      <c r="H468" s="0" t="n">
        <v>3</v>
      </c>
      <c r="I468" s="0" t="n">
        <v>1.74855764059308</v>
      </c>
      <c r="J468" s="0" t="n">
        <v>0.8516</v>
      </c>
      <c r="K468" s="0" t="n">
        <v>1.48907168672907</v>
      </c>
      <c r="L468" s="0" t="n">
        <v>58.285254686436</v>
      </c>
    </row>
    <row r="469" customFormat="false" ht="13.8" hidden="false" customHeight="false" outlineLevel="0" collapsed="false">
      <c r="A469" s="0" t="n">
        <v>28</v>
      </c>
      <c r="B469" s="0" t="s">
        <v>129</v>
      </c>
      <c r="C469" s="0" t="n">
        <v>41850.1216666667</v>
      </c>
      <c r="E469" s="0" t="n">
        <v>2553020</v>
      </c>
    </row>
    <row r="470" customFormat="false" ht="13.8" hidden="false" customHeight="false" outlineLevel="0" collapsed="false">
      <c r="A470" s="0" t="n">
        <v>28</v>
      </c>
      <c r="B470" s="0" t="s">
        <v>129</v>
      </c>
      <c r="C470" s="0" t="n">
        <v>41850.1216666667</v>
      </c>
      <c r="D470" s="0" t="s">
        <v>106</v>
      </c>
      <c r="E470" s="0" t="n">
        <v>2149111</v>
      </c>
      <c r="F470" s="0" t="n">
        <v>2181722</v>
      </c>
      <c r="G470" s="0" t="n">
        <v>52.1317958733135</v>
      </c>
      <c r="H470" s="0" t="n">
        <v>6</v>
      </c>
      <c r="I470" s="0" t="n">
        <v>3.12790775239881</v>
      </c>
      <c r="J470" s="0" t="n">
        <v>0.8516</v>
      </c>
      <c r="K470" s="0" t="n">
        <v>2.66372624194282</v>
      </c>
      <c r="L470" s="0" t="n">
        <v>52.1317958733135</v>
      </c>
    </row>
    <row r="471" customFormat="false" ht="13.8" hidden="false" customHeight="false" outlineLevel="0" collapsed="false">
      <c r="A471" s="0" t="n">
        <v>28</v>
      </c>
      <c r="B471" s="0" t="s">
        <v>129</v>
      </c>
      <c r="C471" s="0" t="n">
        <v>41850.1216666667</v>
      </c>
      <c r="E471" s="0" t="n">
        <v>2162622</v>
      </c>
    </row>
    <row r="472" customFormat="false" ht="13.8" hidden="false" customHeight="false" outlineLevel="0" collapsed="false">
      <c r="A472" s="0" t="n">
        <v>28</v>
      </c>
      <c r="B472" s="0" t="s">
        <v>129</v>
      </c>
      <c r="C472" s="0" t="n">
        <v>41850.1216666667</v>
      </c>
      <c r="E472" s="0" t="n">
        <v>2233433</v>
      </c>
    </row>
    <row r="473" customFormat="false" ht="13.8" hidden="false" customHeight="false" outlineLevel="0" collapsed="false">
      <c r="A473" s="0" t="n">
        <v>28</v>
      </c>
      <c r="B473" s="0" t="s">
        <v>129</v>
      </c>
      <c r="C473" s="0" t="n">
        <v>41850.1216666667</v>
      </c>
      <c r="D473" s="0" t="s">
        <v>107</v>
      </c>
      <c r="E473" s="0" t="n">
        <v>1958901</v>
      </c>
      <c r="F473" s="0" t="n">
        <v>1947332</v>
      </c>
      <c r="G473" s="0" t="n">
        <v>46.5310953098384</v>
      </c>
      <c r="H473" s="0" t="n">
        <v>8</v>
      </c>
      <c r="I473" s="0" t="n">
        <v>3.72248762478707</v>
      </c>
      <c r="J473" s="0" t="n">
        <v>0.8516</v>
      </c>
      <c r="K473" s="0" t="n">
        <v>3.17007046126867</v>
      </c>
      <c r="L473" s="0" t="n">
        <v>46.5310953098384</v>
      </c>
    </row>
    <row r="474" customFormat="false" ht="13.8" hidden="false" customHeight="false" outlineLevel="0" collapsed="false">
      <c r="A474" s="0" t="n">
        <v>28</v>
      </c>
      <c r="B474" s="0" t="s">
        <v>129</v>
      </c>
      <c r="C474" s="0" t="n">
        <v>41850.1216666667</v>
      </c>
      <c r="E474" s="0" t="n">
        <v>1883452</v>
      </c>
    </row>
    <row r="475" customFormat="false" ht="13.8" hidden="false" customHeight="false" outlineLevel="0" collapsed="false">
      <c r="A475" s="0" t="n">
        <v>28</v>
      </c>
      <c r="B475" s="0" t="s">
        <v>129</v>
      </c>
      <c r="C475" s="0" t="n">
        <v>41850.1216666667</v>
      </c>
      <c r="E475" s="0" t="n">
        <v>1999643</v>
      </c>
    </row>
    <row r="476" customFormat="false" ht="13.8" hidden="false" customHeight="false" outlineLevel="0" collapsed="false">
      <c r="A476" s="0" t="n">
        <v>28</v>
      </c>
      <c r="B476" s="0" t="s">
        <v>129</v>
      </c>
      <c r="C476" s="0" t="n">
        <v>41850.1216666667</v>
      </c>
      <c r="D476" s="0" t="s">
        <v>108</v>
      </c>
      <c r="E476" s="0" t="n">
        <v>1792471</v>
      </c>
      <c r="F476" s="0" t="n">
        <v>1787555.33333333</v>
      </c>
      <c r="G476" s="0" t="n">
        <v>42.7132649116552</v>
      </c>
      <c r="H476" s="0" t="n">
        <v>11</v>
      </c>
      <c r="I476" s="0" t="n">
        <v>4.69845914028207</v>
      </c>
      <c r="J476" s="0" t="n">
        <v>0.8516</v>
      </c>
      <c r="K476" s="0" t="n">
        <v>4.00120780386421</v>
      </c>
      <c r="L476" s="0" t="n">
        <v>42.7132649116552</v>
      </c>
    </row>
    <row r="477" customFormat="false" ht="13.8" hidden="false" customHeight="false" outlineLevel="0" collapsed="false">
      <c r="A477" s="0" t="n">
        <v>28</v>
      </c>
      <c r="B477" s="0" t="s">
        <v>129</v>
      </c>
      <c r="C477" s="0" t="n">
        <v>41850.1216666667</v>
      </c>
      <c r="E477" s="0" t="n">
        <v>1727422</v>
      </c>
    </row>
    <row r="478" customFormat="false" ht="13.8" hidden="false" customHeight="false" outlineLevel="0" collapsed="false">
      <c r="A478" s="0" t="n">
        <v>28</v>
      </c>
      <c r="B478" s="0" t="s">
        <v>129</v>
      </c>
      <c r="C478" s="0" t="n">
        <v>41850.1216666667</v>
      </c>
      <c r="E478" s="0" t="n">
        <v>1842773</v>
      </c>
    </row>
    <row r="479" customFormat="false" ht="13.8" hidden="false" customHeight="false" outlineLevel="0" collapsed="false">
      <c r="A479" s="0" t="n">
        <v>28</v>
      </c>
      <c r="B479" s="0" t="s">
        <v>129</v>
      </c>
      <c r="C479" s="0" t="n">
        <v>41850.1216666667</v>
      </c>
      <c r="D479" s="0" t="s">
        <v>109</v>
      </c>
      <c r="E479" s="0" t="n">
        <v>2399501</v>
      </c>
      <c r="F479" s="0" t="n">
        <v>2385840.33333333</v>
      </c>
      <c r="G479" s="0" t="n">
        <v>57.0091612238642</v>
      </c>
      <c r="H479" s="0" t="n">
        <v>8</v>
      </c>
      <c r="I479" s="0" t="n">
        <v>4.56073289790914</v>
      </c>
      <c r="J479" s="0" t="n">
        <v>0.8516</v>
      </c>
      <c r="K479" s="0" t="n">
        <v>3.88392013585942</v>
      </c>
      <c r="L479" s="0" t="n">
        <v>57.0091612238642</v>
      </c>
    </row>
    <row r="480" customFormat="false" ht="13.8" hidden="false" customHeight="false" outlineLevel="0" collapsed="false">
      <c r="A480" s="0" t="n">
        <v>28</v>
      </c>
      <c r="B480" s="0" t="s">
        <v>129</v>
      </c>
      <c r="C480" s="0" t="n">
        <v>41850.1216666667</v>
      </c>
      <c r="E480" s="0" t="n">
        <v>2356789</v>
      </c>
    </row>
    <row r="481" customFormat="false" ht="13.8" hidden="false" customHeight="false" outlineLevel="0" collapsed="false">
      <c r="A481" s="0" t="n">
        <v>28</v>
      </c>
      <c r="B481" s="0" t="s">
        <v>129</v>
      </c>
      <c r="C481" s="0" t="n">
        <v>41850.1216666667</v>
      </c>
      <c r="E481" s="0" t="n">
        <v>2401231</v>
      </c>
    </row>
    <row r="482" customFormat="false" ht="13.8" hidden="false" customHeight="false" outlineLevel="0" collapsed="false">
      <c r="A482" s="0" t="n">
        <v>28</v>
      </c>
      <c r="B482" s="0" t="s">
        <v>129</v>
      </c>
      <c r="C482" s="0" t="n">
        <v>41850.1216666667</v>
      </c>
      <c r="D482" s="0" t="s">
        <v>110</v>
      </c>
      <c r="E482" s="0" t="n">
        <v>2010340</v>
      </c>
      <c r="F482" s="0" t="n">
        <v>2027665.33333333</v>
      </c>
      <c r="G482" s="0" t="n">
        <v>48.4506436918762</v>
      </c>
      <c r="H482" s="0" t="n">
        <v>4</v>
      </c>
      <c r="I482" s="0" t="n">
        <v>1.93802574767505</v>
      </c>
      <c r="J482" s="0" t="n">
        <v>0.8516</v>
      </c>
      <c r="K482" s="0" t="n">
        <v>1.65042272672007</v>
      </c>
      <c r="L482" s="0" t="n">
        <v>48.4506436918762</v>
      </c>
    </row>
    <row r="483" customFormat="false" ht="13.8" hidden="false" customHeight="false" outlineLevel="0" collapsed="false">
      <c r="A483" s="0" t="n">
        <v>28</v>
      </c>
      <c r="B483" s="0" t="s">
        <v>129</v>
      </c>
      <c r="C483" s="0" t="n">
        <v>41850.1216666667</v>
      </c>
      <c r="E483" s="0" t="n">
        <v>2031103</v>
      </c>
    </row>
    <row r="484" customFormat="false" ht="13.8" hidden="false" customHeight="false" outlineLevel="0" collapsed="false">
      <c r="A484" s="0" t="n">
        <v>28</v>
      </c>
      <c r="B484" s="0" t="s">
        <v>129</v>
      </c>
      <c r="C484" s="0" t="n">
        <v>41850.1216666667</v>
      </c>
      <c r="E484" s="0" t="n">
        <v>2041553</v>
      </c>
    </row>
    <row r="485" customFormat="false" ht="13.8" hidden="false" customHeight="false" outlineLevel="0" collapsed="false">
      <c r="A485" s="0" t="n">
        <v>28</v>
      </c>
      <c r="B485" s="0" t="s">
        <v>129</v>
      </c>
      <c r="C485" s="0" t="n">
        <v>41850.1216666667</v>
      </c>
      <c r="D485" s="0" t="s">
        <v>111</v>
      </c>
      <c r="E485" s="0" t="n">
        <v>2599721</v>
      </c>
      <c r="F485" s="0" t="n">
        <v>2608011.33333333</v>
      </c>
      <c r="G485" s="0" t="n">
        <v>62.3178913099934</v>
      </c>
      <c r="H485" s="0" t="n">
        <v>6</v>
      </c>
      <c r="I485" s="0" t="n">
        <v>3.7390734785996</v>
      </c>
      <c r="J485" s="0" t="n">
        <v>0.8516</v>
      </c>
      <c r="K485" s="0" t="n">
        <v>3.18419497437542</v>
      </c>
      <c r="L485" s="0" t="n">
        <v>62.3178913099934</v>
      </c>
    </row>
    <row r="486" customFormat="false" ht="13.8" hidden="false" customHeight="false" outlineLevel="0" collapsed="false">
      <c r="A486" s="0" t="n">
        <v>28</v>
      </c>
      <c r="B486" s="0" t="s">
        <v>129</v>
      </c>
      <c r="C486" s="0" t="n">
        <v>41850.1216666667</v>
      </c>
      <c r="E486" s="0" t="n">
        <v>2588996</v>
      </c>
    </row>
    <row r="487" customFormat="false" ht="13.8" hidden="false" customHeight="false" outlineLevel="0" collapsed="false">
      <c r="A487" s="0" t="n">
        <v>28</v>
      </c>
      <c r="B487" s="0" t="s">
        <v>129</v>
      </c>
      <c r="C487" s="0" t="n">
        <v>41850.1216666667</v>
      </c>
      <c r="E487" s="0" t="n">
        <v>2635317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3"/>
  <sheetViews>
    <sheetView showFormulas="false" showGridLines="true" showRowColHeaders="true" showZeros="true" rightToLeft="false" tabSelected="false" showOutlineSymbols="true" defaultGridColor="true" view="normal" topLeftCell="G61" colorId="64" zoomScale="58" zoomScaleNormal="58" zoomScalePageLayoutView="100" workbookViewId="0">
      <selection pane="topLeft" activeCell="X109" activeCellId="0" sqref="X109"/>
    </sheetView>
  </sheetViews>
  <sheetFormatPr defaultRowHeight="13.8" zeroHeight="false" outlineLevelRow="0" outlineLevelCol="0"/>
  <cols>
    <col collapsed="false" customWidth="true" hidden="false" outlineLevel="0" max="2" min="1" style="23" width="8.83"/>
    <col collapsed="false" customWidth="true" hidden="false" outlineLevel="0" max="3" min="3" style="23" width="13.83"/>
    <col collapsed="false" customWidth="true" hidden="false" outlineLevel="0" max="6" min="4" style="23" width="9.16"/>
    <col collapsed="false" customWidth="true" hidden="false" outlineLevel="0" max="8" min="7" style="23" width="8.83"/>
    <col collapsed="false" customWidth="true" hidden="false" outlineLevel="0" max="9" min="9" style="23" width="9.33"/>
    <col collapsed="false" customWidth="true" hidden="false" outlineLevel="0" max="10" min="10" style="23" width="7.67"/>
    <col collapsed="false" customWidth="true" hidden="false" outlineLevel="0" max="11" min="11" style="23" width="7.34"/>
    <col collapsed="false" customWidth="true" hidden="false" outlineLevel="0" max="13" min="12" style="23" width="8.83"/>
    <col collapsed="false" customWidth="true" hidden="false" outlineLevel="0" max="15" min="14" style="23" width="7.67"/>
    <col collapsed="false" customWidth="true" hidden="false" outlineLevel="0" max="20" min="16" style="23" width="8.83"/>
    <col collapsed="false" customWidth="true" hidden="false" outlineLevel="0" max="21" min="21" style="23" width="13.01"/>
    <col collapsed="false" customWidth="true" hidden="false" outlineLevel="0" max="23" min="22" style="23" width="12.83"/>
    <col collapsed="false" customWidth="true" hidden="false" outlineLevel="0" max="24" min="24" style="23" width="13.33"/>
    <col collapsed="false" customWidth="true" hidden="false" outlineLevel="0" max="28" min="25" style="23" width="12.66"/>
    <col collapsed="false" customWidth="true" hidden="false" outlineLevel="0" max="1025" min="29" style="23" width="8.83"/>
  </cols>
  <sheetData>
    <row r="1" customFormat="false" ht="24.45" hidden="false" customHeight="false" outlineLevel="0" collapsed="false">
      <c r="B1" s="24" t="s">
        <v>135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5"/>
      <c r="Q1" s="25"/>
      <c r="R1" s="25"/>
      <c r="S1" s="25"/>
      <c r="T1" s="25"/>
      <c r="V1" s="26"/>
      <c r="W1" s="26"/>
      <c r="AA1" s="26"/>
      <c r="AB1" s="26"/>
    </row>
    <row r="2" customFormat="false" ht="13.8" hidden="false" customHeight="false" outlineLevel="0" collapsed="false">
      <c r="A2" s="27" t="s">
        <v>136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8"/>
      <c r="S2" s="28"/>
      <c r="T2" s="28"/>
      <c r="V2" s="26"/>
      <c r="W2" s="26"/>
      <c r="AA2" s="29"/>
      <c r="AB2" s="29"/>
    </row>
    <row r="3" customFormat="false" ht="34.9" hidden="false" customHeight="false" outlineLevel="0" collapsed="false">
      <c r="C3" s="30" t="s">
        <v>137</v>
      </c>
      <c r="D3" s="30" t="s">
        <v>138</v>
      </c>
      <c r="E3" s="30" t="s">
        <v>139</v>
      </c>
      <c r="F3" s="30" t="s">
        <v>140</v>
      </c>
      <c r="G3" s="23" t="s">
        <v>141</v>
      </c>
      <c r="H3" s="23" t="s">
        <v>142</v>
      </c>
      <c r="I3" s="23" t="s">
        <v>16</v>
      </c>
      <c r="J3" s="30" t="s">
        <v>143</v>
      </c>
      <c r="K3" s="23" t="s">
        <v>144</v>
      </c>
      <c r="L3" s="23" t="s">
        <v>145</v>
      </c>
      <c r="M3" s="23" t="s">
        <v>146</v>
      </c>
      <c r="N3" s="30" t="s">
        <v>147</v>
      </c>
      <c r="O3" s="30" t="s">
        <v>148</v>
      </c>
      <c r="Q3" s="23" t="s">
        <v>149</v>
      </c>
      <c r="R3" s="26"/>
      <c r="S3" s="26"/>
      <c r="T3" s="26"/>
      <c r="U3" s="26"/>
      <c r="Z3" s="26"/>
    </row>
    <row r="4" customFormat="false" ht="13.8" hidden="false" customHeight="false" outlineLevel="0" collapsed="false">
      <c r="A4" s="31" t="s">
        <v>114</v>
      </c>
      <c r="B4" s="23" t="s">
        <v>17</v>
      </c>
      <c r="C4" s="23" t="n">
        <v>20.6937</v>
      </c>
      <c r="D4" s="23" t="n">
        <v>40.2181</v>
      </c>
      <c r="E4" s="23" t="n">
        <f aca="false">D4-C4</f>
        <v>19.5244</v>
      </c>
      <c r="F4" s="23" t="n">
        <v>21.338</v>
      </c>
      <c r="G4" s="23" t="n">
        <v>20.9355</v>
      </c>
      <c r="H4" s="23" t="n">
        <f aca="false">F4-C4</f>
        <v>0.644300000000001</v>
      </c>
      <c r="I4" s="23" t="n">
        <f aca="false">F4-G4</f>
        <v>0.4025</v>
      </c>
      <c r="J4" s="31" t="n">
        <f aca="false">(I4+I5+I6)/3</f>
        <v>0.393666666666666</v>
      </c>
      <c r="K4" s="23" t="n">
        <f aca="false">(H4/E4)*100</f>
        <v>3.29997336665916</v>
      </c>
      <c r="L4" s="23" t="n">
        <f aca="false">(I4/E4)*100</f>
        <v>2.06152301735265</v>
      </c>
      <c r="M4" s="23" t="n">
        <f aca="false">I4/H4*100</f>
        <v>62.4708986496972</v>
      </c>
      <c r="N4" s="31" t="n">
        <f aca="false">AVERAGE(K4,K5,K6)</f>
        <v>3.28016324744154</v>
      </c>
      <c r="O4" s="31" t="n">
        <f aca="false">AVERAGE(L4,L5,L6)</f>
        <v>2.04891184337569</v>
      </c>
      <c r="P4" s="30"/>
      <c r="R4" s="32" t="s">
        <v>64</v>
      </c>
      <c r="S4" s="33" t="n">
        <v>4.92</v>
      </c>
      <c r="T4" s="26" t="s">
        <v>65</v>
      </c>
      <c r="U4" s="26" t="s">
        <v>66</v>
      </c>
      <c r="V4" s="33" t="n">
        <v>5.01</v>
      </c>
      <c r="W4" s="26" t="s">
        <v>67</v>
      </c>
      <c r="X4" s="26" t="s">
        <v>68</v>
      </c>
      <c r="Y4" s="26"/>
      <c r="Z4" s="26"/>
      <c r="AB4" s="23" t="s">
        <v>150</v>
      </c>
      <c r="AC4" s="34" t="s">
        <v>151</v>
      </c>
      <c r="AD4" s="34" t="s">
        <v>152</v>
      </c>
      <c r="AE4" s="23" t="s">
        <v>153</v>
      </c>
      <c r="AH4" s="26" t="s">
        <v>112</v>
      </c>
      <c r="AI4" s="23" t="s">
        <v>153</v>
      </c>
    </row>
    <row r="5" customFormat="false" ht="13.8" hidden="false" customHeight="false" outlineLevel="0" collapsed="false">
      <c r="A5" s="31"/>
      <c r="B5" s="23" t="s">
        <v>18</v>
      </c>
      <c r="C5" s="23" t="n">
        <v>20.7378</v>
      </c>
      <c r="D5" s="23" t="n">
        <v>39.8562</v>
      </c>
      <c r="E5" s="23" t="n">
        <f aca="false">D5-C5</f>
        <v>19.1184</v>
      </c>
      <c r="F5" s="23" t="n">
        <v>21.3574</v>
      </c>
      <c r="G5" s="23" t="n">
        <v>20.9708</v>
      </c>
      <c r="H5" s="23" t="n">
        <f aca="false">F5-C5</f>
        <v>0.619599999999998</v>
      </c>
      <c r="I5" s="23" t="n">
        <f aca="false">F5-G5</f>
        <v>0.386599999999998</v>
      </c>
      <c r="J5" s="31"/>
      <c r="K5" s="23" t="n">
        <f aca="false">(H5/E5)*100</f>
        <v>3.24085697547911</v>
      </c>
      <c r="L5" s="23" t="n">
        <f aca="false">(I5/E5)*100</f>
        <v>2.02213574357686</v>
      </c>
      <c r="M5" s="23" t="n">
        <f aca="false">I5/H5*100</f>
        <v>62.3950936087797</v>
      </c>
      <c r="N5" s="31"/>
      <c r="O5" s="31"/>
      <c r="P5" s="19"/>
      <c r="R5" s="26" t="s">
        <v>69</v>
      </c>
      <c r="S5" s="33" t="n">
        <v>4.96</v>
      </c>
      <c r="T5" s="26" t="n">
        <f aca="false">AVERAGE(S4:S5)</f>
        <v>4.94</v>
      </c>
      <c r="U5" s="26" t="s">
        <v>70</v>
      </c>
      <c r="V5" s="33" t="n">
        <v>5</v>
      </c>
      <c r="W5" s="29" t="n">
        <f aca="false">(V4+V5)/2</f>
        <v>5.005</v>
      </c>
      <c r="X5" s="29" t="n">
        <f aca="false">(3.8*0.0338)/W5</f>
        <v>0.0256623376623377</v>
      </c>
      <c r="Y5" s="26"/>
      <c r="Z5" s="26"/>
      <c r="AB5" s="23" t="s">
        <v>17</v>
      </c>
      <c r="AC5" s="23" t="n">
        <v>18.3</v>
      </c>
      <c r="AD5" s="23" t="n">
        <f aca="false">AC5*50</f>
        <v>915</v>
      </c>
      <c r="AE5" s="19" t="n">
        <f aca="false">AVERAGE(AD5,AD6)</f>
        <v>930</v>
      </c>
      <c r="AG5" s="35" t="s">
        <v>114</v>
      </c>
      <c r="AH5" s="23" t="n">
        <v>7.95</v>
      </c>
      <c r="AI5" s="23" t="n">
        <f aca="false">AVERAGE(AH5,AH6,AH7)</f>
        <v>7.67333333333333</v>
      </c>
    </row>
    <row r="6" customFormat="false" ht="13.8" hidden="false" customHeight="false" outlineLevel="0" collapsed="false">
      <c r="A6" s="31"/>
      <c r="B6" s="23" t="s">
        <v>19</v>
      </c>
      <c r="C6" s="23" t="n">
        <v>20.5424</v>
      </c>
      <c r="D6" s="23" t="n">
        <v>39.5383</v>
      </c>
      <c r="E6" s="23" t="n">
        <f aca="false">D6-C6</f>
        <v>18.9959</v>
      </c>
      <c r="F6" s="23" t="n">
        <v>21.1692</v>
      </c>
      <c r="G6" s="23" t="n">
        <v>20.7773</v>
      </c>
      <c r="H6" s="23" t="n">
        <f aca="false">F6-C6</f>
        <v>0.626799999999999</v>
      </c>
      <c r="I6" s="23" t="n">
        <f aca="false">F6-G6</f>
        <v>0.3919</v>
      </c>
      <c r="J6" s="31"/>
      <c r="K6" s="23" t="n">
        <f aca="false">(H6/E6)*100</f>
        <v>3.29965940018635</v>
      </c>
      <c r="L6" s="23" t="n">
        <f aca="false">(I6/E6)*100</f>
        <v>2.06307676919756</v>
      </c>
      <c r="M6" s="23" t="n">
        <f aca="false">I6/H6*100</f>
        <v>62.523931078494</v>
      </c>
      <c r="N6" s="31"/>
      <c r="O6" s="31"/>
      <c r="P6" s="19"/>
      <c r="Q6" s="30"/>
      <c r="S6" s="23" t="s">
        <v>154</v>
      </c>
      <c r="V6" s="36" t="s">
        <v>155</v>
      </c>
      <c r="W6" s="26" t="s">
        <v>75</v>
      </c>
      <c r="X6" s="29" t="s">
        <v>156</v>
      </c>
      <c r="Y6" s="26" t="s">
        <v>157</v>
      </c>
      <c r="AB6" s="23" t="s">
        <v>18</v>
      </c>
      <c r="AC6" s="23" t="n">
        <v>18.9</v>
      </c>
      <c r="AD6" s="23" t="n">
        <f aca="false">AC6*50</f>
        <v>945</v>
      </c>
      <c r="AE6" s="19"/>
      <c r="AG6" s="35" t="s">
        <v>115</v>
      </c>
      <c r="AH6" s="23" t="n">
        <v>7.52</v>
      </c>
    </row>
    <row r="7" customFormat="false" ht="13.8" hidden="false" customHeight="false" outlineLevel="0" collapsed="false">
      <c r="A7" s="31" t="s">
        <v>115</v>
      </c>
      <c r="B7" s="23" t="s">
        <v>20</v>
      </c>
      <c r="C7" s="23" t="n">
        <v>20.7733</v>
      </c>
      <c r="D7" s="23" t="n">
        <v>40.9149</v>
      </c>
      <c r="E7" s="23" t="n">
        <f aca="false">D7-C7</f>
        <v>20.1416</v>
      </c>
      <c r="F7" s="23" t="n">
        <v>21.449</v>
      </c>
      <c r="G7" s="23" t="n">
        <v>21.0213</v>
      </c>
      <c r="H7" s="23" t="n">
        <f aca="false">F7-C7</f>
        <v>0.675700000000003</v>
      </c>
      <c r="I7" s="23" t="n">
        <f aca="false">F7-G7</f>
        <v>0.427700000000002</v>
      </c>
      <c r="J7" s="31" t="n">
        <f aca="false">(I7+I8+I9)/3</f>
        <v>0.4226</v>
      </c>
      <c r="K7" s="23" t="n">
        <f aca="false">(H7/E7)*100</f>
        <v>3.35474838145928</v>
      </c>
      <c r="L7" s="23" t="n">
        <f aca="false">(I7/E7)*100</f>
        <v>2.12346586169918</v>
      </c>
      <c r="M7" s="23" t="n">
        <f aca="false">I7/H7*100</f>
        <v>63.2973212964333</v>
      </c>
      <c r="N7" s="31" t="n">
        <f aca="false">AVERAGE(K7,K8,K9)</f>
        <v>3.29389336855671</v>
      </c>
      <c r="O7" s="31" t="n">
        <f aca="false">AVERAGE(L7,L8,L9)</f>
        <v>2.0710487918458</v>
      </c>
      <c r="P7" s="19"/>
      <c r="Q7" s="31" t="s">
        <v>114</v>
      </c>
      <c r="R7" s="23" t="s">
        <v>17</v>
      </c>
      <c r="S7" s="23" t="n">
        <v>4.43</v>
      </c>
      <c r="T7" s="26" t="n">
        <f aca="false">$T$5</f>
        <v>4.94</v>
      </c>
      <c r="U7" s="23" t="n">
        <f aca="false">$X$5</f>
        <v>0.0256623376623377</v>
      </c>
      <c r="V7" s="26" t="n">
        <f aca="false">(T7-S7)*U7*4000</f>
        <v>52.3511688311688</v>
      </c>
      <c r="W7" s="23" t="n">
        <v>200</v>
      </c>
      <c r="X7" s="29" t="n">
        <f aca="false">V7*W7</f>
        <v>10470.2337662338</v>
      </c>
      <c r="Y7" s="37" t="n">
        <f aca="false">AVERAGE(X7,X8)</f>
        <v>8725.1948051948</v>
      </c>
      <c r="Z7" s="37"/>
      <c r="AB7" s="23" t="s">
        <v>20</v>
      </c>
      <c r="AC7" s="23" t="n">
        <v>19.4</v>
      </c>
      <c r="AD7" s="23" t="n">
        <f aca="false">AC7*50</f>
        <v>970</v>
      </c>
      <c r="AE7" s="19" t="n">
        <f aca="false">AVERAGE(AD7,AD8)</f>
        <v>945</v>
      </c>
      <c r="AG7" s="35" t="s">
        <v>116</v>
      </c>
      <c r="AH7" s="23" t="n">
        <v>7.55</v>
      </c>
    </row>
    <row r="8" customFormat="false" ht="13.8" hidden="false" customHeight="false" outlineLevel="0" collapsed="false">
      <c r="A8" s="31"/>
      <c r="B8" s="23" t="s">
        <v>21</v>
      </c>
      <c r="C8" s="23" t="n">
        <v>20.4798</v>
      </c>
      <c r="D8" s="23" t="n">
        <v>39.7632</v>
      </c>
      <c r="E8" s="23" t="n">
        <f aca="false">D8-C8</f>
        <v>19.2834</v>
      </c>
      <c r="F8" s="23" t="n">
        <v>21.114</v>
      </c>
      <c r="G8" s="23" t="n">
        <v>20.7169</v>
      </c>
      <c r="H8" s="23" t="n">
        <f aca="false">F8-C8</f>
        <v>0.6342</v>
      </c>
      <c r="I8" s="23" t="n">
        <f aca="false">F8-G8</f>
        <v>0.397100000000002</v>
      </c>
      <c r="J8" s="31"/>
      <c r="K8" s="23" t="n">
        <f aca="false">(H8/E8)*100</f>
        <v>3.28883910513706</v>
      </c>
      <c r="L8" s="23" t="n">
        <f aca="false">(I8/E8)*100</f>
        <v>2.05928415113518</v>
      </c>
      <c r="M8" s="23" t="n">
        <f aca="false">I8/H8*100</f>
        <v>62.6143172500791</v>
      </c>
      <c r="N8" s="31"/>
      <c r="O8" s="31"/>
      <c r="P8" s="19"/>
      <c r="Q8" s="31"/>
      <c r="R8" s="23" t="s">
        <v>18</v>
      </c>
      <c r="S8" s="23" t="n">
        <v>4.6</v>
      </c>
      <c r="T8" s="26" t="n">
        <f aca="false">$T$5</f>
        <v>4.94</v>
      </c>
      <c r="U8" s="23" t="n">
        <f aca="false">$X$5</f>
        <v>0.0256623376623377</v>
      </c>
      <c r="V8" s="26" t="n">
        <f aca="false">(T8-S8)*U8*4000</f>
        <v>34.9007792207792</v>
      </c>
      <c r="W8" s="23" t="n">
        <v>200</v>
      </c>
      <c r="X8" s="29" t="n">
        <f aca="false">V8*W8</f>
        <v>6980.15584415584</v>
      </c>
      <c r="Y8" s="37"/>
      <c r="Z8" s="37"/>
      <c r="AB8" s="23" t="s">
        <v>21</v>
      </c>
      <c r="AC8" s="23" t="n">
        <v>18.4</v>
      </c>
      <c r="AD8" s="23" t="n">
        <f aca="false">AC8*50</f>
        <v>920</v>
      </c>
      <c r="AE8" s="19"/>
      <c r="AG8" s="23" t="s">
        <v>97</v>
      </c>
      <c r="AH8" s="23" t="n">
        <v>8.08</v>
      </c>
      <c r="AI8" s="23" t="n">
        <f aca="false">AVERAGE(AH8,AH9,AH10)</f>
        <v>8.07333333333333</v>
      </c>
    </row>
    <row r="9" customFormat="false" ht="13.8" hidden="false" customHeight="false" outlineLevel="0" collapsed="false">
      <c r="A9" s="31"/>
      <c r="B9" s="23" t="s">
        <v>22</v>
      </c>
      <c r="C9" s="23" t="n">
        <v>20.6582</v>
      </c>
      <c r="D9" s="23" t="n">
        <v>42.4766</v>
      </c>
      <c r="E9" s="23" t="n">
        <f aca="false">D9-C9</f>
        <v>21.8184</v>
      </c>
      <c r="F9" s="23" t="n">
        <v>21.3647</v>
      </c>
      <c r="G9" s="23" t="n">
        <v>20.9217</v>
      </c>
      <c r="H9" s="23" t="n">
        <f aca="false">F9-C9</f>
        <v>0.706499999999998</v>
      </c>
      <c r="I9" s="23" t="n">
        <f aca="false">F9-G9</f>
        <v>0.442999999999998</v>
      </c>
      <c r="J9" s="31"/>
      <c r="K9" s="23" t="n">
        <f aca="false">(H9/E9)*100</f>
        <v>3.2380926190738</v>
      </c>
      <c r="L9" s="23" t="n">
        <f aca="false">(I9/E9)*100</f>
        <v>2.03039636270303</v>
      </c>
      <c r="M9" s="23" t="n">
        <f aca="false">I9/H9*100</f>
        <v>62.703467799009</v>
      </c>
      <c r="N9" s="31"/>
      <c r="O9" s="31"/>
      <c r="P9" s="19"/>
      <c r="Q9" s="31" t="s">
        <v>115</v>
      </c>
      <c r="R9" s="23" t="s">
        <v>20</v>
      </c>
      <c r="S9" s="23" t="n">
        <v>4.49</v>
      </c>
      <c r="T9" s="26" t="n">
        <f aca="false">$T$5</f>
        <v>4.94</v>
      </c>
      <c r="U9" s="23" t="n">
        <f aca="false">$X$5</f>
        <v>0.0256623376623377</v>
      </c>
      <c r="V9" s="26" t="n">
        <f aca="false">(T9-S9)*U9*4000</f>
        <v>46.1922077922077</v>
      </c>
      <c r="W9" s="23" t="n">
        <v>200</v>
      </c>
      <c r="X9" s="29" t="n">
        <f aca="false">V9*W9</f>
        <v>9238.44155844155</v>
      </c>
      <c r="Y9" s="37" t="n">
        <f aca="false">AVERAGE(X9,X10)</f>
        <v>9649.03896103895</v>
      </c>
      <c r="Z9" s="37"/>
      <c r="AB9" s="23" t="s">
        <v>23</v>
      </c>
      <c r="AC9" s="23" t="n">
        <v>18.4</v>
      </c>
      <c r="AD9" s="23" t="n">
        <f aca="false">AC9*50</f>
        <v>920</v>
      </c>
      <c r="AE9" s="19" t="n">
        <f aca="false">AVERAGE(AD9,AD10)</f>
        <v>935</v>
      </c>
      <c r="AG9" s="23" t="s">
        <v>98</v>
      </c>
      <c r="AH9" s="23" t="n">
        <v>8.09</v>
      </c>
    </row>
    <row r="10" customFormat="false" ht="13.8" hidden="false" customHeight="false" outlineLevel="0" collapsed="false">
      <c r="A10" s="31" t="s">
        <v>116</v>
      </c>
      <c r="B10" s="23" t="s">
        <v>23</v>
      </c>
      <c r="C10" s="23" t="n">
        <v>20.3812</v>
      </c>
      <c r="D10" s="23" t="n">
        <v>41.1816</v>
      </c>
      <c r="E10" s="23" t="n">
        <f aca="false">D10-C10</f>
        <v>20.8004</v>
      </c>
      <c r="F10" s="23" t="n">
        <v>21.1477</v>
      </c>
      <c r="G10" s="23" t="n">
        <v>20.6742</v>
      </c>
      <c r="H10" s="23" t="n">
        <f aca="false">F10-C10</f>
        <v>0.766500000000001</v>
      </c>
      <c r="I10" s="23" t="n">
        <f aca="false">F10-G10</f>
        <v>0.473500000000001</v>
      </c>
      <c r="J10" s="31" t="n">
        <f aca="false">(I10+I11+I12)/3</f>
        <v>0.495500000000001</v>
      </c>
      <c r="K10" s="23" t="n">
        <f aca="false">(H10/E10)*100</f>
        <v>3.68502528797523</v>
      </c>
      <c r="L10" s="23" t="n">
        <f aca="false">(I10/E10)*100</f>
        <v>2.27639853079749</v>
      </c>
      <c r="M10" s="23" t="n">
        <f aca="false">I10/H10*100</f>
        <v>61.7742987606003</v>
      </c>
      <c r="N10" s="31" t="n">
        <f aca="false">AVERAGE(K10,K11,K12)</f>
        <v>3.62497919947878</v>
      </c>
      <c r="O10" s="31" t="n">
        <f aca="false">AVERAGE(L10,L11,L12)</f>
        <v>2.22133840843501</v>
      </c>
      <c r="P10" s="19"/>
      <c r="Q10" s="31"/>
      <c r="R10" s="23" t="s">
        <v>21</v>
      </c>
      <c r="S10" s="23" t="n">
        <v>4.45</v>
      </c>
      <c r="T10" s="26" t="n">
        <f aca="false">$T$5</f>
        <v>4.94</v>
      </c>
      <c r="U10" s="23" t="n">
        <f aca="false">$X$5</f>
        <v>0.0256623376623377</v>
      </c>
      <c r="V10" s="26" t="n">
        <f aca="false">(T10-S10)*U10*4000</f>
        <v>50.2981818181818</v>
      </c>
      <c r="W10" s="23" t="n">
        <v>200</v>
      </c>
      <c r="X10" s="29" t="n">
        <f aca="false">V10*W10</f>
        <v>10059.6363636364</v>
      </c>
      <c r="Y10" s="37"/>
      <c r="Z10" s="37"/>
      <c r="AB10" s="23" t="s">
        <v>24</v>
      </c>
      <c r="AC10" s="23" t="n">
        <v>19</v>
      </c>
      <c r="AD10" s="23" t="n">
        <f aca="false">AC10*50</f>
        <v>950</v>
      </c>
      <c r="AE10" s="19"/>
      <c r="AG10" s="23" t="s">
        <v>99</v>
      </c>
      <c r="AH10" s="23" t="n">
        <v>8.05</v>
      </c>
    </row>
    <row r="11" customFormat="false" ht="13.8" hidden="false" customHeight="false" outlineLevel="0" collapsed="false">
      <c r="A11" s="31"/>
      <c r="B11" s="23" t="s">
        <v>24</v>
      </c>
      <c r="C11" s="23" t="n">
        <v>20.6859</v>
      </c>
      <c r="D11" s="23" t="n">
        <v>45.0773</v>
      </c>
      <c r="E11" s="23" t="n">
        <f aca="false">D11-C11</f>
        <v>24.3914</v>
      </c>
      <c r="F11" s="23" t="n">
        <v>21.5646</v>
      </c>
      <c r="G11" s="23" t="n">
        <v>21.0296</v>
      </c>
      <c r="H11" s="23" t="n">
        <f aca="false">F11-C11</f>
        <v>0.878699999999999</v>
      </c>
      <c r="I11" s="23" t="n">
        <f aca="false">F11-G11</f>
        <v>0.535</v>
      </c>
      <c r="J11" s="31"/>
      <c r="K11" s="23" t="n">
        <f aca="false">(H11/E11)*100</f>
        <v>3.60249924153594</v>
      </c>
      <c r="L11" s="23" t="n">
        <f aca="false">(I11/E11)*100</f>
        <v>2.19339603302803</v>
      </c>
      <c r="M11" s="23" t="n">
        <f aca="false">I11/H11*100</f>
        <v>60.8853988847162</v>
      </c>
      <c r="N11" s="31"/>
      <c r="O11" s="31"/>
      <c r="P11" s="19"/>
      <c r="Q11" s="31" t="s">
        <v>116</v>
      </c>
      <c r="R11" s="23" t="s">
        <v>23</v>
      </c>
      <c r="S11" s="23" t="n">
        <v>4.43</v>
      </c>
      <c r="T11" s="26" t="n">
        <f aca="false">$T$5</f>
        <v>4.94</v>
      </c>
      <c r="U11" s="23" t="n">
        <f aca="false">$X$5</f>
        <v>0.0256623376623377</v>
      </c>
      <c r="V11" s="26" t="n">
        <f aca="false">(T11-S11)*U11*4000</f>
        <v>52.3511688311688</v>
      </c>
      <c r="W11" s="23" t="n">
        <v>200</v>
      </c>
      <c r="X11" s="29" t="n">
        <f aca="false">V11*W11</f>
        <v>10470.2337662338</v>
      </c>
      <c r="Y11" s="37" t="n">
        <f aca="false">AVERAGE(X11,X12)</f>
        <v>9956.987012987</v>
      </c>
      <c r="Z11" s="37"/>
      <c r="AB11" s="23" t="s">
        <v>100</v>
      </c>
      <c r="AC11" s="23" t="n">
        <v>17.3</v>
      </c>
      <c r="AD11" s="23" t="n">
        <f aca="false">AC11*50</f>
        <v>865</v>
      </c>
      <c r="AE11" s="19" t="n">
        <f aca="false">AVERAGE(AD11:AD13)</f>
        <v>881.666666666667</v>
      </c>
      <c r="AG11" s="23" t="s">
        <v>100</v>
      </c>
      <c r="AH11" s="23" t="n">
        <v>8.28</v>
      </c>
      <c r="AI11" s="23" t="n">
        <f aca="false">AVERAGE(AH11,AH12,AH13)</f>
        <v>8.05666666666667</v>
      </c>
    </row>
    <row r="12" customFormat="false" ht="13.8" hidden="false" customHeight="false" outlineLevel="0" collapsed="false">
      <c r="A12" s="31"/>
      <c r="B12" s="23" t="s">
        <v>25</v>
      </c>
      <c r="C12" s="23" t="n">
        <v>20.607</v>
      </c>
      <c r="D12" s="23" t="n">
        <v>42.3915</v>
      </c>
      <c r="E12" s="23" t="n">
        <f aca="false">D12-C12</f>
        <v>21.7845</v>
      </c>
      <c r="F12" s="23" t="n">
        <v>21.3885</v>
      </c>
      <c r="G12" s="23" t="n">
        <v>20.9105</v>
      </c>
      <c r="H12" s="23" t="n">
        <f aca="false">F12-C12</f>
        <v>0.781500000000001</v>
      </c>
      <c r="I12" s="23" t="n">
        <f aca="false">F12-G12</f>
        <v>0.478000000000002</v>
      </c>
      <c r="J12" s="31"/>
      <c r="K12" s="23" t="n">
        <f aca="false">(H12/E12)*100</f>
        <v>3.58741306892516</v>
      </c>
      <c r="L12" s="23" t="n">
        <f aca="false">(I12/E12)*100</f>
        <v>2.1942206614795</v>
      </c>
      <c r="M12" s="23" t="n">
        <f aca="false">I12/H12*100</f>
        <v>61.1644273832375</v>
      </c>
      <c r="N12" s="31"/>
      <c r="O12" s="31"/>
      <c r="P12" s="19"/>
      <c r="Q12" s="31"/>
      <c r="R12" s="23" t="s">
        <v>24</v>
      </c>
      <c r="S12" s="23" t="n">
        <v>4.48</v>
      </c>
      <c r="T12" s="26" t="n">
        <f aca="false">$T$5</f>
        <v>4.94</v>
      </c>
      <c r="U12" s="23" t="n">
        <f aca="false">$X$5</f>
        <v>0.0256623376623377</v>
      </c>
      <c r="V12" s="26" t="n">
        <f aca="false">(T12-S12)*U12*4000</f>
        <v>47.2187012987012</v>
      </c>
      <c r="W12" s="23" t="n">
        <v>200</v>
      </c>
      <c r="X12" s="29" t="n">
        <f aca="false">V12*W12</f>
        <v>9443.74025974024</v>
      </c>
      <c r="Y12" s="37"/>
      <c r="Z12" s="37"/>
      <c r="AB12" s="23" t="s">
        <v>101</v>
      </c>
      <c r="AC12" s="23" t="n">
        <v>17.9</v>
      </c>
      <c r="AD12" s="23" t="n">
        <f aca="false">AC12*50</f>
        <v>895</v>
      </c>
      <c r="AE12" s="19"/>
      <c r="AG12" s="23" t="s">
        <v>101</v>
      </c>
      <c r="AH12" s="23" t="n">
        <v>8.01</v>
      </c>
    </row>
    <row r="13" customFormat="false" ht="13.8" hidden="false" customHeight="false" outlineLevel="0" collapsed="false">
      <c r="A13" s="31" t="s">
        <v>158</v>
      </c>
      <c r="B13" s="23" t="s">
        <v>26</v>
      </c>
      <c r="C13" s="23" t="n">
        <v>20.7556</v>
      </c>
      <c r="D13" s="23" t="n">
        <v>28.4094</v>
      </c>
      <c r="E13" s="23" t="n">
        <f aca="false">D13-C13</f>
        <v>7.6538</v>
      </c>
      <c r="F13" s="23" t="n">
        <v>21.0297</v>
      </c>
      <c r="G13" s="23" t="n">
        <v>20.857</v>
      </c>
      <c r="H13" s="23" t="n">
        <f aca="false">F13-C13</f>
        <v>0.274099999999997</v>
      </c>
      <c r="I13" s="23" t="n">
        <f aca="false">F13-G13</f>
        <v>0.172699999999999</v>
      </c>
      <c r="J13" s="19" t="n">
        <f aca="false">AVERAGE(I13,I14,I15,I16,I17,I18)</f>
        <v>0.189233333333335</v>
      </c>
      <c r="K13" s="23" t="n">
        <f aca="false">(H13/E13)*100</f>
        <v>3.58122762549318</v>
      </c>
      <c r="L13" s="23" t="n">
        <f aca="false">(I13/E13)*100</f>
        <v>2.25639551595285</v>
      </c>
      <c r="M13" s="23" t="n">
        <f aca="false">I13/H13*100</f>
        <v>63.0062021160163</v>
      </c>
      <c r="N13" s="19" t="n">
        <f aca="false">AVERAGE(K13,K14,K15,K16,K17,K18)</f>
        <v>3.65527769806651</v>
      </c>
      <c r="O13" s="19" t="n">
        <f aca="false">AVERAGE(L13:L14)</f>
        <v>2.20385098995375</v>
      </c>
      <c r="P13" s="19"/>
      <c r="Q13" s="31" t="s">
        <v>97</v>
      </c>
      <c r="R13" s="23" t="s">
        <v>26</v>
      </c>
      <c r="S13" s="23" t="n">
        <v>4.43</v>
      </c>
      <c r="T13" s="26" t="n">
        <f aca="false">$T$5</f>
        <v>4.94</v>
      </c>
      <c r="U13" s="23" t="n">
        <f aca="false">$X$5</f>
        <v>0.0256623376623377</v>
      </c>
      <c r="V13" s="26" t="n">
        <f aca="false">(T13-S13)*U13*4000</f>
        <v>52.3511688311688</v>
      </c>
      <c r="W13" s="23" t="n">
        <v>200</v>
      </c>
      <c r="X13" s="29" t="n">
        <f aca="false">V13*W13</f>
        <v>10470.2337662338</v>
      </c>
      <c r="Y13" s="37" t="n">
        <f aca="false">AVERAGE(X13,X14)</f>
        <v>10162.2857142857</v>
      </c>
      <c r="AB13" s="37" t="s">
        <v>102</v>
      </c>
      <c r="AC13" s="23" t="n">
        <v>17.7</v>
      </c>
      <c r="AD13" s="23" t="n">
        <f aca="false">AC13*50</f>
        <v>885</v>
      </c>
      <c r="AE13" s="19"/>
      <c r="AG13" s="37" t="s">
        <v>102</v>
      </c>
      <c r="AH13" s="23" t="n">
        <v>7.88</v>
      </c>
    </row>
    <row r="14" customFormat="false" ht="13.8" hidden="false" customHeight="false" outlineLevel="0" collapsed="false">
      <c r="A14" s="31"/>
      <c r="B14" s="23" t="s">
        <v>27</v>
      </c>
      <c r="C14" s="23" t="n">
        <v>20.5672</v>
      </c>
      <c r="D14" s="23" t="n">
        <v>28.5391</v>
      </c>
      <c r="E14" s="23" t="n">
        <f aca="false">D14-C14</f>
        <v>7.9719</v>
      </c>
      <c r="F14" s="23" t="n">
        <v>20.8469</v>
      </c>
      <c r="G14" s="23" t="n">
        <v>20.6754</v>
      </c>
      <c r="H14" s="23" t="n">
        <f aca="false">F14-C14</f>
        <v>0.279700000000002</v>
      </c>
      <c r="I14" s="23" t="n">
        <f aca="false">F14-G14</f>
        <v>0.171500000000002</v>
      </c>
      <c r="J14" s="19"/>
      <c r="K14" s="23" t="n">
        <f aca="false">(H14/E14)*100</f>
        <v>3.50857386570331</v>
      </c>
      <c r="L14" s="23" t="n">
        <f aca="false">(I14/E14)*100</f>
        <v>2.15130646395466</v>
      </c>
      <c r="M14" s="23" t="n">
        <f aca="false">I14/H14*100</f>
        <v>61.3156953879158</v>
      </c>
      <c r="N14" s="19"/>
      <c r="O14" s="19"/>
      <c r="P14" s="19"/>
      <c r="Q14" s="31"/>
      <c r="R14" s="23" t="s">
        <v>27</v>
      </c>
      <c r="S14" s="23" t="n">
        <v>4.46</v>
      </c>
      <c r="T14" s="26" t="n">
        <f aca="false">$T$5</f>
        <v>4.94</v>
      </c>
      <c r="U14" s="23" t="n">
        <f aca="false">$X$5</f>
        <v>0.0256623376623377</v>
      </c>
      <c r="V14" s="26" t="n">
        <f aca="false">(T14-S14)*U14*4000</f>
        <v>49.2716883116883</v>
      </c>
      <c r="W14" s="23" t="n">
        <v>200</v>
      </c>
      <c r="X14" s="29" t="n">
        <f aca="false">V14*W14</f>
        <v>9854.33766233765</v>
      </c>
      <c r="Y14" s="37"/>
      <c r="Z14" s="37"/>
      <c r="AB14" s="37" t="s">
        <v>103</v>
      </c>
      <c r="AC14" s="23" t="n">
        <v>17.7</v>
      </c>
      <c r="AD14" s="23" t="n">
        <f aca="false">AC14*50</f>
        <v>885</v>
      </c>
      <c r="AE14" s="19" t="n">
        <f aca="false">AVERAGE(AD14:AD16)</f>
        <v>856.666666666667</v>
      </c>
      <c r="AG14" s="37" t="s">
        <v>103</v>
      </c>
      <c r="AH14" s="23" t="n">
        <v>8.07</v>
      </c>
      <c r="AI14" s="23" t="n">
        <f aca="false">AVERAGE(AH14,AH15,AH16)</f>
        <v>8.13333333333333</v>
      </c>
    </row>
    <row r="15" customFormat="false" ht="13.8" hidden="false" customHeight="false" outlineLevel="0" collapsed="false">
      <c r="A15" s="31"/>
      <c r="B15" s="23" t="s">
        <v>28</v>
      </c>
      <c r="C15" s="23" t="n">
        <v>20.6271</v>
      </c>
      <c r="D15" s="23" t="n">
        <v>29.143</v>
      </c>
      <c r="E15" s="23" t="n">
        <f aca="false">D15-C15</f>
        <v>8.5159</v>
      </c>
      <c r="F15" s="23" t="n">
        <v>20.9445</v>
      </c>
      <c r="G15" s="23" t="n">
        <v>20.7412</v>
      </c>
      <c r="H15" s="23" t="n">
        <f aca="false">F15-C15</f>
        <v>0.317400000000003</v>
      </c>
      <c r="I15" s="23" t="n">
        <f aca="false">F15-G15</f>
        <v>0.203300000000002</v>
      </c>
      <c r="J15" s="19"/>
      <c r="K15" s="23" t="n">
        <f aca="false">(H15/E15)*100</f>
        <v>3.72714569217584</v>
      </c>
      <c r="L15" s="23" t="n">
        <f aca="false">(I15/E15)*100</f>
        <v>2.3872990523609</v>
      </c>
      <c r="M15" s="23" t="n">
        <f aca="false">I15/H15*100</f>
        <v>64.0516698172654</v>
      </c>
      <c r="N15" s="19"/>
      <c r="O15" s="19" t="n">
        <f aca="false">AVERAGE(L15:L16)</f>
        <v>2.37880581971141</v>
      </c>
      <c r="P15" s="19"/>
      <c r="Q15" s="31" t="s">
        <v>98</v>
      </c>
      <c r="R15" s="23" t="s">
        <v>28</v>
      </c>
      <c r="S15" s="23" t="n">
        <v>4.44</v>
      </c>
      <c r="T15" s="26" t="n">
        <f aca="false">$T$5</f>
        <v>4.94</v>
      </c>
      <c r="U15" s="23" t="n">
        <f aca="false">$X$5</f>
        <v>0.0256623376623377</v>
      </c>
      <c r="V15" s="26" t="n">
        <f aca="false">(T15-S15)*U15*4000</f>
        <v>51.3246753246752</v>
      </c>
      <c r="W15" s="23" t="n">
        <v>200</v>
      </c>
      <c r="X15" s="29" t="n">
        <f aca="false">V15*W15</f>
        <v>10264.935064935</v>
      </c>
      <c r="Y15" s="37" t="n">
        <f aca="false">AVERAGE(X15,X16)</f>
        <v>10778.1818181818</v>
      </c>
      <c r="Z15" s="37"/>
      <c r="AB15" s="37" t="s">
        <v>104</v>
      </c>
      <c r="AC15" s="23" t="n">
        <v>17.5</v>
      </c>
      <c r="AD15" s="23" t="n">
        <f aca="false">AC15*50</f>
        <v>875</v>
      </c>
      <c r="AE15" s="19"/>
      <c r="AG15" s="37" t="s">
        <v>104</v>
      </c>
      <c r="AH15" s="23" t="n">
        <v>8.16</v>
      </c>
    </row>
    <row r="16" customFormat="false" ht="13.8" hidden="false" customHeight="false" outlineLevel="0" collapsed="false">
      <c r="A16" s="31"/>
      <c r="B16" s="23" t="s">
        <v>29</v>
      </c>
      <c r="C16" s="23" t="n">
        <v>20.4794</v>
      </c>
      <c r="D16" s="23" t="n">
        <v>29.4529</v>
      </c>
      <c r="E16" s="23" t="n">
        <f aca="false">D16-C16</f>
        <v>8.9735</v>
      </c>
      <c r="F16" s="23" t="n">
        <v>20.8245</v>
      </c>
      <c r="G16" s="23" t="n">
        <v>20.6118</v>
      </c>
      <c r="H16" s="23" t="n">
        <f aca="false">F16-C16</f>
        <v>0.345100000000002</v>
      </c>
      <c r="I16" s="23" t="n">
        <f aca="false">F16-G16</f>
        <v>0.212700000000002</v>
      </c>
      <c r="J16" s="19"/>
      <c r="K16" s="23" t="n">
        <f aca="false">(H16/E16)*100</f>
        <v>3.84576809494625</v>
      </c>
      <c r="L16" s="23" t="n">
        <f aca="false">(I16/E16)*100</f>
        <v>2.37031258706192</v>
      </c>
      <c r="M16" s="23" t="n">
        <f aca="false">I16/H16*100</f>
        <v>61.6343088959723</v>
      </c>
      <c r="N16" s="19"/>
      <c r="O16" s="19"/>
      <c r="P16" s="19"/>
      <c r="Q16" s="31"/>
      <c r="R16" s="23" t="s">
        <v>29</v>
      </c>
      <c r="S16" s="23" t="n">
        <v>4.39</v>
      </c>
      <c r="T16" s="26" t="n">
        <f aca="false">$T$5</f>
        <v>4.94</v>
      </c>
      <c r="U16" s="23" t="n">
        <f aca="false">$X$5</f>
        <v>0.0256623376623377</v>
      </c>
      <c r="V16" s="26" t="n">
        <f aca="false">(T16-S16)*U16*4000</f>
        <v>56.4571428571428</v>
      </c>
      <c r="W16" s="23" t="n">
        <v>200</v>
      </c>
      <c r="X16" s="29" t="n">
        <f aca="false">V16*W16</f>
        <v>11291.4285714286</v>
      </c>
      <c r="Y16" s="37"/>
      <c r="Z16" s="37"/>
      <c r="AB16" s="37" t="s">
        <v>105</v>
      </c>
      <c r="AC16" s="23" t="n">
        <v>16.2</v>
      </c>
      <c r="AD16" s="23" t="n">
        <f aca="false">AC16*50</f>
        <v>810</v>
      </c>
      <c r="AE16" s="19"/>
      <c r="AG16" s="37" t="s">
        <v>105</v>
      </c>
      <c r="AH16" s="23" t="n">
        <v>8.17</v>
      </c>
    </row>
    <row r="17" customFormat="false" ht="13.8" hidden="false" customHeight="false" outlineLevel="0" collapsed="false">
      <c r="A17" s="31"/>
      <c r="B17" s="23" t="s">
        <v>30</v>
      </c>
      <c r="C17" s="23" t="n">
        <v>20.5237</v>
      </c>
      <c r="D17" s="23" t="n">
        <v>28.7212</v>
      </c>
      <c r="E17" s="23" t="n">
        <f aca="false">D17-C17</f>
        <v>8.1975</v>
      </c>
      <c r="F17" s="23" t="n">
        <v>20.8409</v>
      </c>
      <c r="G17" s="23" t="n">
        <v>20.6387</v>
      </c>
      <c r="H17" s="23" t="n">
        <f aca="false">F17-C17</f>
        <v>0.3172</v>
      </c>
      <c r="I17" s="23" t="n">
        <f aca="false">F17-G17</f>
        <v>0.202200000000001</v>
      </c>
      <c r="J17" s="19"/>
      <c r="K17" s="23" t="n">
        <f aca="false">(H17/E17)*100</f>
        <v>3.86947240012199</v>
      </c>
      <c r="L17" s="23" t="n">
        <f aca="false">(I17/E17)*100</f>
        <v>2.46660567246113</v>
      </c>
      <c r="M17" s="23" t="n">
        <f aca="false">I17/H17*100</f>
        <v>63.7452711223208</v>
      </c>
      <c r="N17" s="19"/>
      <c r="O17" s="19" t="n">
        <f aca="false">AVERAGE(L17:L18)</f>
        <v>2.29219693457919</v>
      </c>
      <c r="P17" s="19"/>
      <c r="Q17" s="31" t="s">
        <v>99</v>
      </c>
      <c r="R17" s="23" t="s">
        <v>30</v>
      </c>
      <c r="S17" s="23" t="n">
        <v>4.48</v>
      </c>
      <c r="T17" s="26" t="n">
        <f aca="false">$T$5</f>
        <v>4.94</v>
      </c>
      <c r="U17" s="23" t="n">
        <f aca="false">$X$5</f>
        <v>0.0256623376623377</v>
      </c>
      <c r="V17" s="26" t="n">
        <f aca="false">(T17-S17)*U17*4000</f>
        <v>47.2187012987012</v>
      </c>
      <c r="W17" s="23" t="n">
        <v>200</v>
      </c>
      <c r="X17" s="29" t="n">
        <f aca="false">V17*W17</f>
        <v>9443.74025974024</v>
      </c>
      <c r="Y17" s="37" t="n">
        <f aca="false">AVERAGE(X17,X18)</f>
        <v>9649.03896103895</v>
      </c>
      <c r="Z17" s="37"/>
      <c r="AB17" s="37" t="s">
        <v>106</v>
      </c>
      <c r="AC17" s="23" t="n">
        <v>16.1</v>
      </c>
      <c r="AD17" s="23" t="n">
        <f aca="false">AC17*50</f>
        <v>805</v>
      </c>
      <c r="AE17" s="19" t="n">
        <f aca="false">AVERAGE(AD17:AD19)</f>
        <v>836.666666666667</v>
      </c>
      <c r="AG17" s="37" t="s">
        <v>106</v>
      </c>
      <c r="AH17" s="23" t="n">
        <v>8.11</v>
      </c>
      <c r="AI17" s="23" t="n">
        <f aca="false">AVERAGE(AH17,AH18,AH19)</f>
        <v>8.12333333333333</v>
      </c>
    </row>
    <row r="18" customFormat="false" ht="13.8" hidden="false" customHeight="false" outlineLevel="0" collapsed="false">
      <c r="A18" s="31"/>
      <c r="B18" s="23" t="s">
        <v>31</v>
      </c>
      <c r="C18" s="23" t="n">
        <v>20.5788</v>
      </c>
      <c r="D18" s="23" t="n">
        <v>28.7477</v>
      </c>
      <c r="E18" s="23" t="n">
        <f aca="false">D18-C18</f>
        <v>8.1689</v>
      </c>
      <c r="F18" s="23" t="n">
        <v>20.8565</v>
      </c>
      <c r="G18" s="23" t="n">
        <v>20.6835</v>
      </c>
      <c r="H18" s="23" t="n">
        <f aca="false">F18-C18</f>
        <v>0.277699999999999</v>
      </c>
      <c r="I18" s="23" t="n">
        <f aca="false">F18-G18</f>
        <v>0.173000000000002</v>
      </c>
      <c r="J18" s="19"/>
      <c r="K18" s="23" t="n">
        <f aca="false">(H18/E18)*100</f>
        <v>3.3994785099585</v>
      </c>
      <c r="L18" s="23" t="n">
        <f aca="false">(I18/E18)*100</f>
        <v>2.11778819669725</v>
      </c>
      <c r="M18" s="23" t="n">
        <f aca="false">I18/H18*100</f>
        <v>62.2974432841203</v>
      </c>
      <c r="N18" s="19"/>
      <c r="O18" s="19"/>
      <c r="P18" s="19"/>
      <c r="Q18" s="31"/>
      <c r="R18" s="23" t="s">
        <v>31</v>
      </c>
      <c r="S18" s="23" t="n">
        <v>4.46</v>
      </c>
      <c r="T18" s="26" t="n">
        <f aca="false">$T$5</f>
        <v>4.94</v>
      </c>
      <c r="U18" s="23" t="n">
        <f aca="false">$X$5</f>
        <v>0.0256623376623377</v>
      </c>
      <c r="V18" s="26" t="n">
        <f aca="false">(T18-S18)*U18*4000</f>
        <v>49.2716883116883</v>
      </c>
      <c r="W18" s="23" t="n">
        <v>200</v>
      </c>
      <c r="X18" s="29" t="n">
        <f aca="false">V18*W18</f>
        <v>9854.33766233765</v>
      </c>
      <c r="Y18" s="37"/>
      <c r="Z18" s="37"/>
      <c r="AB18" s="37" t="s">
        <v>107</v>
      </c>
      <c r="AC18" s="23" t="n">
        <v>17</v>
      </c>
      <c r="AD18" s="23" t="n">
        <f aca="false">AC18*50</f>
        <v>850</v>
      </c>
      <c r="AE18" s="19"/>
      <c r="AG18" s="37" t="s">
        <v>107</v>
      </c>
      <c r="AH18" s="23" t="n">
        <v>8.14</v>
      </c>
    </row>
    <row r="19" customFormat="false" ht="13.8" hidden="false" customHeight="false" outlineLevel="0" collapsed="false">
      <c r="A19" s="31"/>
      <c r="B19" s="23" t="s">
        <v>32</v>
      </c>
      <c r="C19" s="23" t="n">
        <v>20.3504</v>
      </c>
      <c r="D19" s="23" t="n">
        <v>28.6109</v>
      </c>
      <c r="E19" s="23" t="n">
        <f aca="false">D19-C19</f>
        <v>8.2605</v>
      </c>
      <c r="F19" s="23" t="n">
        <v>20.6052</v>
      </c>
      <c r="G19" s="23" t="n">
        <v>20.4475</v>
      </c>
      <c r="H19" s="23" t="n">
        <f aca="false">F19-C19</f>
        <v>0.254799999999999</v>
      </c>
      <c r="I19" s="23" t="n">
        <f aca="false">F19-G19</f>
        <v>0.157699999999998</v>
      </c>
      <c r="J19" s="19" t="n">
        <f aca="false">AVERAGE(I19,I20,I21,I22,I23,I24)</f>
        <v>0.187333333333333</v>
      </c>
      <c r="K19" s="23" t="n">
        <f aca="false">(H19/E19)*100</f>
        <v>3.08455904606258</v>
      </c>
      <c r="L19" s="23" t="n">
        <f aca="false">(I19/E19)*100</f>
        <v>1.90908540645237</v>
      </c>
      <c r="M19" s="23" t="n">
        <f aca="false">I19/H19*100</f>
        <v>61.8916797488221</v>
      </c>
      <c r="N19" s="37" t="n">
        <f aca="false">AVERAGE(K19,K20,K21,K22,K23,K24)</f>
        <v>3.7027474884257</v>
      </c>
      <c r="O19" s="19" t="n">
        <f aca="false">AVERAGE(L19:L20)</f>
        <v>2.32507681721829</v>
      </c>
      <c r="P19" s="19"/>
      <c r="Q19" s="31" t="s">
        <v>100</v>
      </c>
      <c r="R19" s="23" t="s">
        <v>32</v>
      </c>
      <c r="S19" s="23" t="n">
        <v>4.37</v>
      </c>
      <c r="T19" s="26" t="n">
        <f aca="false">$T$5</f>
        <v>4.94</v>
      </c>
      <c r="U19" s="23" t="n">
        <f aca="false">$X$5</f>
        <v>0.0256623376623377</v>
      </c>
      <c r="V19" s="26" t="n">
        <f aca="false">(T19-S19)*U19*4000</f>
        <v>58.5101298701298</v>
      </c>
      <c r="W19" s="23" t="n">
        <v>200</v>
      </c>
      <c r="X19" s="29" t="n">
        <f aca="false">V19*W19</f>
        <v>11702.025974026</v>
      </c>
      <c r="Y19" s="37" t="n">
        <f aca="false">AVERAGE(X19,X20)</f>
        <v>10059.6363636364</v>
      </c>
      <c r="Z19" s="37"/>
      <c r="AB19" s="37" t="s">
        <v>108</v>
      </c>
      <c r="AC19" s="23" t="n">
        <v>17.1</v>
      </c>
      <c r="AD19" s="23" t="n">
        <f aca="false">AC19*50</f>
        <v>855</v>
      </c>
      <c r="AE19" s="19"/>
      <c r="AG19" s="37" t="s">
        <v>108</v>
      </c>
      <c r="AH19" s="23" t="n">
        <v>8.12</v>
      </c>
    </row>
    <row r="20" customFormat="false" ht="13.8" hidden="false" customHeight="false" outlineLevel="0" collapsed="false">
      <c r="A20" s="31"/>
      <c r="B20" s="23" t="s">
        <v>33</v>
      </c>
      <c r="C20" s="23" t="n">
        <v>20.5734</v>
      </c>
      <c r="D20" s="23" t="n">
        <v>28.9424</v>
      </c>
      <c r="E20" s="23" t="n">
        <f aca="false">D20-C20</f>
        <v>8.369</v>
      </c>
      <c r="F20" s="23" t="n">
        <v>20.9367</v>
      </c>
      <c r="G20" s="23" t="n">
        <v>20.7073</v>
      </c>
      <c r="H20" s="23" t="n">
        <f aca="false">F20-C20</f>
        <v>0.363299999999999</v>
      </c>
      <c r="I20" s="23" t="n">
        <f aca="false">F20-G20</f>
        <v>0.229399999999998</v>
      </c>
      <c r="J20" s="19"/>
      <c r="K20" s="23" t="n">
        <f aca="false">(H20/E20)*100</f>
        <v>4.34102043254868</v>
      </c>
      <c r="L20" s="23" t="n">
        <f aca="false">(I20/E20)*100</f>
        <v>2.74106822798421</v>
      </c>
      <c r="M20" s="23" t="n">
        <f aca="false">I20/H20*100</f>
        <v>63.1434076520779</v>
      </c>
      <c r="N20" s="37"/>
      <c r="O20" s="37"/>
      <c r="P20" s="19"/>
      <c r="Q20" s="31"/>
      <c r="R20" s="23" t="s">
        <v>33</v>
      </c>
      <c r="S20" s="23" t="n">
        <v>4.53</v>
      </c>
      <c r="T20" s="26" t="n">
        <f aca="false">$T$5</f>
        <v>4.94</v>
      </c>
      <c r="U20" s="23" t="n">
        <f aca="false">$X$5</f>
        <v>0.0256623376623377</v>
      </c>
      <c r="V20" s="26" t="n">
        <f aca="false">(T20-S20)*U20*4000</f>
        <v>42.0862337662337</v>
      </c>
      <c r="W20" s="23" t="n">
        <v>200</v>
      </c>
      <c r="X20" s="29" t="n">
        <f aca="false">V20*W20</f>
        <v>8417.24675324674</v>
      </c>
      <c r="Y20" s="37"/>
      <c r="Z20" s="37"/>
      <c r="AB20" s="37" t="s">
        <v>109</v>
      </c>
      <c r="AC20" s="23" t="n">
        <v>17.6</v>
      </c>
      <c r="AD20" s="23" t="n">
        <f aca="false">AC20*50</f>
        <v>880</v>
      </c>
      <c r="AE20" s="19" t="n">
        <f aca="false">AVERAGE(AD20:AD22)</f>
        <v>878.333333333333</v>
      </c>
      <c r="AG20" s="37" t="s">
        <v>109</v>
      </c>
      <c r="AH20" s="23" t="n">
        <v>8.12</v>
      </c>
      <c r="AI20" s="23" t="n">
        <f aca="false">AVERAGE(AH20,AH21,AH22)</f>
        <v>8.07333333333333</v>
      </c>
    </row>
    <row r="21" customFormat="false" ht="13.8" hidden="false" customHeight="false" outlineLevel="0" collapsed="false">
      <c r="A21" s="31"/>
      <c r="B21" s="23" t="s">
        <v>34</v>
      </c>
      <c r="C21" s="23" t="n">
        <v>20.3222</v>
      </c>
      <c r="D21" s="23" t="n">
        <v>28.4354</v>
      </c>
      <c r="E21" s="23" t="n">
        <f aca="false">D21-C21</f>
        <v>8.1132</v>
      </c>
      <c r="F21" s="23" t="n">
        <v>20.6341</v>
      </c>
      <c r="G21" s="23" t="n">
        <v>20.4395</v>
      </c>
      <c r="H21" s="23" t="n">
        <f aca="false">F21-C21</f>
        <v>0.311900000000001</v>
      </c>
      <c r="I21" s="23" t="n">
        <f aca="false">F21-G21</f>
        <v>0.194600000000001</v>
      </c>
      <c r="J21" s="19"/>
      <c r="K21" s="23" t="n">
        <f aca="false">(H21/E21)*100</f>
        <v>3.8443524133511</v>
      </c>
      <c r="L21" s="23" t="n">
        <f aca="false">(I21/E21)*100</f>
        <v>2.39856037075385</v>
      </c>
      <c r="M21" s="23" t="n">
        <f aca="false">I21/H21*100</f>
        <v>62.391792241103</v>
      </c>
      <c r="N21" s="37"/>
      <c r="O21" s="19" t="n">
        <f aca="false">AVERAGE(L21:L22)</f>
        <v>2.27445008521939</v>
      </c>
      <c r="P21" s="19"/>
      <c r="Q21" s="31" t="s">
        <v>101</v>
      </c>
      <c r="R21" s="23" t="s">
        <v>34</v>
      </c>
      <c r="S21" s="23" t="n">
        <v>4.53</v>
      </c>
      <c r="T21" s="26" t="n">
        <f aca="false">$T$5</f>
        <v>4.94</v>
      </c>
      <c r="U21" s="23" t="n">
        <f aca="false">$X$5</f>
        <v>0.0256623376623377</v>
      </c>
      <c r="V21" s="26" t="n">
        <f aca="false">(T21-S21)*U21*4000</f>
        <v>42.0862337662337</v>
      </c>
      <c r="W21" s="23" t="n">
        <v>200</v>
      </c>
      <c r="X21" s="29" t="n">
        <f aca="false">V21*W21</f>
        <v>8417.24675324674</v>
      </c>
      <c r="Y21" s="37" t="n">
        <f aca="false">AVERAGE(X21,X22)</f>
        <v>9956.987012987</v>
      </c>
      <c r="Z21" s="37"/>
      <c r="AB21" s="37" t="s">
        <v>110</v>
      </c>
      <c r="AC21" s="23" t="n">
        <v>17.5</v>
      </c>
      <c r="AD21" s="23" t="n">
        <f aca="false">AC21*50</f>
        <v>875</v>
      </c>
      <c r="AE21" s="19"/>
      <c r="AG21" s="37" t="s">
        <v>110</v>
      </c>
      <c r="AH21" s="23" t="n">
        <v>8.04</v>
      </c>
    </row>
    <row r="22" customFormat="false" ht="13.8" hidden="false" customHeight="false" outlineLevel="0" collapsed="false">
      <c r="A22" s="31"/>
      <c r="B22" s="23" t="s">
        <v>35</v>
      </c>
      <c r="C22" s="23" t="n">
        <v>20.7618</v>
      </c>
      <c r="D22" s="23" t="n">
        <v>29.4581</v>
      </c>
      <c r="E22" s="23" t="n">
        <f aca="false">D22-C22</f>
        <v>8.6963</v>
      </c>
      <c r="F22" s="23" t="n">
        <v>21.0667</v>
      </c>
      <c r="G22" s="23" t="n">
        <v>20.8797</v>
      </c>
      <c r="H22" s="23" t="n">
        <f aca="false">F22-C22</f>
        <v>0.3049</v>
      </c>
      <c r="I22" s="23" t="n">
        <f aca="false">F22-G22</f>
        <v>0.187000000000001</v>
      </c>
      <c r="J22" s="19"/>
      <c r="K22" s="23" t="n">
        <f aca="false">(H22/E22)*100</f>
        <v>3.50608879638467</v>
      </c>
      <c r="L22" s="23" t="n">
        <f aca="false">(I22/E22)*100</f>
        <v>2.15033979968494</v>
      </c>
      <c r="M22" s="23" t="n">
        <f aca="false">I22/H22*100</f>
        <v>61.3315841259433</v>
      </c>
      <c r="N22" s="37"/>
      <c r="O22" s="37"/>
      <c r="P22" s="19"/>
      <c r="Q22" s="31"/>
      <c r="R22" s="23" t="s">
        <v>35</v>
      </c>
      <c r="S22" s="23" t="n">
        <v>4.38</v>
      </c>
      <c r="T22" s="26" t="n">
        <f aca="false">$T$5</f>
        <v>4.94</v>
      </c>
      <c r="U22" s="23" t="n">
        <f aca="false">$X$5</f>
        <v>0.0256623376623377</v>
      </c>
      <c r="V22" s="26" t="n">
        <f aca="false">(T22-S22)*U22*4000</f>
        <v>57.4836363636363</v>
      </c>
      <c r="W22" s="23" t="n">
        <v>200</v>
      </c>
      <c r="X22" s="29" t="n">
        <f aca="false">V22*W22</f>
        <v>11496.7272727273</v>
      </c>
      <c r="Y22" s="37"/>
      <c r="Z22" s="37"/>
      <c r="AB22" s="37" t="s">
        <v>111</v>
      </c>
      <c r="AC22" s="23" t="n">
        <v>17.6</v>
      </c>
      <c r="AD22" s="23" t="n">
        <f aca="false">AC22*50</f>
        <v>880</v>
      </c>
      <c r="AE22" s="19"/>
      <c r="AG22" s="37" t="s">
        <v>111</v>
      </c>
      <c r="AH22" s="23" t="n">
        <v>8.06</v>
      </c>
    </row>
    <row r="23" customFormat="false" ht="13.8" hidden="false" customHeight="false" outlineLevel="0" collapsed="false">
      <c r="A23" s="31"/>
      <c r="B23" s="23" t="s">
        <v>36</v>
      </c>
      <c r="C23" s="23" t="n">
        <v>20.5563</v>
      </c>
      <c r="D23" s="23" t="n">
        <v>28.322</v>
      </c>
      <c r="E23" s="23" t="n">
        <f aca="false">D23-C23</f>
        <v>7.7657</v>
      </c>
      <c r="F23" s="23" t="n">
        <v>20.8525</v>
      </c>
      <c r="G23" s="23" t="n">
        <v>20.6694</v>
      </c>
      <c r="H23" s="23" t="n">
        <f aca="false">F23-C23</f>
        <v>0.296199999999999</v>
      </c>
      <c r="I23" s="23" t="n">
        <f aca="false">F23-G23</f>
        <v>0.1831</v>
      </c>
      <c r="J23" s="19"/>
      <c r="K23" s="23" t="n">
        <f aca="false">(H23/E23)*100</f>
        <v>3.81420863540954</v>
      </c>
      <c r="L23" s="23" t="n">
        <f aca="false">(I23/E23)*100</f>
        <v>2.3578041902211</v>
      </c>
      <c r="M23" s="23" t="n">
        <f aca="false">I23/H23*100</f>
        <v>61.816340310601</v>
      </c>
      <c r="N23" s="37"/>
      <c r="O23" s="19" t="n">
        <f aca="false">AVERAGE(L23:L24)</f>
        <v>2.26677877714984</v>
      </c>
      <c r="P23" s="19"/>
      <c r="Q23" s="31" t="s">
        <v>102</v>
      </c>
      <c r="R23" s="23" t="s">
        <v>36</v>
      </c>
      <c r="S23" s="23" t="n">
        <v>4.49</v>
      </c>
      <c r="T23" s="26" t="n">
        <f aca="false">$T$5</f>
        <v>4.94</v>
      </c>
      <c r="U23" s="23" t="n">
        <f aca="false">$X$5</f>
        <v>0.0256623376623377</v>
      </c>
      <c r="V23" s="26" t="n">
        <f aca="false">(T23-S23)*U23*4000</f>
        <v>46.1922077922077</v>
      </c>
      <c r="W23" s="23" t="n">
        <v>200</v>
      </c>
      <c r="X23" s="29" t="n">
        <f aca="false">V23*W23</f>
        <v>9238.44155844155</v>
      </c>
      <c r="Y23" s="37" t="n">
        <f aca="false">AVERAGE(X23,X24)</f>
        <v>8725.19480519479</v>
      </c>
      <c r="AB23" s="37" t="s">
        <v>132</v>
      </c>
      <c r="AC23" s="23" t="n">
        <v>17.8</v>
      </c>
      <c r="AD23" s="23" t="n">
        <f aca="false">AC23*50</f>
        <v>890</v>
      </c>
      <c r="AE23" s="19" t="n">
        <f aca="false">AVERAGE(AD23,AD24,AD25)</f>
        <v>895</v>
      </c>
      <c r="AG23" s="37" t="s">
        <v>117</v>
      </c>
      <c r="AH23" s="23" t="n">
        <v>6.68</v>
      </c>
      <c r="AI23" s="23" t="n">
        <f aca="false">AVERAGE(AH23,AH24)</f>
        <v>6.695</v>
      </c>
    </row>
    <row r="24" customFormat="false" ht="13.8" hidden="false" customHeight="false" outlineLevel="0" collapsed="false">
      <c r="A24" s="31"/>
      <c r="B24" s="23" t="s">
        <v>37</v>
      </c>
      <c r="C24" s="23" t="n">
        <v>20.7892</v>
      </c>
      <c r="D24" s="23" t="n">
        <v>28.7037</v>
      </c>
      <c r="E24" s="23" t="n">
        <f aca="false">D24-C24</f>
        <v>7.9145</v>
      </c>
      <c r="F24" s="23" t="n">
        <v>21.0762</v>
      </c>
      <c r="G24" s="23" t="n">
        <v>20.904</v>
      </c>
      <c r="H24" s="23" t="n">
        <f aca="false">F24-C24</f>
        <v>0.286999999999999</v>
      </c>
      <c r="I24" s="23" t="n">
        <f aca="false">F24-G24</f>
        <v>0.1722</v>
      </c>
      <c r="J24" s="19"/>
      <c r="K24" s="23" t="n">
        <f aca="false">(H24/E24)*100</f>
        <v>3.62625560679764</v>
      </c>
      <c r="L24" s="23" t="n">
        <f aca="false">(I24/E24)*100</f>
        <v>2.17575336407859</v>
      </c>
      <c r="M24" s="23" t="n">
        <f aca="false">I24/H24*100</f>
        <v>60.0000000000002</v>
      </c>
      <c r="N24" s="37"/>
      <c r="O24" s="37"/>
      <c r="P24" s="19"/>
      <c r="Q24" s="31"/>
      <c r="R24" s="23" t="s">
        <v>37</v>
      </c>
      <c r="S24" s="23" t="n">
        <v>4.54</v>
      </c>
      <c r="T24" s="26" t="n">
        <f aca="false">$T$5</f>
        <v>4.94</v>
      </c>
      <c r="U24" s="23" t="n">
        <f aca="false">$X$5</f>
        <v>0.0256623376623377</v>
      </c>
      <c r="V24" s="26" t="n">
        <f aca="false">(T24-S24)*U24*4000</f>
        <v>41.0597402597402</v>
      </c>
      <c r="W24" s="23" t="n">
        <v>200</v>
      </c>
      <c r="X24" s="29" t="n">
        <f aca="false">V24*W24</f>
        <v>8211.94805194804</v>
      </c>
      <c r="Y24" s="37"/>
      <c r="Z24" s="37"/>
      <c r="AB24" s="37" t="s">
        <v>133</v>
      </c>
      <c r="AC24" s="23" t="n">
        <v>18</v>
      </c>
      <c r="AD24" s="23" t="n">
        <f aca="false">AC24*50</f>
        <v>900</v>
      </c>
      <c r="AE24" s="19"/>
      <c r="AG24" s="37" t="s">
        <v>118</v>
      </c>
      <c r="AH24" s="23" t="n">
        <v>6.71</v>
      </c>
    </row>
    <row r="25" customFormat="false" ht="13.8" hidden="false" customHeight="false" outlineLevel="0" collapsed="false">
      <c r="A25" s="31"/>
      <c r="B25" s="23" t="s">
        <v>38</v>
      </c>
      <c r="C25" s="23" t="n">
        <v>20.5778</v>
      </c>
      <c r="D25" s="23" t="n">
        <v>29.6432</v>
      </c>
      <c r="E25" s="23" t="n">
        <f aca="false">D25-C25</f>
        <v>9.0654</v>
      </c>
      <c r="F25" s="23" t="n">
        <v>20.8848</v>
      </c>
      <c r="G25" s="23" t="n">
        <v>20.6849</v>
      </c>
      <c r="H25" s="23" t="n">
        <f aca="false">F25-C25</f>
        <v>0.306999999999999</v>
      </c>
      <c r="I25" s="23" t="n">
        <f aca="false">F25-G25</f>
        <v>0.1999</v>
      </c>
      <c r="J25" s="19" t="n">
        <f aca="false">AVERAGE(I25,I26,I27,I28,I29,I30)</f>
        <v>0.208616666666667</v>
      </c>
      <c r="K25" s="23" t="n">
        <f aca="false">(H25/E25)*100</f>
        <v>3.38650252608819</v>
      </c>
      <c r="L25" s="23" t="n">
        <f aca="false">(I25/E25)*100</f>
        <v>2.20508747545612</v>
      </c>
      <c r="M25" s="23" t="n">
        <f aca="false">I25/H25*100</f>
        <v>65.1140065146581</v>
      </c>
      <c r="N25" s="37" t="n">
        <f aca="false">AVERAGE(K25,K26,K27,K28,K29,K30)</f>
        <v>3.42379895624658</v>
      </c>
      <c r="O25" s="19" t="n">
        <f aca="false">AVERAGE(L25:L26)</f>
        <v>2.24039175836909</v>
      </c>
      <c r="Q25" s="31" t="s">
        <v>103</v>
      </c>
      <c r="R25" s="23" t="s">
        <v>38</v>
      </c>
      <c r="S25" s="23" t="n">
        <v>4.46</v>
      </c>
      <c r="T25" s="26" t="n">
        <f aca="false">$T$5</f>
        <v>4.94</v>
      </c>
      <c r="U25" s="23" t="n">
        <f aca="false">$X$5</f>
        <v>0.0256623376623377</v>
      </c>
      <c r="V25" s="26" t="n">
        <f aca="false">(T25-S25)*U25*4000</f>
        <v>49.2716883116883</v>
      </c>
      <c r="W25" s="23" t="n">
        <v>200</v>
      </c>
      <c r="X25" s="29" t="n">
        <f aca="false">V25*W25</f>
        <v>9854.33766233765</v>
      </c>
      <c r="Y25" s="37" t="n">
        <f aca="false">AVERAGE(X25,X26)</f>
        <v>10059.6363636364</v>
      </c>
      <c r="Z25" s="37"/>
      <c r="AB25" s="37" t="s">
        <v>134</v>
      </c>
      <c r="AC25" s="23" t="n">
        <v>17.9</v>
      </c>
      <c r="AD25" s="23" t="n">
        <f aca="false">AC25*50</f>
        <v>895</v>
      </c>
      <c r="AE25" s="19"/>
    </row>
    <row r="26" customFormat="false" ht="13.8" hidden="false" customHeight="false" outlineLevel="0" collapsed="false">
      <c r="A26" s="31"/>
      <c r="B26" s="23" t="s">
        <v>39</v>
      </c>
      <c r="C26" s="23" t="n">
        <v>20.697</v>
      </c>
      <c r="D26" s="23" t="n">
        <v>29.9601</v>
      </c>
      <c r="E26" s="23" t="n">
        <f aca="false">D26-C26</f>
        <v>9.2631</v>
      </c>
      <c r="F26" s="23" t="n">
        <v>21.0186</v>
      </c>
      <c r="G26" s="23" t="n">
        <v>20.8078</v>
      </c>
      <c r="H26" s="23" t="n">
        <f aca="false">F26-C26</f>
        <v>0.3216</v>
      </c>
      <c r="I26" s="23" t="n">
        <f aca="false">F26-G26</f>
        <v>0.210799999999999</v>
      </c>
      <c r="J26" s="19"/>
      <c r="K26" s="23" t="n">
        <f aca="false">(H26/E26)*100</f>
        <v>3.47183988081744</v>
      </c>
      <c r="L26" s="23" t="n">
        <f aca="false">(I26/E26)*100</f>
        <v>2.27569604128206</v>
      </c>
      <c r="M26" s="23" t="n">
        <f aca="false">I26/H26*100</f>
        <v>65.5472636815917</v>
      </c>
      <c r="N26" s="37"/>
      <c r="O26" s="37"/>
      <c r="Q26" s="31"/>
      <c r="R26" s="23" t="s">
        <v>39</v>
      </c>
      <c r="S26" s="23" t="n">
        <v>4.44</v>
      </c>
      <c r="T26" s="26" t="n">
        <f aca="false">$T$5</f>
        <v>4.94</v>
      </c>
      <c r="U26" s="23" t="n">
        <f aca="false">$X$5</f>
        <v>0.0256623376623377</v>
      </c>
      <c r="V26" s="26" t="n">
        <f aca="false">(T26-S26)*U26*4000</f>
        <v>51.3246753246752</v>
      </c>
      <c r="W26" s="23" t="n">
        <v>200</v>
      </c>
      <c r="X26" s="29" t="n">
        <f aca="false">V26*W26</f>
        <v>10264.935064935</v>
      </c>
      <c r="Y26" s="37"/>
      <c r="Z26" s="37"/>
    </row>
    <row r="27" customFormat="false" ht="13.8" hidden="false" customHeight="false" outlineLevel="0" collapsed="false">
      <c r="A27" s="31"/>
      <c r="B27" s="23" t="s">
        <v>40</v>
      </c>
      <c r="C27" s="23" t="n">
        <v>20.5632</v>
      </c>
      <c r="D27" s="23" t="n">
        <v>29.9093</v>
      </c>
      <c r="E27" s="23" t="n">
        <f aca="false">D27-C27</f>
        <v>9.3461</v>
      </c>
      <c r="F27" s="23" t="n">
        <v>20.8815</v>
      </c>
      <c r="G27" s="23" t="n">
        <v>20.6746</v>
      </c>
      <c r="H27" s="23" t="n">
        <f aca="false">F27-C27</f>
        <v>0.318300000000001</v>
      </c>
      <c r="I27" s="23" t="n">
        <f aca="false">F27-G27</f>
        <v>0.206899999999997</v>
      </c>
      <c r="J27" s="19"/>
      <c r="K27" s="23" t="n">
        <f aca="false">(H27/E27)*100</f>
        <v>3.40569863365469</v>
      </c>
      <c r="L27" s="23" t="n">
        <f aca="false">(I27/E27)*100</f>
        <v>2.21375761012612</v>
      </c>
      <c r="M27" s="23" t="n">
        <f aca="false">I27/H27*100</f>
        <v>65.0015708451137</v>
      </c>
      <c r="N27" s="37"/>
      <c r="O27" s="19" t="n">
        <f aca="false">AVERAGE(L27:L28)</f>
        <v>2.23540007393061</v>
      </c>
      <c r="Q27" s="31" t="s">
        <v>104</v>
      </c>
      <c r="R27" s="23" t="s">
        <v>40</v>
      </c>
      <c r="S27" s="23" t="n">
        <v>4.57</v>
      </c>
      <c r="T27" s="26" t="n">
        <f aca="false">$T$5</f>
        <v>4.94</v>
      </c>
      <c r="U27" s="23" t="n">
        <f aca="false">$X$5</f>
        <v>0.0256623376623377</v>
      </c>
      <c r="V27" s="26" t="n">
        <f aca="false">(T27-S27)*U27*4000</f>
        <v>37.9802597402597</v>
      </c>
      <c r="W27" s="23" t="n">
        <v>200</v>
      </c>
      <c r="X27" s="29" t="n">
        <f aca="false">V27*W27</f>
        <v>7596.05194805193</v>
      </c>
      <c r="Y27" s="37" t="n">
        <f aca="false">AVERAGE(X27,X28)</f>
        <v>9033.14285714285</v>
      </c>
      <c r="Z27" s="37"/>
    </row>
    <row r="28" customFormat="false" ht="13.8" hidden="false" customHeight="false" outlineLevel="0" collapsed="false">
      <c r="A28" s="31"/>
      <c r="B28" s="23" t="s">
        <v>41</v>
      </c>
      <c r="C28" s="23" t="n">
        <v>20.6509</v>
      </c>
      <c r="D28" s="23" t="n">
        <v>30.5621</v>
      </c>
      <c r="E28" s="23" t="n">
        <f aca="false">D28-C28</f>
        <v>9.9112</v>
      </c>
      <c r="F28" s="23" t="n">
        <v>21.0046</v>
      </c>
      <c r="G28" s="23" t="n">
        <v>20.7809</v>
      </c>
      <c r="H28" s="23" t="n">
        <f aca="false">F28-C28</f>
        <v>0.3537</v>
      </c>
      <c r="I28" s="23" t="n">
        <f aca="false">F28-G28</f>
        <v>0.223700000000001</v>
      </c>
      <c r="J28" s="19"/>
      <c r="K28" s="23" t="n">
        <f aca="false">(H28/E28)*100</f>
        <v>3.56868996690613</v>
      </c>
      <c r="L28" s="23" t="n">
        <f aca="false">(I28/E28)*100</f>
        <v>2.2570425377351</v>
      </c>
      <c r="M28" s="23" t="n">
        <f aca="false">I28/H28*100</f>
        <v>63.2456884365284</v>
      </c>
      <c r="N28" s="37"/>
      <c r="O28" s="37"/>
      <c r="Q28" s="31"/>
      <c r="R28" s="23" t="s">
        <v>41</v>
      </c>
      <c r="S28" s="23" t="n">
        <v>4.43</v>
      </c>
      <c r="T28" s="26" t="n">
        <f aca="false">$T$5</f>
        <v>4.94</v>
      </c>
      <c r="U28" s="23" t="n">
        <f aca="false">$X$5</f>
        <v>0.0256623376623377</v>
      </c>
      <c r="V28" s="26" t="n">
        <f aca="false">(T28-S28)*U28*4000</f>
        <v>52.3511688311688</v>
      </c>
      <c r="W28" s="23" t="n">
        <v>200</v>
      </c>
      <c r="X28" s="29" t="n">
        <f aca="false">V28*W28</f>
        <v>10470.2337662338</v>
      </c>
      <c r="Y28" s="37"/>
      <c r="Z28" s="37"/>
    </row>
    <row r="29" customFormat="false" ht="13.8" hidden="false" customHeight="false" outlineLevel="0" collapsed="false">
      <c r="A29" s="31"/>
      <c r="B29" s="23" t="s">
        <v>42</v>
      </c>
      <c r="C29" s="23" t="n">
        <v>20.7976</v>
      </c>
      <c r="D29" s="23" t="n">
        <v>30.4476</v>
      </c>
      <c r="E29" s="23" t="n">
        <f aca="false">D29-C29</f>
        <v>9.65</v>
      </c>
      <c r="F29" s="23" t="n">
        <v>21.1228</v>
      </c>
      <c r="G29" s="23" t="n">
        <v>20.9104</v>
      </c>
      <c r="H29" s="23" t="n">
        <f aca="false">F29-C29</f>
        <v>0.325200000000002</v>
      </c>
      <c r="I29" s="23" t="n">
        <f aca="false">F29-G29</f>
        <v>0.212400000000002</v>
      </c>
      <c r="J29" s="19"/>
      <c r="K29" s="23" t="n">
        <f aca="false">(H29/E29)*100</f>
        <v>3.36994818652852</v>
      </c>
      <c r="L29" s="23" t="n">
        <f aca="false">(I29/E29)*100</f>
        <v>2.20103626943008</v>
      </c>
      <c r="M29" s="23" t="n">
        <f aca="false">I29/H29*100</f>
        <v>65.3136531365316</v>
      </c>
      <c r="N29" s="37"/>
      <c r="O29" s="19" t="n">
        <f aca="false">AVERAGE(L29:L30)</f>
        <v>2.19509390368216</v>
      </c>
      <c r="Q29" s="31" t="s">
        <v>105</v>
      </c>
      <c r="R29" s="23" t="s">
        <v>42</v>
      </c>
      <c r="S29" s="23" t="n">
        <v>4.38</v>
      </c>
      <c r="T29" s="26" t="n">
        <f aca="false">$T$5</f>
        <v>4.94</v>
      </c>
      <c r="U29" s="23" t="n">
        <f aca="false">$X$5</f>
        <v>0.0256623376623377</v>
      </c>
      <c r="V29" s="26" t="n">
        <f aca="false">(T29-S29)*U29*4000</f>
        <v>57.4836363636363</v>
      </c>
      <c r="W29" s="23" t="n">
        <v>200</v>
      </c>
      <c r="X29" s="29" t="n">
        <f aca="false">V29*W29</f>
        <v>11496.7272727273</v>
      </c>
      <c r="Y29" s="37" t="n">
        <f aca="false">AVERAGE(X29,X30)</f>
        <v>10675.5324675325</v>
      </c>
    </row>
    <row r="30" customFormat="false" ht="13.8" hidden="false" customHeight="false" outlineLevel="0" collapsed="false">
      <c r="A30" s="31"/>
      <c r="B30" s="23" t="s">
        <v>43</v>
      </c>
      <c r="C30" s="23" t="n">
        <v>20.3857</v>
      </c>
      <c r="D30" s="23" t="n">
        <v>29.4303</v>
      </c>
      <c r="E30" s="23" t="n">
        <f aca="false">D30-C30</f>
        <v>9.0446</v>
      </c>
      <c r="F30" s="23" t="n">
        <v>20.6878</v>
      </c>
      <c r="G30" s="23" t="n">
        <v>20.4898</v>
      </c>
      <c r="H30" s="23" t="n">
        <f aca="false">F30-C30</f>
        <v>0.302099999999999</v>
      </c>
      <c r="I30" s="23" t="n">
        <f aca="false">F30-G30</f>
        <v>0.198</v>
      </c>
      <c r="J30" s="19"/>
      <c r="K30" s="23" t="n">
        <f aca="false">(H30/E30)*100</f>
        <v>3.3401145434845</v>
      </c>
      <c r="L30" s="23" t="n">
        <f aca="false">(I30/E30)*100</f>
        <v>2.18915153793424</v>
      </c>
      <c r="M30" s="23" t="n">
        <f aca="false">I30/H30*100</f>
        <v>65.5412115193647</v>
      </c>
      <c r="N30" s="37"/>
      <c r="O30" s="37"/>
      <c r="Q30" s="31"/>
      <c r="R30" s="23" t="s">
        <v>43</v>
      </c>
      <c r="S30" s="23" t="n">
        <v>4.46</v>
      </c>
      <c r="T30" s="26" t="n">
        <f aca="false">$T$5</f>
        <v>4.94</v>
      </c>
      <c r="U30" s="23" t="n">
        <f aca="false">$X$5</f>
        <v>0.0256623376623377</v>
      </c>
      <c r="V30" s="26" t="n">
        <f aca="false">(T30-S30)*U30*4000</f>
        <v>49.2716883116883</v>
      </c>
      <c r="W30" s="23" t="n">
        <v>200</v>
      </c>
      <c r="X30" s="29" t="n">
        <f aca="false">V30*W30</f>
        <v>9854.33766233765</v>
      </c>
      <c r="Y30" s="37"/>
      <c r="Z30" s="37"/>
    </row>
    <row r="31" customFormat="false" ht="13.8" hidden="false" customHeight="false" outlineLevel="0" collapsed="false">
      <c r="A31" s="31"/>
      <c r="B31" s="23" t="s">
        <v>44</v>
      </c>
      <c r="C31" s="23" t="n">
        <v>20.6398</v>
      </c>
      <c r="D31" s="23" t="n">
        <v>30.3555</v>
      </c>
      <c r="E31" s="23" t="n">
        <f aca="false">D31-C31</f>
        <v>9.7157</v>
      </c>
      <c r="F31" s="23" t="n">
        <v>20.9522</v>
      </c>
      <c r="G31" s="23" t="n">
        <v>20.7468</v>
      </c>
      <c r="H31" s="23" t="n">
        <f aca="false">F31-C31</f>
        <v>0.3124</v>
      </c>
      <c r="I31" s="23" t="n">
        <f aca="false">F31-G31</f>
        <v>0.205400000000001</v>
      </c>
      <c r="J31" s="19" t="n">
        <f aca="false">AVERAGE(I31,I32,I33,I34,I35,I36)</f>
        <v>0.200050000000001</v>
      </c>
      <c r="K31" s="23" t="n">
        <f aca="false">(H31/E31)*100</f>
        <v>3.21541422645821</v>
      </c>
      <c r="L31" s="23" t="n">
        <f aca="false">(I31/E31)*100</f>
        <v>2.11410397603879</v>
      </c>
      <c r="M31" s="23" t="n">
        <f aca="false">I31/H31*100</f>
        <v>65.7490396927019</v>
      </c>
      <c r="N31" s="37" t="n">
        <f aca="false">AVERAGE(K31,K32,K33,K34,K35,K36)</f>
        <v>3.2877213420728</v>
      </c>
      <c r="O31" s="19" t="n">
        <f aca="false">AVERAGE(L31:L32)</f>
        <v>2.16173010875076</v>
      </c>
      <c r="Q31" s="31" t="s">
        <v>106</v>
      </c>
      <c r="R31" s="23" t="s">
        <v>44</v>
      </c>
      <c r="S31" s="23" t="n">
        <v>4.41</v>
      </c>
      <c r="T31" s="26" t="n">
        <f aca="false">$T$5</f>
        <v>4.94</v>
      </c>
      <c r="U31" s="23" t="n">
        <f aca="false">$X$5</f>
        <v>0.0256623376623377</v>
      </c>
      <c r="V31" s="26" t="n">
        <f aca="false">(T31-S31)*U31*4000</f>
        <v>54.4041558441558</v>
      </c>
      <c r="W31" s="23" t="n">
        <v>200</v>
      </c>
      <c r="X31" s="29" t="n">
        <f aca="false">V31*W31</f>
        <v>10880.8311688312</v>
      </c>
      <c r="Y31" s="37" t="n">
        <f aca="false">AVERAGE(X31,X32)</f>
        <v>10059.6363636364</v>
      </c>
      <c r="Z31" s="37"/>
    </row>
    <row r="32" customFormat="false" ht="13.8" hidden="false" customHeight="false" outlineLevel="0" collapsed="false">
      <c r="A32" s="31"/>
      <c r="B32" s="23" t="s">
        <v>45</v>
      </c>
      <c r="C32" s="23" t="n">
        <v>20.3715</v>
      </c>
      <c r="D32" s="23" t="n">
        <v>28.3512</v>
      </c>
      <c r="E32" s="23" t="n">
        <f aca="false">D32-C32</f>
        <v>7.9797</v>
      </c>
      <c r="F32" s="23" t="n">
        <v>20.6388</v>
      </c>
      <c r="G32" s="23" t="n">
        <v>20.4625</v>
      </c>
      <c r="H32" s="23" t="n">
        <f aca="false">F32-C32</f>
        <v>0.267299999999999</v>
      </c>
      <c r="I32" s="23" t="n">
        <f aca="false">F32-G32</f>
        <v>0.176300000000001</v>
      </c>
      <c r="J32" s="19"/>
      <c r="K32" s="23" t="n">
        <f aca="false">(H32/E32)*100</f>
        <v>3.34974999060114</v>
      </c>
      <c r="L32" s="23" t="n">
        <f aca="false">(I32/E32)*100</f>
        <v>2.20935624146273</v>
      </c>
      <c r="M32" s="23" t="n">
        <f aca="false">I32/H32*100</f>
        <v>65.9558548447445</v>
      </c>
      <c r="N32" s="37"/>
      <c r="O32" s="37"/>
      <c r="Q32" s="31"/>
      <c r="R32" s="23" t="s">
        <v>45</v>
      </c>
      <c r="S32" s="23" t="n">
        <v>4.49</v>
      </c>
      <c r="T32" s="26" t="n">
        <f aca="false">$T$5</f>
        <v>4.94</v>
      </c>
      <c r="U32" s="23" t="n">
        <f aca="false">$X$5</f>
        <v>0.0256623376623377</v>
      </c>
      <c r="V32" s="26" t="n">
        <f aca="false">(T32-S32)*U32*4000</f>
        <v>46.1922077922077</v>
      </c>
      <c r="W32" s="23" t="n">
        <v>200</v>
      </c>
      <c r="X32" s="29" t="n">
        <f aca="false">V32*W32</f>
        <v>9238.44155844155</v>
      </c>
      <c r="Y32" s="37"/>
      <c r="Z32" s="37"/>
    </row>
    <row r="33" customFormat="false" ht="13.8" hidden="false" customHeight="false" outlineLevel="0" collapsed="false">
      <c r="A33" s="31"/>
      <c r="B33" s="23" t="s">
        <v>46</v>
      </c>
      <c r="C33" s="23" t="n">
        <v>20.6431</v>
      </c>
      <c r="D33" s="23" t="n">
        <v>29.51</v>
      </c>
      <c r="E33" s="23" t="n">
        <f aca="false">D33-C33</f>
        <v>8.8669</v>
      </c>
      <c r="F33" s="23" t="n">
        <v>20.9345</v>
      </c>
      <c r="G33" s="23" t="n">
        <v>20.7432</v>
      </c>
      <c r="H33" s="23" t="n">
        <f aca="false">F33-C33</f>
        <v>0.291399999999999</v>
      </c>
      <c r="I33" s="23" t="n">
        <f aca="false">F33-G33</f>
        <v>0.191299999999998</v>
      </c>
      <c r="J33" s="19"/>
      <c r="K33" s="23" t="n">
        <f aca="false">(H33/E33)*100</f>
        <v>3.28637968173769</v>
      </c>
      <c r="L33" s="23" t="n">
        <f aca="false">(I33/E33)*100</f>
        <v>2.1574620216761</v>
      </c>
      <c r="M33" s="23" t="n">
        <f aca="false">I33/H33*100</f>
        <v>65.6485929993132</v>
      </c>
      <c r="N33" s="37"/>
      <c r="O33" s="19" t="n">
        <f aca="false">AVERAGE(L33:L34)</f>
        <v>2.16242144400446</v>
      </c>
      <c r="Q33" s="31" t="s">
        <v>107</v>
      </c>
      <c r="R33" s="23" t="s">
        <v>46</v>
      </c>
      <c r="S33" s="23" t="n">
        <v>4.35</v>
      </c>
      <c r="T33" s="26" t="n">
        <f aca="false">$T$5</f>
        <v>4.94</v>
      </c>
      <c r="U33" s="23" t="n">
        <f aca="false">$X$5</f>
        <v>0.0256623376623377</v>
      </c>
      <c r="V33" s="26" t="n">
        <f aca="false">(T33-S33)*U33*4000</f>
        <v>60.5631168831169</v>
      </c>
      <c r="W33" s="23" t="n">
        <v>200</v>
      </c>
      <c r="X33" s="29" t="n">
        <f aca="false">V33*W33</f>
        <v>12112.6233766234</v>
      </c>
      <c r="Y33" s="37" t="n">
        <f aca="false">AVERAGE(X33,X34)</f>
        <v>10778.1818181818</v>
      </c>
      <c r="Z33" s="37"/>
    </row>
    <row r="34" customFormat="false" ht="13.8" hidden="false" customHeight="false" outlineLevel="0" collapsed="false">
      <c r="A34" s="31"/>
      <c r="B34" s="23" t="s">
        <v>47</v>
      </c>
      <c r="C34" s="23" t="n">
        <v>20.6695</v>
      </c>
      <c r="D34" s="23" t="n">
        <v>30.354</v>
      </c>
      <c r="E34" s="23" t="n">
        <f aca="false">D34-C34</f>
        <v>9.6845</v>
      </c>
      <c r="F34" s="23" t="n">
        <v>20.9887</v>
      </c>
      <c r="G34" s="23" t="n">
        <v>20.7788</v>
      </c>
      <c r="H34" s="23" t="n">
        <f aca="false">F34-C34</f>
        <v>0.319200000000002</v>
      </c>
      <c r="I34" s="23" t="n">
        <f aca="false">F34-G34</f>
        <v>0.209900000000001</v>
      </c>
      <c r="J34" s="19"/>
      <c r="K34" s="23" t="n">
        <f aca="false">(H34/E34)*100</f>
        <v>3.29598843512832</v>
      </c>
      <c r="L34" s="23" t="n">
        <f aca="false">(I34/E34)*100</f>
        <v>2.16738086633281</v>
      </c>
      <c r="M34" s="23" t="n">
        <f aca="false">I34/H34*100</f>
        <v>65.7581453634084</v>
      </c>
      <c r="N34" s="37"/>
      <c r="O34" s="37"/>
      <c r="Q34" s="31"/>
      <c r="R34" s="23" t="s">
        <v>47</v>
      </c>
      <c r="S34" s="23" t="n">
        <v>4.48</v>
      </c>
      <c r="T34" s="26" t="n">
        <f aca="false">$T$5</f>
        <v>4.94</v>
      </c>
      <c r="U34" s="23" t="n">
        <f aca="false">$X$5</f>
        <v>0.0256623376623377</v>
      </c>
      <c r="V34" s="26" t="n">
        <f aca="false">(T34-S34)*U34*4000</f>
        <v>47.2187012987012</v>
      </c>
      <c r="W34" s="23" t="n">
        <v>200</v>
      </c>
      <c r="X34" s="29" t="n">
        <f aca="false">V34*W34</f>
        <v>9443.74025974024</v>
      </c>
      <c r="Y34" s="37"/>
      <c r="Z34" s="37"/>
    </row>
    <row r="35" customFormat="false" ht="13.8" hidden="false" customHeight="false" outlineLevel="0" collapsed="false">
      <c r="A35" s="31"/>
      <c r="B35" s="23" t="s">
        <v>48</v>
      </c>
      <c r="C35" s="23" t="n">
        <v>20.6584</v>
      </c>
      <c r="D35" s="23" t="n">
        <v>31.2971</v>
      </c>
      <c r="E35" s="23" t="n">
        <f aca="false">D35-C35</f>
        <v>10.6387</v>
      </c>
      <c r="F35" s="23" t="n">
        <v>21.0088</v>
      </c>
      <c r="G35" s="23" t="n">
        <v>20.7761</v>
      </c>
      <c r="H35" s="23" t="n">
        <f aca="false">F35-C35</f>
        <v>0.3504</v>
      </c>
      <c r="I35" s="23" t="n">
        <f aca="false">F35-G35</f>
        <v>0.232700000000001</v>
      </c>
      <c r="J35" s="19"/>
      <c r="K35" s="23" t="n">
        <f aca="false">(H35/E35)*100</f>
        <v>3.29363550057808</v>
      </c>
      <c r="L35" s="23" t="n">
        <f aca="false">(I35/E35)*100</f>
        <v>2.18729732016131</v>
      </c>
      <c r="M35" s="23" t="n">
        <f aca="false">I35/H35*100</f>
        <v>66.4098173515984</v>
      </c>
      <c r="N35" s="37"/>
      <c r="O35" s="19" t="n">
        <f aca="false">AVERAGE(L35:L36)</f>
        <v>2.15965198448736</v>
      </c>
      <c r="Q35" s="31" t="s">
        <v>108</v>
      </c>
      <c r="R35" s="23" t="s">
        <v>48</v>
      </c>
      <c r="S35" s="23" t="n">
        <v>4.49</v>
      </c>
      <c r="T35" s="26" t="n">
        <f aca="false">$T$5</f>
        <v>4.94</v>
      </c>
      <c r="U35" s="23" t="n">
        <f aca="false">$X$5</f>
        <v>0.0256623376623377</v>
      </c>
      <c r="V35" s="26" t="n">
        <f aca="false">(T35-S35)*U35*4000</f>
        <v>46.1922077922077</v>
      </c>
      <c r="W35" s="23" t="n">
        <v>200</v>
      </c>
      <c r="X35" s="29" t="n">
        <f aca="false">V35*W35</f>
        <v>9238.44155844155</v>
      </c>
      <c r="Y35" s="37" t="n">
        <f aca="false">AVERAGE(X35,X36)</f>
        <v>9751.6883116883</v>
      </c>
      <c r="Z35" s="37"/>
    </row>
    <row r="36" customFormat="false" ht="13.8" hidden="false" customHeight="false" outlineLevel="0" collapsed="false">
      <c r="A36" s="31"/>
      <c r="B36" s="23" t="s">
        <v>49</v>
      </c>
      <c r="C36" s="23" t="n">
        <v>20.5927</v>
      </c>
      <c r="D36" s="23" t="n">
        <v>29.2559</v>
      </c>
      <c r="E36" s="23" t="n">
        <f aca="false">D36-C36</f>
        <v>8.6632</v>
      </c>
      <c r="F36" s="23" t="n">
        <v>20.8773</v>
      </c>
      <c r="G36" s="23" t="n">
        <v>20.6926</v>
      </c>
      <c r="H36" s="23" t="n">
        <f aca="false">F36-C36</f>
        <v>0.284600000000001</v>
      </c>
      <c r="I36" s="23" t="n">
        <f aca="false">F36-G36</f>
        <v>0.184700000000003</v>
      </c>
      <c r="J36" s="19"/>
      <c r="K36" s="23" t="n">
        <f aca="false">(H36/E36)*100</f>
        <v>3.28516021793334</v>
      </c>
      <c r="L36" s="23" t="n">
        <f aca="false">(I36/E36)*100</f>
        <v>2.13200664881341</v>
      </c>
      <c r="M36" s="23" t="n">
        <f aca="false">I36/H36*100</f>
        <v>64.8981026001414</v>
      </c>
      <c r="N36" s="37"/>
      <c r="O36" s="37"/>
      <c r="Q36" s="31"/>
      <c r="R36" s="23" t="s">
        <v>49</v>
      </c>
      <c r="S36" s="23" t="n">
        <v>4.44</v>
      </c>
      <c r="T36" s="26" t="n">
        <f aca="false">$T$5</f>
        <v>4.94</v>
      </c>
      <c r="U36" s="23" t="n">
        <f aca="false">$X$5</f>
        <v>0.0256623376623377</v>
      </c>
      <c r="V36" s="26" t="n">
        <f aca="false">(T36-S36)*U36*4000</f>
        <v>51.3246753246752</v>
      </c>
      <c r="W36" s="23" t="n">
        <v>200</v>
      </c>
      <c r="X36" s="29" t="n">
        <f aca="false">V36*W36</f>
        <v>10264.935064935</v>
      </c>
      <c r="Y36" s="37"/>
    </row>
    <row r="37" customFormat="false" ht="13.8" hidden="false" customHeight="false" outlineLevel="0" collapsed="false">
      <c r="A37" s="31"/>
      <c r="B37" s="23" t="s">
        <v>50</v>
      </c>
      <c r="C37" s="23" t="n">
        <v>20.7625</v>
      </c>
      <c r="D37" s="23" t="n">
        <v>29.0169</v>
      </c>
      <c r="E37" s="23" t="n">
        <f aca="false">D37-C37</f>
        <v>8.2544</v>
      </c>
      <c r="F37" s="23" t="n">
        <v>21.0349</v>
      </c>
      <c r="G37" s="23" t="n">
        <v>20.8922</v>
      </c>
      <c r="H37" s="23" t="n">
        <f aca="false">F37-C37</f>
        <v>0.272400000000001</v>
      </c>
      <c r="I37" s="23" t="n">
        <f aca="false">F37-G37</f>
        <v>0.142700000000001</v>
      </c>
      <c r="J37" s="19" t="n">
        <f aca="false">AVERAGE(I37,I38,I39,I40,I41,I42)</f>
        <v>0.167333333333333</v>
      </c>
      <c r="K37" s="23" t="n">
        <f aca="false">(H37/E37)*100</f>
        <v>3.30005815080443</v>
      </c>
      <c r="L37" s="23" t="n">
        <f aca="false">(I37/E37)*100</f>
        <v>1.72877495638691</v>
      </c>
      <c r="M37" s="23" t="n">
        <f aca="false">I37/H37*100</f>
        <v>52.386196769457</v>
      </c>
      <c r="N37" s="37" t="n">
        <f aca="false">AVERAGE(K37,K38,K39,K40,K41,K42)</f>
        <v>3.34415666087872</v>
      </c>
      <c r="O37" s="19" t="n">
        <f aca="false">AVERAGE(L37:L38)</f>
        <v>1.67128128645269</v>
      </c>
      <c r="Q37" s="31" t="s">
        <v>109</v>
      </c>
      <c r="R37" s="23" t="s">
        <v>50</v>
      </c>
      <c r="S37" s="23" t="n">
        <v>4.35</v>
      </c>
      <c r="T37" s="26" t="n">
        <f aca="false">$T$5</f>
        <v>4.94</v>
      </c>
      <c r="U37" s="23" t="n">
        <f aca="false">$X$5</f>
        <v>0.0256623376623377</v>
      </c>
      <c r="V37" s="26" t="n">
        <f aca="false">(T37-S37)*U37*4000</f>
        <v>60.5631168831169</v>
      </c>
      <c r="W37" s="23" t="n">
        <v>200</v>
      </c>
      <c r="X37" s="29" t="n">
        <f aca="false">V37*W37</f>
        <v>12112.6233766234</v>
      </c>
      <c r="Y37" s="37" t="n">
        <f aca="false">AVERAGE(X37,X38)</f>
        <v>11702.025974026</v>
      </c>
      <c r="Z37" s="37"/>
    </row>
    <row r="38" customFormat="false" ht="13.8" hidden="false" customHeight="false" outlineLevel="0" collapsed="false">
      <c r="A38" s="31"/>
      <c r="B38" s="23" t="s">
        <v>51</v>
      </c>
      <c r="C38" s="23" t="n">
        <v>20.3959</v>
      </c>
      <c r="D38" s="23" t="n">
        <v>29.697</v>
      </c>
      <c r="E38" s="23" t="n">
        <f aca="false">D38-C38</f>
        <v>9.3011</v>
      </c>
      <c r="F38" s="23" t="n">
        <v>20.7014</v>
      </c>
      <c r="G38" s="23" t="n">
        <v>20.5513</v>
      </c>
      <c r="H38" s="23" t="n">
        <f aca="false">F38-C38</f>
        <v>0.305499999999999</v>
      </c>
      <c r="I38" s="23" t="n">
        <f aca="false">F38-G38</f>
        <v>0.150099999999998</v>
      </c>
      <c r="J38" s="19"/>
      <c r="K38" s="23" t="n">
        <f aca="false">(H38/E38)*100</f>
        <v>3.28455774048229</v>
      </c>
      <c r="L38" s="23" t="n">
        <f aca="false">(I38/E38)*100</f>
        <v>1.61378761651846</v>
      </c>
      <c r="M38" s="23" t="n">
        <f aca="false">I38/H38*100</f>
        <v>49.1325695581012</v>
      </c>
      <c r="N38" s="37"/>
      <c r="O38" s="37"/>
      <c r="Q38" s="31"/>
      <c r="R38" s="23" t="s">
        <v>51</v>
      </c>
      <c r="S38" s="23" t="n">
        <v>4.39</v>
      </c>
      <c r="T38" s="26" t="n">
        <f aca="false">$T$5</f>
        <v>4.94</v>
      </c>
      <c r="U38" s="23" t="n">
        <f aca="false">$X$5</f>
        <v>0.0256623376623377</v>
      </c>
      <c r="V38" s="26" t="n">
        <f aca="false">(T38-S38)*U38*4000</f>
        <v>56.4571428571428</v>
      </c>
      <c r="W38" s="23" t="n">
        <v>200</v>
      </c>
      <c r="X38" s="29" t="n">
        <f aca="false">V38*W38</f>
        <v>11291.4285714286</v>
      </c>
      <c r="Y38" s="37"/>
      <c r="Z38" s="37"/>
    </row>
    <row r="39" customFormat="false" ht="13.8" hidden="false" customHeight="false" outlineLevel="0" collapsed="false">
      <c r="A39" s="31"/>
      <c r="B39" s="23" t="s">
        <v>52</v>
      </c>
      <c r="C39" s="23" t="n">
        <v>20.7245</v>
      </c>
      <c r="D39" s="23" t="n">
        <v>29.772</v>
      </c>
      <c r="E39" s="23" t="n">
        <f aca="false">D39-C39</f>
        <v>9.0475</v>
      </c>
      <c r="F39" s="23" t="n">
        <v>21.024</v>
      </c>
      <c r="G39" s="23" t="n">
        <v>20.8403</v>
      </c>
      <c r="H39" s="23" t="n">
        <f aca="false">F39-C39</f>
        <v>0.299500000000002</v>
      </c>
      <c r="I39" s="23" t="n">
        <f aca="false">F39-G39</f>
        <v>0.183700000000002</v>
      </c>
      <c r="J39" s="19"/>
      <c r="K39" s="23" t="n">
        <f aca="false">(H39/E39)*100</f>
        <v>3.31030671456205</v>
      </c>
      <c r="L39" s="23" t="n">
        <f aca="false">(I39/E39)*100</f>
        <v>2.03039513677813</v>
      </c>
      <c r="M39" s="23" t="n">
        <f aca="false">I39/H39*100</f>
        <v>61.3355592654426</v>
      </c>
      <c r="N39" s="37"/>
      <c r="O39" s="19" t="n">
        <f aca="false">AVERAGE(L39:L40)</f>
        <v>1.99588493211039</v>
      </c>
      <c r="Q39" s="31" t="s">
        <v>110</v>
      </c>
      <c r="R39" s="23" t="s">
        <v>52</v>
      </c>
      <c r="S39" s="23" t="n">
        <v>4.4</v>
      </c>
      <c r="T39" s="26" t="n">
        <f aca="false">$T$5</f>
        <v>4.94</v>
      </c>
      <c r="U39" s="23" t="n">
        <f aca="false">$X$5</f>
        <v>0.0256623376623377</v>
      </c>
      <c r="V39" s="26" t="n">
        <f aca="false">(T39-S39)*U39*4000</f>
        <v>55.4306493506493</v>
      </c>
      <c r="W39" s="23" t="n">
        <v>200</v>
      </c>
      <c r="X39" s="29" t="n">
        <f aca="false">V39*W39</f>
        <v>11086.1298701299</v>
      </c>
      <c r="Y39" s="37" t="n">
        <f aca="false">AVERAGE(X39,X40)</f>
        <v>10162.2857142857</v>
      </c>
      <c r="Z39" s="37"/>
    </row>
    <row r="40" customFormat="false" ht="13.8" hidden="false" customHeight="false" outlineLevel="0" collapsed="false">
      <c r="A40" s="31"/>
      <c r="B40" s="23" t="s">
        <v>53</v>
      </c>
      <c r="C40" s="23" t="n">
        <v>20.5784</v>
      </c>
      <c r="D40" s="23" t="n">
        <v>30.2094</v>
      </c>
      <c r="E40" s="23" t="n">
        <f aca="false">D40-C40</f>
        <v>9.631</v>
      </c>
      <c r="F40" s="23" t="n">
        <v>20.9069</v>
      </c>
      <c r="G40" s="23" t="n">
        <v>20.718</v>
      </c>
      <c r="H40" s="23" t="n">
        <f aca="false">F40-C40</f>
        <v>0.328500000000002</v>
      </c>
      <c r="I40" s="23" t="n">
        <f aca="false">F40-G40</f>
        <v>0.1889</v>
      </c>
      <c r="J40" s="19"/>
      <c r="K40" s="23" t="n">
        <f aca="false">(H40/E40)*100</f>
        <v>3.41086076212233</v>
      </c>
      <c r="L40" s="23" t="n">
        <f aca="false">(I40/E40)*100</f>
        <v>1.96137472744264</v>
      </c>
      <c r="M40" s="23" t="n">
        <f aca="false">I40/H40*100</f>
        <v>57.5038051750378</v>
      </c>
      <c r="N40" s="37"/>
      <c r="O40" s="37"/>
      <c r="Q40" s="31"/>
      <c r="R40" s="23" t="s">
        <v>53</v>
      </c>
      <c r="S40" s="23" t="n">
        <v>4.49</v>
      </c>
      <c r="T40" s="26" t="n">
        <f aca="false">$T$5</f>
        <v>4.94</v>
      </c>
      <c r="U40" s="23" t="n">
        <f aca="false">$X$5</f>
        <v>0.0256623376623377</v>
      </c>
      <c r="V40" s="26" t="n">
        <f aca="false">(T40-S40)*U40*4000</f>
        <v>46.1922077922077</v>
      </c>
      <c r="W40" s="23" t="n">
        <v>200</v>
      </c>
      <c r="X40" s="29" t="n">
        <f aca="false">V40*W40</f>
        <v>9238.44155844155</v>
      </c>
      <c r="Y40" s="37"/>
      <c r="Z40" s="37"/>
    </row>
    <row r="41" customFormat="false" ht="13.8" hidden="false" customHeight="false" outlineLevel="0" collapsed="false">
      <c r="A41" s="31"/>
      <c r="B41" s="23" t="s">
        <v>54</v>
      </c>
      <c r="C41" s="23" t="n">
        <v>20.5172</v>
      </c>
      <c r="D41" s="23" t="n">
        <v>27.1658</v>
      </c>
      <c r="E41" s="23" t="n">
        <f aca="false">D41-C41</f>
        <v>6.6486</v>
      </c>
      <c r="F41" s="23" t="n">
        <v>20.749</v>
      </c>
      <c r="G41" s="23" t="n">
        <v>20.6125</v>
      </c>
      <c r="H41" s="23" t="n">
        <f aca="false">F41-C41</f>
        <v>0.2318</v>
      </c>
      <c r="I41" s="23" t="n">
        <f aca="false">F41-G41</f>
        <v>0.136499999999998</v>
      </c>
      <c r="J41" s="19"/>
      <c r="K41" s="23" t="n">
        <f aca="false">(H41/E41)*100</f>
        <v>3.48644827482477</v>
      </c>
      <c r="L41" s="23" t="n">
        <f aca="false">(I41/E41)*100</f>
        <v>2.05306380290585</v>
      </c>
      <c r="M41" s="23" t="n">
        <f aca="false">I41/H41*100</f>
        <v>58.8869715271778</v>
      </c>
      <c r="N41" s="37"/>
      <c r="O41" s="19" t="n">
        <f aca="false">AVERAGE(L41:L42)</f>
        <v>2.07973946828808</v>
      </c>
      <c r="Q41" s="31" t="s">
        <v>111</v>
      </c>
      <c r="R41" s="23" t="s">
        <v>54</v>
      </c>
      <c r="S41" s="23" t="n">
        <v>4.45</v>
      </c>
      <c r="T41" s="26" t="n">
        <f aca="false">$T$5</f>
        <v>4.94</v>
      </c>
      <c r="U41" s="23" t="n">
        <f aca="false">$X$5</f>
        <v>0.0256623376623377</v>
      </c>
      <c r="V41" s="26" t="n">
        <f aca="false">(T41-S41)*U41*4000</f>
        <v>50.2981818181818</v>
      </c>
      <c r="W41" s="23" t="n">
        <v>200</v>
      </c>
      <c r="X41" s="29" t="n">
        <f aca="false">V41*W41</f>
        <v>10059.6363636364</v>
      </c>
      <c r="Y41" s="37" t="n">
        <f aca="false">AVERAGE(X41,X42)</f>
        <v>9649.03896103895</v>
      </c>
      <c r="Z41" s="37"/>
    </row>
    <row r="42" customFormat="false" ht="13.8" hidden="false" customHeight="false" outlineLevel="0" collapsed="false">
      <c r="A42" s="31"/>
      <c r="B42" s="23" t="s">
        <v>55</v>
      </c>
      <c r="C42" s="23" t="n">
        <v>20.6789</v>
      </c>
      <c r="D42" s="23" t="n">
        <v>30.2734</v>
      </c>
      <c r="E42" s="23" t="n">
        <f aca="false">D42-C42</f>
        <v>9.5945</v>
      </c>
      <c r="F42" s="23" t="n">
        <v>20.9929</v>
      </c>
      <c r="G42" s="23" t="n">
        <v>20.7908</v>
      </c>
      <c r="H42" s="23" t="n">
        <f aca="false">F42-C42</f>
        <v>0.314</v>
      </c>
      <c r="I42" s="23" t="n">
        <f aca="false">F42-G42</f>
        <v>0.202099999999998</v>
      </c>
      <c r="J42" s="19"/>
      <c r="K42" s="23" t="n">
        <f aca="false">(H42/E42)*100</f>
        <v>3.27270832247642</v>
      </c>
      <c r="L42" s="23" t="n">
        <f aca="false">(I42/E42)*100</f>
        <v>2.10641513367031</v>
      </c>
      <c r="M42" s="23" t="n">
        <f aca="false">I42/H42*100</f>
        <v>64.3630573248401</v>
      </c>
      <c r="N42" s="37"/>
      <c r="O42" s="37"/>
      <c r="Q42" s="31"/>
      <c r="R42" s="23" t="s">
        <v>55</v>
      </c>
      <c r="S42" s="23" t="n">
        <v>4.49</v>
      </c>
      <c r="T42" s="26" t="n">
        <f aca="false">$T$5</f>
        <v>4.94</v>
      </c>
      <c r="U42" s="23" t="n">
        <f aca="false">$X$5</f>
        <v>0.0256623376623377</v>
      </c>
      <c r="V42" s="26" t="n">
        <f aca="false">(T42-S42)*U42*4000</f>
        <v>46.1922077922077</v>
      </c>
      <c r="W42" s="23" t="n">
        <v>200</v>
      </c>
      <c r="X42" s="29" t="n">
        <f aca="false">V42*W42</f>
        <v>9238.44155844155</v>
      </c>
      <c r="Y42" s="37"/>
      <c r="Z42" s="37"/>
    </row>
    <row r="43" customFormat="false" ht="13.8" hidden="false" customHeight="false" outlineLevel="0" collapsed="false">
      <c r="A43" s="19"/>
      <c r="J43" s="19"/>
      <c r="N43" s="19"/>
      <c r="O43" s="19"/>
      <c r="R43" s="26"/>
      <c r="S43" s="26"/>
      <c r="T43" s="26"/>
      <c r="U43" s="26"/>
      <c r="Z43" s="26"/>
    </row>
    <row r="44" customFormat="false" ht="13.8" hidden="false" customHeight="false" outlineLevel="0" collapsed="false">
      <c r="A44" s="19" t="s">
        <v>159</v>
      </c>
      <c r="B44" s="23" t="s">
        <v>56</v>
      </c>
      <c r="C44" s="23" t="n">
        <v>20.4605</v>
      </c>
      <c r="D44" s="23" t="n">
        <v>38.7819</v>
      </c>
      <c r="E44" s="23" t="n">
        <f aca="false">D44-C44</f>
        <v>18.3214</v>
      </c>
      <c r="F44" s="23" t="n">
        <v>22.0504</v>
      </c>
      <c r="G44" s="23" t="n">
        <v>21.1344</v>
      </c>
      <c r="H44" s="23" t="n">
        <f aca="false">F44-C44</f>
        <v>1.5899</v>
      </c>
      <c r="I44" s="23" t="n">
        <f aca="false">F44-G44</f>
        <v>0.916</v>
      </c>
      <c r="J44" s="19" t="n">
        <f aca="false">AVERAGE(I44,I45,I46,I47,I48)</f>
        <v>0.98404</v>
      </c>
      <c r="K44" s="23" t="n">
        <f aca="false">(H44/E44)*100</f>
        <v>8.67783029681138</v>
      </c>
      <c r="L44" s="23" t="n">
        <f aca="false">(I44/E44)*100</f>
        <v>4.99961793312738</v>
      </c>
      <c r="M44" s="23" t="n">
        <f aca="false">I44/H44*100</f>
        <v>57.6136863953708</v>
      </c>
      <c r="N44" s="37" t="n">
        <f aca="false">AVERAGE(K44,K45,K46,K47,K48)</f>
        <v>8.73080530719411</v>
      </c>
      <c r="O44" s="37" t="n">
        <f aca="false">AVERAGE(L44,L45,L46,L47,L48)</f>
        <v>5.15012549056642</v>
      </c>
      <c r="R44" s="32" t="s">
        <v>64</v>
      </c>
      <c r="S44" s="33" t="n">
        <v>4.93</v>
      </c>
      <c r="T44" s="26" t="s">
        <v>65</v>
      </c>
      <c r="U44" s="26" t="s">
        <v>66</v>
      </c>
      <c r="V44" s="33" t="n">
        <v>5.01</v>
      </c>
      <c r="W44" s="26" t="s">
        <v>67</v>
      </c>
      <c r="X44" s="26" t="s">
        <v>68</v>
      </c>
      <c r="Y44" s="26"/>
      <c r="Z44" s="26"/>
    </row>
    <row r="45" customFormat="false" ht="13.8" hidden="false" customHeight="false" outlineLevel="0" collapsed="false">
      <c r="A45" s="19"/>
      <c r="B45" s="23" t="s">
        <v>57</v>
      </c>
      <c r="C45" s="23" t="n">
        <v>20.481</v>
      </c>
      <c r="D45" s="23" t="n">
        <v>39.7911</v>
      </c>
      <c r="E45" s="23" t="n">
        <f aca="false">D45-C45</f>
        <v>19.3101</v>
      </c>
      <c r="F45" s="23" t="n">
        <v>22.1501</v>
      </c>
      <c r="G45" s="23" t="n">
        <v>21.1937</v>
      </c>
      <c r="H45" s="23" t="n">
        <f aca="false">F45-C45</f>
        <v>1.6691</v>
      </c>
      <c r="I45" s="23" t="n">
        <f aca="false">F45-G45</f>
        <v>0.956399999999999</v>
      </c>
      <c r="J45" s="19"/>
      <c r="K45" s="23" t="n">
        <f aca="false">(H45/E45)*100</f>
        <v>8.64366316072934</v>
      </c>
      <c r="L45" s="23" t="n">
        <f aca="false">(I45/E45)*100</f>
        <v>4.95284850932931</v>
      </c>
      <c r="M45" s="23" t="n">
        <f aca="false">I45/H45*100</f>
        <v>57.300341501408</v>
      </c>
      <c r="N45" s="37"/>
      <c r="O45" s="37"/>
      <c r="R45" s="26" t="s">
        <v>69</v>
      </c>
      <c r="S45" s="33" t="n">
        <v>4.84</v>
      </c>
      <c r="T45" s="26" t="n">
        <f aca="false">AVERAGE(S44:S45)</f>
        <v>4.885</v>
      </c>
      <c r="U45" s="26" t="s">
        <v>70</v>
      </c>
      <c r="V45" s="33" t="n">
        <v>5</v>
      </c>
      <c r="W45" s="29" t="n">
        <f aca="false">(V44+V45)/2</f>
        <v>5.005</v>
      </c>
      <c r="X45" s="29" t="n">
        <f aca="false">(3.8*0.0338)/W45</f>
        <v>0.0256623376623377</v>
      </c>
      <c r="Y45" s="26"/>
      <c r="Z45" s="26"/>
    </row>
    <row r="46" customFormat="false" ht="13.8" hidden="false" customHeight="false" outlineLevel="0" collapsed="false">
      <c r="A46" s="19"/>
      <c r="B46" s="23" t="s">
        <v>58</v>
      </c>
      <c r="C46" s="23" t="n">
        <v>20.7433</v>
      </c>
      <c r="D46" s="23" t="n">
        <v>39.5217</v>
      </c>
      <c r="E46" s="23" t="n">
        <f aca="false">D46-C46</f>
        <v>18.7784</v>
      </c>
      <c r="F46" s="23" t="n">
        <v>22.3699</v>
      </c>
      <c r="G46" s="23" t="n">
        <v>21.3753</v>
      </c>
      <c r="H46" s="23" t="n">
        <f aca="false">F46-C46</f>
        <v>1.6266</v>
      </c>
      <c r="I46" s="23" t="n">
        <f aca="false">F46-G46</f>
        <v>0.994600000000002</v>
      </c>
      <c r="J46" s="19"/>
      <c r="K46" s="23" t="n">
        <f aca="false">(H46/E46)*100</f>
        <v>8.66207983640779</v>
      </c>
      <c r="L46" s="23" t="n">
        <f aca="false">(I46/E46)*100</f>
        <v>5.29651088484643</v>
      </c>
      <c r="M46" s="23" t="n">
        <f aca="false">I46/H46*100</f>
        <v>61.1459486044511</v>
      </c>
      <c r="N46" s="37"/>
      <c r="O46" s="37"/>
      <c r="Q46" s="30"/>
      <c r="S46" s="23" t="s">
        <v>160</v>
      </c>
      <c r="V46" s="36" t="s">
        <v>155</v>
      </c>
      <c r="W46" s="26" t="s">
        <v>75</v>
      </c>
      <c r="X46" s="29" t="s">
        <v>156</v>
      </c>
      <c r="Y46" s="26" t="s">
        <v>157</v>
      </c>
    </row>
    <row r="47" customFormat="false" ht="13.8" hidden="false" customHeight="false" outlineLevel="0" collapsed="false">
      <c r="A47" s="19"/>
      <c r="B47" s="23" t="s">
        <v>59</v>
      </c>
      <c r="C47" s="23" t="n">
        <v>20.5063</v>
      </c>
      <c r="D47" s="23" t="n">
        <v>41.2107</v>
      </c>
      <c r="E47" s="23" t="n">
        <f aca="false">D47-C47</f>
        <v>20.7044</v>
      </c>
      <c r="F47" s="23" t="n">
        <v>22.3539</v>
      </c>
      <c r="G47" s="23" t="n">
        <v>21.2869</v>
      </c>
      <c r="H47" s="23" t="n">
        <f aca="false">F47-C47</f>
        <v>1.8476</v>
      </c>
      <c r="I47" s="23" t="n">
        <f aca="false">F47-G47</f>
        <v>1.067</v>
      </c>
      <c r="J47" s="19"/>
      <c r="K47" s="23" t="n">
        <f aca="false">(H47/E47)*100</f>
        <v>8.9237070381175</v>
      </c>
      <c r="L47" s="23" t="n">
        <f aca="false">(I47/E47)*100</f>
        <v>5.1534939433164</v>
      </c>
      <c r="M47" s="23" t="n">
        <f aca="false">I47/H47*100</f>
        <v>57.7505953669626</v>
      </c>
      <c r="N47" s="37"/>
      <c r="O47" s="37"/>
      <c r="Q47" s="31" t="s">
        <v>114</v>
      </c>
      <c r="R47" s="23" t="s">
        <v>17</v>
      </c>
      <c r="S47" s="23" t="n">
        <v>2.93</v>
      </c>
      <c r="T47" s="26" t="n">
        <f aca="false">$T$45</f>
        <v>4.885</v>
      </c>
      <c r="U47" s="23" t="n">
        <f aca="false">$X$45</f>
        <v>0.0256623376623377</v>
      </c>
      <c r="V47" s="26" t="n">
        <f aca="false">(T47-S47)*U47*4000</f>
        <v>200.679480519481</v>
      </c>
      <c r="W47" s="23" t="n">
        <v>200</v>
      </c>
      <c r="X47" s="29" t="n">
        <f aca="false">V47*W47</f>
        <v>40135.8961038961</v>
      </c>
      <c r="Y47" s="37" t="n">
        <f aca="false">AVERAGE(X47,X48)</f>
        <v>38801.4545454545</v>
      </c>
      <c r="Z47" s="37"/>
    </row>
    <row r="48" customFormat="false" ht="13.8" hidden="false" customHeight="false" outlineLevel="0" collapsed="false">
      <c r="A48" s="19"/>
      <c r="B48" s="23" t="s">
        <v>60</v>
      </c>
      <c r="C48" s="23" t="n">
        <v>20.4563</v>
      </c>
      <c r="D48" s="23" t="n">
        <v>38.8963</v>
      </c>
      <c r="E48" s="23" t="n">
        <f aca="false">D48-C48</f>
        <v>18.44</v>
      </c>
      <c r="F48" s="23" t="n">
        <v>22.0692</v>
      </c>
      <c r="G48" s="23" t="n">
        <v>21.083</v>
      </c>
      <c r="H48" s="23" t="n">
        <f aca="false">F48-C48</f>
        <v>1.6129</v>
      </c>
      <c r="I48" s="23" t="n">
        <f aca="false">F48-G48</f>
        <v>0.9862</v>
      </c>
      <c r="J48" s="19"/>
      <c r="K48" s="23" t="n">
        <f aca="false">(H48/E48)*100</f>
        <v>8.74674620390456</v>
      </c>
      <c r="L48" s="23" t="n">
        <f aca="false">(I48/E48)*100</f>
        <v>5.34815618221258</v>
      </c>
      <c r="M48" s="23" t="n">
        <f aca="false">I48/H48*100</f>
        <v>61.1445222890446</v>
      </c>
      <c r="N48" s="37"/>
      <c r="O48" s="37"/>
      <c r="Q48" s="31"/>
      <c r="R48" s="23" t="s">
        <v>18</v>
      </c>
      <c r="S48" s="23" t="n">
        <v>3.06</v>
      </c>
      <c r="T48" s="26" t="n">
        <f aca="false">$T$45</f>
        <v>4.885</v>
      </c>
      <c r="U48" s="23" t="n">
        <f aca="false">$X$45</f>
        <v>0.0256623376623377</v>
      </c>
      <c r="V48" s="26" t="n">
        <f aca="false">(T48-S48)*U48*4000</f>
        <v>187.335064935065</v>
      </c>
      <c r="W48" s="23" t="n">
        <v>200</v>
      </c>
      <c r="X48" s="29" t="n">
        <f aca="false">V48*W48</f>
        <v>37467.012987013</v>
      </c>
      <c r="Y48" s="37"/>
      <c r="Z48" s="37"/>
    </row>
    <row r="49" customFormat="false" ht="13.8" hidden="false" customHeight="false" outlineLevel="0" collapsed="false">
      <c r="A49" s="37"/>
      <c r="J49" s="37"/>
      <c r="N49" s="37"/>
      <c r="O49" s="37"/>
      <c r="Q49" s="31" t="s">
        <v>115</v>
      </c>
      <c r="R49" s="23" t="s">
        <v>20</v>
      </c>
      <c r="S49" s="23" t="n">
        <v>3.12</v>
      </c>
      <c r="T49" s="26" t="n">
        <f aca="false">$T$45</f>
        <v>4.885</v>
      </c>
      <c r="U49" s="23" t="n">
        <f aca="false">$X$45</f>
        <v>0.0256623376623377</v>
      </c>
      <c r="V49" s="26" t="n">
        <f aca="false">(T49-S49)*U49*4000</f>
        <v>181.176103896104</v>
      </c>
      <c r="W49" s="23" t="n">
        <v>200</v>
      </c>
      <c r="X49" s="29" t="n">
        <f aca="false">V49*W49</f>
        <v>36235.2207792208</v>
      </c>
      <c r="Y49" s="37" t="n">
        <f aca="false">AVERAGE(X49,X50)</f>
        <v>37467.012987013</v>
      </c>
      <c r="Z49" s="37"/>
    </row>
    <row r="50" customFormat="false" ht="13.8" hidden="false" customHeight="false" outlineLevel="0" collapsed="false">
      <c r="A50" s="37"/>
      <c r="C50" s="23" t="s">
        <v>161</v>
      </c>
      <c r="D50" s="23" t="s">
        <v>162</v>
      </c>
      <c r="E50" s="30" t="s">
        <v>163</v>
      </c>
      <c r="I50" s="38"/>
      <c r="J50" s="38"/>
      <c r="K50" s="30"/>
      <c r="L50" s="34"/>
      <c r="Q50" s="31"/>
      <c r="R50" s="23" t="s">
        <v>21</v>
      </c>
      <c r="S50" s="23" t="n">
        <v>3</v>
      </c>
      <c r="T50" s="26" t="n">
        <f aca="false">$T$45</f>
        <v>4.885</v>
      </c>
      <c r="U50" s="23" t="n">
        <f aca="false">$X$45</f>
        <v>0.0256623376623377</v>
      </c>
      <c r="V50" s="26" t="n">
        <f aca="false">(T50-S50)*U50*4000</f>
        <v>193.494025974026</v>
      </c>
      <c r="W50" s="23" t="n">
        <v>200</v>
      </c>
      <c r="X50" s="29" t="n">
        <f aca="false">V50*W50</f>
        <v>38698.8051948052</v>
      </c>
      <c r="Y50" s="37"/>
      <c r="Z50" s="37"/>
    </row>
    <row r="51" customFormat="false" ht="13.8" hidden="false" customHeight="false" outlineLevel="0" collapsed="false">
      <c r="A51" s="31" t="s">
        <v>114</v>
      </c>
      <c r="B51" s="23" t="s">
        <v>17</v>
      </c>
      <c r="C51" s="23" t="n">
        <v>7000</v>
      </c>
      <c r="D51" s="23" t="n">
        <f aca="false">C51*L4/100</f>
        <v>144.306611214685</v>
      </c>
      <c r="E51" s="37" t="n">
        <f aca="false">(D51+D52+D53)/3</f>
        <v>143.423829036298</v>
      </c>
      <c r="G51" s="31"/>
      <c r="K51" s="28"/>
      <c r="Q51" s="31" t="s">
        <v>116</v>
      </c>
      <c r="R51" s="23" t="s">
        <v>23</v>
      </c>
      <c r="S51" s="23" t="n">
        <v>2.75</v>
      </c>
      <c r="T51" s="26" t="n">
        <f aca="false">$T$45</f>
        <v>4.885</v>
      </c>
      <c r="U51" s="23" t="n">
        <f aca="false">$X$45</f>
        <v>0.0256623376623377</v>
      </c>
      <c r="V51" s="26" t="n">
        <f aca="false">(T51-S51)*U51*4000</f>
        <v>219.156363636364</v>
      </c>
      <c r="W51" s="23" t="n">
        <v>200</v>
      </c>
      <c r="X51" s="29" t="n">
        <f aca="false">V51*W51</f>
        <v>43831.2727272727</v>
      </c>
      <c r="Y51" s="37" t="n">
        <f aca="false">AVERAGE(X51,X52)</f>
        <v>43112.7272727273</v>
      </c>
      <c r="Z51" s="37"/>
    </row>
    <row r="52" customFormat="false" ht="13.8" hidden="false" customHeight="false" outlineLevel="0" collapsed="false">
      <c r="A52" s="31"/>
      <c r="B52" s="23" t="s">
        <v>18</v>
      </c>
      <c r="C52" s="23" t="n">
        <v>7000</v>
      </c>
      <c r="D52" s="23" t="n">
        <f aca="false">C52*L5/100</f>
        <v>141.54950205038</v>
      </c>
      <c r="E52" s="37"/>
      <c r="G52" s="31"/>
      <c r="H52" s="37"/>
      <c r="I52" s="37"/>
      <c r="J52" s="37"/>
      <c r="K52" s="28"/>
      <c r="Q52" s="31"/>
      <c r="R52" s="23" t="s">
        <v>24</v>
      </c>
      <c r="S52" s="23" t="n">
        <v>2.82</v>
      </c>
      <c r="T52" s="26" t="n">
        <f aca="false">$T$45</f>
        <v>4.885</v>
      </c>
      <c r="U52" s="23" t="n">
        <f aca="false">$X$45</f>
        <v>0.0256623376623377</v>
      </c>
      <c r="V52" s="26" t="n">
        <f aca="false">(T52-S52)*U52*4000</f>
        <v>211.970909090909</v>
      </c>
      <c r="W52" s="23" t="n">
        <v>200</v>
      </c>
      <c r="X52" s="29" t="n">
        <f aca="false">V52*W52</f>
        <v>42394.1818181818</v>
      </c>
      <c r="Y52" s="37"/>
      <c r="Z52" s="37"/>
    </row>
    <row r="53" customFormat="false" ht="13.8" hidden="false" customHeight="false" outlineLevel="0" collapsed="false">
      <c r="A53" s="31"/>
      <c r="B53" s="23" t="s">
        <v>19</v>
      </c>
      <c r="C53" s="23" t="n">
        <v>7000</v>
      </c>
      <c r="D53" s="23" t="n">
        <f aca="false">C53*L6/100</f>
        <v>144.415373843829</v>
      </c>
      <c r="E53" s="37"/>
      <c r="G53" s="31"/>
      <c r="H53" s="37"/>
      <c r="I53" s="37"/>
      <c r="J53" s="37"/>
      <c r="K53" s="28"/>
      <c r="Q53" s="31" t="s">
        <v>97</v>
      </c>
      <c r="R53" s="23" t="s">
        <v>26</v>
      </c>
      <c r="S53" s="23" t="n">
        <v>2.85</v>
      </c>
      <c r="T53" s="26" t="n">
        <f aca="false">$T$45</f>
        <v>4.885</v>
      </c>
      <c r="U53" s="23" t="n">
        <f aca="false">$X$45</f>
        <v>0.0256623376623377</v>
      </c>
      <c r="V53" s="26" t="n">
        <f aca="false">(T53-S53)*U53*4000</f>
        <v>208.891428571429</v>
      </c>
      <c r="W53" s="23" t="n">
        <v>200</v>
      </c>
      <c r="X53" s="29" t="n">
        <f aca="false">V53*W53</f>
        <v>41778.2857142857</v>
      </c>
      <c r="Y53" s="37" t="n">
        <f aca="false">AVERAGE(X53,X54)</f>
        <v>41470.3376623377</v>
      </c>
      <c r="Z53" s="37"/>
    </row>
    <row r="54" customFormat="false" ht="13.8" hidden="false" customHeight="false" outlineLevel="0" collapsed="false">
      <c r="A54" s="31" t="s">
        <v>115</v>
      </c>
      <c r="B54" s="23" t="s">
        <v>20</v>
      </c>
      <c r="C54" s="23" t="n">
        <v>7000</v>
      </c>
      <c r="D54" s="23" t="n">
        <f aca="false">C54*L7/100</f>
        <v>148.642610318942</v>
      </c>
      <c r="E54" s="37" t="n">
        <f aca="false">(D54+D55+D56)/3</f>
        <v>144.973415429206</v>
      </c>
      <c r="G54" s="31"/>
      <c r="I54" s="37"/>
      <c r="J54" s="37"/>
      <c r="K54" s="28"/>
      <c r="Q54" s="31"/>
      <c r="R54" s="23" t="s">
        <v>27</v>
      </c>
      <c r="S54" s="23" t="n">
        <v>2.88</v>
      </c>
      <c r="T54" s="26" t="n">
        <f aca="false">$T$45</f>
        <v>4.885</v>
      </c>
      <c r="U54" s="23" t="n">
        <f aca="false">$X$45</f>
        <v>0.0256623376623377</v>
      </c>
      <c r="V54" s="26" t="n">
        <f aca="false">(T54-S54)*U54*4000</f>
        <v>205.811948051948</v>
      </c>
      <c r="W54" s="23" t="n">
        <v>200</v>
      </c>
      <c r="X54" s="29" t="n">
        <f aca="false">V54*W54</f>
        <v>41162.3896103896</v>
      </c>
      <c r="Y54" s="37"/>
      <c r="Z54" s="37"/>
    </row>
    <row r="55" customFormat="false" ht="13.8" hidden="false" customHeight="false" outlineLevel="0" collapsed="false">
      <c r="A55" s="31"/>
      <c r="B55" s="23" t="s">
        <v>21</v>
      </c>
      <c r="C55" s="23" t="n">
        <v>7000</v>
      </c>
      <c r="D55" s="23" t="n">
        <f aca="false">C55*L8/100</f>
        <v>144.149890579463</v>
      </c>
      <c r="E55" s="37"/>
      <c r="G55" s="31"/>
      <c r="H55" s="37"/>
      <c r="K55" s="28"/>
      <c r="Q55" s="31" t="s">
        <v>98</v>
      </c>
      <c r="R55" s="23" t="s">
        <v>28</v>
      </c>
      <c r="S55" s="23" t="n">
        <v>3.15</v>
      </c>
      <c r="T55" s="26" t="n">
        <f aca="false">$T$45</f>
        <v>4.885</v>
      </c>
      <c r="U55" s="23" t="n">
        <f aca="false">$X$45</f>
        <v>0.0256623376623377</v>
      </c>
      <c r="V55" s="26" t="n">
        <f aca="false">(T55-S55)*U55*4000</f>
        <v>178.096623376623</v>
      </c>
      <c r="W55" s="23" t="n">
        <v>200</v>
      </c>
      <c r="X55" s="29" t="n">
        <f aca="false">V55*W55</f>
        <v>35619.3246753247</v>
      </c>
      <c r="Y55" s="37" t="n">
        <f aca="false">AVERAGE(X55,X56)</f>
        <v>36645.8181818182</v>
      </c>
      <c r="Z55" s="37"/>
    </row>
    <row r="56" customFormat="false" ht="13.8" hidden="false" customHeight="false" outlineLevel="0" collapsed="false">
      <c r="A56" s="31"/>
      <c r="B56" s="23" t="s">
        <v>22</v>
      </c>
      <c r="C56" s="23" t="n">
        <v>7000</v>
      </c>
      <c r="D56" s="23" t="n">
        <f aca="false">C56*L9/100</f>
        <v>142.127745389212</v>
      </c>
      <c r="E56" s="37"/>
      <c r="G56" s="31"/>
      <c r="H56" s="37"/>
      <c r="I56" s="19"/>
      <c r="J56" s="19"/>
      <c r="K56" s="28"/>
      <c r="Q56" s="31"/>
      <c r="R56" s="23" t="s">
        <v>29</v>
      </c>
      <c r="S56" s="23" t="n">
        <v>3.05</v>
      </c>
      <c r="T56" s="26" t="n">
        <f aca="false">$T$45</f>
        <v>4.885</v>
      </c>
      <c r="U56" s="23" t="n">
        <f aca="false">$X$45</f>
        <v>0.0256623376623377</v>
      </c>
      <c r="V56" s="26" t="n">
        <f aca="false">(T56-S56)*U56*4000</f>
        <v>188.361558441558</v>
      </c>
      <c r="W56" s="23" t="n">
        <v>200</v>
      </c>
      <c r="X56" s="29" t="n">
        <f aca="false">V56*W56</f>
        <v>37672.3116883117</v>
      </c>
      <c r="Y56" s="37"/>
      <c r="Z56" s="37"/>
    </row>
    <row r="57" customFormat="false" ht="13.8" hidden="false" customHeight="false" outlineLevel="0" collapsed="false">
      <c r="A57" s="31" t="s">
        <v>116</v>
      </c>
      <c r="B57" s="23" t="s">
        <v>23</v>
      </c>
      <c r="C57" s="23" t="n">
        <v>7000</v>
      </c>
      <c r="D57" s="23" t="n">
        <f aca="false">C57*L10/100</f>
        <v>159.347897155824</v>
      </c>
      <c r="E57" s="37" t="n">
        <f aca="false">(D57+D58+D59)/3</f>
        <v>155.493688590451</v>
      </c>
      <c r="G57" s="31"/>
      <c r="I57" s="19"/>
      <c r="J57" s="19"/>
      <c r="K57" s="28"/>
      <c r="Q57" s="31" t="s">
        <v>99</v>
      </c>
      <c r="R57" s="23" t="s">
        <v>30</v>
      </c>
      <c r="S57" s="23" t="n">
        <v>3.04</v>
      </c>
      <c r="T57" s="26" t="n">
        <f aca="false">$T$45</f>
        <v>4.885</v>
      </c>
      <c r="U57" s="23" t="n">
        <f aca="false">$X$45</f>
        <v>0.0256623376623377</v>
      </c>
      <c r="V57" s="26" t="n">
        <f aca="false">(T57-S57)*U57*4000</f>
        <v>189.388051948052</v>
      </c>
      <c r="W57" s="23" t="n">
        <v>200</v>
      </c>
      <c r="X57" s="29" t="n">
        <f aca="false">V57*W57</f>
        <v>37877.6103896104</v>
      </c>
      <c r="Y57" s="37" t="n">
        <f aca="false">AVERAGE(X57,X58)</f>
        <v>36440.5194805195</v>
      </c>
    </row>
    <row r="58" customFormat="false" ht="13.8" hidden="false" customHeight="false" outlineLevel="0" collapsed="false">
      <c r="A58" s="31"/>
      <c r="B58" s="23" t="s">
        <v>24</v>
      </c>
      <c r="C58" s="23" t="n">
        <v>7000</v>
      </c>
      <c r="D58" s="23" t="n">
        <f aca="false">C58*L11/100</f>
        <v>153.537722311962</v>
      </c>
      <c r="E58" s="37"/>
      <c r="G58" s="31"/>
      <c r="H58" s="37"/>
      <c r="I58" s="39"/>
      <c r="J58" s="39"/>
      <c r="K58" s="28"/>
      <c r="Q58" s="31"/>
      <c r="R58" s="23" t="s">
        <v>31</v>
      </c>
      <c r="S58" s="23" t="n">
        <v>3.18</v>
      </c>
      <c r="T58" s="26" t="n">
        <f aca="false">$T$45</f>
        <v>4.885</v>
      </c>
      <c r="U58" s="23" t="n">
        <f aca="false">$X$45</f>
        <v>0.0256623376623377</v>
      </c>
      <c r="V58" s="26" t="n">
        <f aca="false">(T58-S58)*U58*4000</f>
        <v>175.017142857143</v>
      </c>
      <c r="W58" s="23" t="n">
        <v>200</v>
      </c>
      <c r="X58" s="29" t="n">
        <f aca="false">V58*W58</f>
        <v>35003.4285714286</v>
      </c>
      <c r="Y58" s="37"/>
      <c r="Z58" s="37"/>
    </row>
    <row r="59" customFormat="false" ht="13.8" hidden="false" customHeight="false" outlineLevel="0" collapsed="false">
      <c r="A59" s="31"/>
      <c r="B59" s="23" t="s">
        <v>25</v>
      </c>
      <c r="C59" s="23" t="n">
        <v>7000</v>
      </c>
      <c r="D59" s="23" t="n">
        <f aca="false">C59*L12/100</f>
        <v>153.595446303565</v>
      </c>
      <c r="E59" s="37"/>
      <c r="G59" s="31"/>
      <c r="H59" s="37"/>
      <c r="J59" s="39"/>
      <c r="K59" s="28"/>
      <c r="Q59" s="31" t="s">
        <v>100</v>
      </c>
      <c r="R59" s="23" t="s">
        <v>32</v>
      </c>
      <c r="S59" s="23" t="n">
        <v>3.16</v>
      </c>
      <c r="T59" s="26" t="n">
        <f aca="false">$T$45</f>
        <v>4.885</v>
      </c>
      <c r="U59" s="23" t="n">
        <f aca="false">$X$45</f>
        <v>0.0256623376623377</v>
      </c>
      <c r="V59" s="26" t="n">
        <f aca="false">(T59-S59)*U59*4000</f>
        <v>177.07012987013</v>
      </c>
      <c r="W59" s="23" t="n">
        <v>200</v>
      </c>
      <c r="X59" s="29" t="n">
        <f aca="false">V59*W59</f>
        <v>35414.025974026</v>
      </c>
      <c r="Y59" s="37" t="n">
        <f aca="false">AVERAGE(X59,X60)</f>
        <v>35824.6233766234</v>
      </c>
      <c r="Z59" s="37"/>
    </row>
    <row r="60" customFormat="false" ht="13.8" hidden="false" customHeight="false" outlineLevel="0" collapsed="false">
      <c r="A60" s="31" t="s">
        <v>158</v>
      </c>
      <c r="B60" s="23" t="s">
        <v>26</v>
      </c>
      <c r="C60" s="23" t="n">
        <v>33</v>
      </c>
      <c r="D60" s="23" t="n">
        <f aca="false">C60*L13/100</f>
        <v>0.744610520264439</v>
      </c>
      <c r="E60" s="37" t="n">
        <f aca="false">(D60+D61)/2</f>
        <v>0.727270826684739</v>
      </c>
      <c r="G60" s="31"/>
      <c r="H60" s="37"/>
      <c r="Q60" s="31"/>
      <c r="R60" s="23" t="s">
        <v>33</v>
      </c>
      <c r="S60" s="23" t="n">
        <v>3.12</v>
      </c>
      <c r="T60" s="26" t="n">
        <f aca="false">$T$45</f>
        <v>4.885</v>
      </c>
      <c r="U60" s="23" t="n">
        <f aca="false">$X$45</f>
        <v>0.0256623376623377</v>
      </c>
      <c r="V60" s="26" t="n">
        <f aca="false">(T60-S60)*U60*4000</f>
        <v>181.176103896104</v>
      </c>
      <c r="W60" s="23" t="n">
        <v>200</v>
      </c>
      <c r="X60" s="29" t="n">
        <f aca="false">V60*W60</f>
        <v>36235.2207792208</v>
      </c>
      <c r="Y60" s="37"/>
      <c r="Z60" s="37"/>
    </row>
    <row r="61" customFormat="false" ht="13.8" hidden="false" customHeight="false" outlineLevel="0" collapsed="false">
      <c r="A61" s="31"/>
      <c r="B61" s="23" t="s">
        <v>27</v>
      </c>
      <c r="C61" s="23" t="n">
        <v>33</v>
      </c>
      <c r="D61" s="23" t="n">
        <f aca="false">C61*L14/100</f>
        <v>0.709931133105039</v>
      </c>
      <c r="E61" s="37"/>
      <c r="G61" s="31"/>
      <c r="I61" s="37"/>
      <c r="J61" s="39"/>
      <c r="Q61" s="31" t="s">
        <v>101</v>
      </c>
      <c r="R61" s="23" t="s">
        <v>34</v>
      </c>
      <c r="S61" s="23" t="n">
        <v>3.19</v>
      </c>
      <c r="T61" s="26" t="n">
        <f aca="false">$T$45</f>
        <v>4.885</v>
      </c>
      <c r="U61" s="23" t="n">
        <f aca="false">$X$45</f>
        <v>0.0256623376623377</v>
      </c>
      <c r="V61" s="26" t="n">
        <f aca="false">(T61-S61)*U61*4000</f>
        <v>173.990649350649</v>
      </c>
      <c r="W61" s="23" t="n">
        <v>200</v>
      </c>
      <c r="X61" s="29" t="n">
        <f aca="false">V61*W61</f>
        <v>34798.1298701299</v>
      </c>
      <c r="Y61" s="37" t="n">
        <f aca="false">AVERAGE(X61,X62)</f>
        <v>35927.2727272727</v>
      </c>
      <c r="Z61" s="37"/>
    </row>
    <row r="62" customFormat="false" ht="13.8" hidden="false" customHeight="false" outlineLevel="0" collapsed="false">
      <c r="A62" s="31"/>
      <c r="B62" s="23" t="s">
        <v>28</v>
      </c>
      <c r="C62" s="23" t="n">
        <v>33</v>
      </c>
      <c r="D62" s="23" t="n">
        <f aca="false">C62*L15/100</f>
        <v>0.787808687279098</v>
      </c>
      <c r="E62" s="37" t="n">
        <f aca="false">(D62+D63)/2</f>
        <v>0.785005920504766</v>
      </c>
      <c r="G62" s="31"/>
      <c r="H62" s="37"/>
      <c r="I62" s="37"/>
      <c r="J62" s="39"/>
      <c r="Q62" s="31"/>
      <c r="R62" s="23" t="s">
        <v>35</v>
      </c>
      <c r="S62" s="23" t="n">
        <v>3.08</v>
      </c>
      <c r="T62" s="26" t="n">
        <f aca="false">$T$45</f>
        <v>4.885</v>
      </c>
      <c r="U62" s="23" t="n">
        <f aca="false">$X$45</f>
        <v>0.0256623376623377</v>
      </c>
      <c r="V62" s="26" t="n">
        <f aca="false">(T62-S62)*U62*4000</f>
        <v>185.282077922078</v>
      </c>
      <c r="W62" s="23" t="n">
        <v>200</v>
      </c>
      <c r="X62" s="29" t="n">
        <f aca="false">V62*W62</f>
        <v>37056.4155844156</v>
      </c>
      <c r="Y62" s="37"/>
      <c r="Z62" s="37"/>
    </row>
    <row r="63" customFormat="false" ht="13.8" hidden="false" customHeight="false" outlineLevel="0" collapsed="false">
      <c r="A63" s="31"/>
      <c r="B63" s="23" t="s">
        <v>29</v>
      </c>
      <c r="C63" s="23" t="n">
        <v>33</v>
      </c>
      <c r="D63" s="23" t="n">
        <f aca="false">C63*L16/100</f>
        <v>0.782203153730434</v>
      </c>
      <c r="E63" s="37"/>
      <c r="G63" s="31"/>
      <c r="I63" s="37"/>
      <c r="J63" s="39"/>
      <c r="Q63" s="31" t="s">
        <v>102</v>
      </c>
      <c r="R63" s="23" t="s">
        <v>36</v>
      </c>
      <c r="S63" s="23" t="n">
        <v>3.24</v>
      </c>
      <c r="T63" s="26" t="n">
        <f aca="false">$T$45</f>
        <v>4.885</v>
      </c>
      <c r="U63" s="23" t="n">
        <f aca="false">$X$45</f>
        <v>0.0256623376623377</v>
      </c>
      <c r="V63" s="26" t="n">
        <f aca="false">(T63-S63)*U63*4000</f>
        <v>168.858181818182</v>
      </c>
      <c r="W63" s="23" t="n">
        <v>200</v>
      </c>
      <c r="X63" s="29" t="n">
        <f aca="false">V63*W63</f>
        <v>33771.6363636364</v>
      </c>
      <c r="Y63" s="37" t="n">
        <f aca="false">AVERAGE(X63,X64)</f>
        <v>33874.2857142857</v>
      </c>
    </row>
    <row r="64" customFormat="false" ht="13.8" hidden="false" customHeight="false" outlineLevel="0" collapsed="false">
      <c r="A64" s="31"/>
      <c r="B64" s="23" t="s">
        <v>30</v>
      </c>
      <c r="C64" s="23" t="n">
        <v>33</v>
      </c>
      <c r="D64" s="23" t="n">
        <f aca="false">C64*L17/100</f>
        <v>0.813979871912174</v>
      </c>
      <c r="E64" s="37" t="n">
        <f aca="false">(D64+D65)/2</f>
        <v>0.756424988411133</v>
      </c>
      <c r="G64" s="31"/>
      <c r="H64" s="37"/>
      <c r="I64" s="37"/>
      <c r="J64" s="39"/>
      <c r="Q64" s="31"/>
      <c r="R64" s="23" t="s">
        <v>37</v>
      </c>
      <c r="S64" s="23" t="n">
        <v>3.23</v>
      </c>
      <c r="T64" s="26" t="n">
        <f aca="false">$T$45</f>
        <v>4.885</v>
      </c>
      <c r="U64" s="23" t="n">
        <f aca="false">$X$45</f>
        <v>0.0256623376623377</v>
      </c>
      <c r="V64" s="26" t="n">
        <f aca="false">(T64-S64)*U64*4000</f>
        <v>169.884675324675</v>
      </c>
      <c r="W64" s="23" t="n">
        <v>200</v>
      </c>
      <c r="X64" s="29" t="n">
        <f aca="false">V64*W64</f>
        <v>33976.9350649351</v>
      </c>
      <c r="Y64" s="37"/>
      <c r="Z64" s="37"/>
    </row>
    <row r="65" customFormat="false" ht="13.8" hidden="false" customHeight="false" outlineLevel="0" collapsed="false">
      <c r="A65" s="31"/>
      <c r="B65" s="23" t="s">
        <v>31</v>
      </c>
      <c r="C65" s="23" t="n">
        <v>33</v>
      </c>
      <c r="D65" s="23" t="n">
        <f aca="false">C65*L18/100</f>
        <v>0.698870104910093</v>
      </c>
      <c r="E65" s="37"/>
      <c r="G65" s="31"/>
      <c r="I65" s="37"/>
      <c r="J65" s="39"/>
      <c r="Q65" s="31" t="s">
        <v>103</v>
      </c>
      <c r="R65" s="23" t="s">
        <v>38</v>
      </c>
      <c r="S65" s="23" t="n">
        <v>2.62</v>
      </c>
      <c r="T65" s="26" t="n">
        <f aca="false">$T$45</f>
        <v>4.885</v>
      </c>
      <c r="U65" s="23" t="n">
        <f aca="false">$X$45</f>
        <v>0.0256623376623377</v>
      </c>
      <c r="V65" s="26" t="n">
        <f aca="false">(T65-S65)*U65*4000</f>
        <v>232.500779220779</v>
      </c>
      <c r="W65" s="23" t="n">
        <v>200</v>
      </c>
      <c r="X65" s="29" t="n">
        <f aca="false">V65*W65</f>
        <v>46500.1558441558</v>
      </c>
      <c r="Y65" s="37" t="n">
        <f aca="false">AVERAGE(X65,X66)</f>
        <v>44447.1688311688</v>
      </c>
      <c r="Z65" s="37"/>
    </row>
    <row r="66" customFormat="false" ht="13.8" hidden="false" customHeight="false" outlineLevel="0" collapsed="false">
      <c r="A66" s="31"/>
      <c r="B66" s="23" t="s">
        <v>32</v>
      </c>
      <c r="C66" s="23" t="n">
        <v>33</v>
      </c>
      <c r="D66" s="23" t="n">
        <f aca="false">C66*L19/100</f>
        <v>0.629998184129284</v>
      </c>
      <c r="E66" s="37" t="n">
        <f aca="false">(D66+D67)/2</f>
        <v>0.767275349682036</v>
      </c>
      <c r="G66" s="31"/>
      <c r="H66" s="37"/>
      <c r="Q66" s="31"/>
      <c r="R66" s="23" t="s">
        <v>39</v>
      </c>
      <c r="S66" s="23" t="n">
        <v>2.82</v>
      </c>
      <c r="T66" s="26" t="n">
        <f aca="false">$T$45</f>
        <v>4.885</v>
      </c>
      <c r="U66" s="23" t="n">
        <f aca="false">$X$45</f>
        <v>0.0256623376623377</v>
      </c>
      <c r="V66" s="26" t="n">
        <f aca="false">(T66-S66)*U66*4000</f>
        <v>211.970909090909</v>
      </c>
      <c r="W66" s="23" t="n">
        <v>200</v>
      </c>
      <c r="X66" s="29" t="n">
        <f aca="false">V66*W66</f>
        <v>42394.1818181818</v>
      </c>
      <c r="Y66" s="37"/>
      <c r="Z66" s="37"/>
    </row>
    <row r="67" customFormat="false" ht="13.8" hidden="false" customHeight="false" outlineLevel="0" collapsed="false">
      <c r="A67" s="31"/>
      <c r="B67" s="23" t="s">
        <v>33</v>
      </c>
      <c r="C67" s="23" t="n">
        <v>33</v>
      </c>
      <c r="D67" s="23" t="n">
        <f aca="false">C67*L20/100</f>
        <v>0.904552515234788</v>
      </c>
      <c r="E67" s="37"/>
      <c r="G67" s="31"/>
      <c r="Q67" s="31" t="s">
        <v>104</v>
      </c>
      <c r="R67" s="23" t="s">
        <v>40</v>
      </c>
      <c r="S67" s="23" t="n">
        <v>2.86</v>
      </c>
      <c r="T67" s="26" t="n">
        <f aca="false">$T$45</f>
        <v>4.885</v>
      </c>
      <c r="U67" s="23" t="n">
        <f aca="false">$X$45</f>
        <v>0.0256623376623377</v>
      </c>
      <c r="V67" s="26" t="n">
        <f aca="false">(T67-S67)*U67*4000</f>
        <v>207.864935064935</v>
      </c>
      <c r="W67" s="23" t="n">
        <v>200</v>
      </c>
      <c r="X67" s="29" t="n">
        <f aca="false">V67*W67</f>
        <v>41572.987012987</v>
      </c>
      <c r="Y67" s="37" t="n">
        <f aca="false">AVERAGE(X67,X68)</f>
        <v>41983.5844155844</v>
      </c>
      <c r="Z67" s="37"/>
    </row>
    <row r="68" customFormat="false" ht="13.8" hidden="false" customHeight="false" outlineLevel="0" collapsed="false">
      <c r="A68" s="31"/>
      <c r="B68" s="23" t="s">
        <v>34</v>
      </c>
      <c r="C68" s="23" t="n">
        <v>33</v>
      </c>
      <c r="D68" s="23" t="n">
        <f aca="false">C68*L21/100</f>
        <v>0.79152492234877</v>
      </c>
      <c r="E68" s="37" t="n">
        <f aca="false">(D68+D69)/2</f>
        <v>0.750568528122399</v>
      </c>
      <c r="G68" s="31"/>
      <c r="H68" s="37"/>
      <c r="Q68" s="31"/>
      <c r="R68" s="23" t="s">
        <v>41</v>
      </c>
      <c r="S68" s="23" t="n">
        <v>2.82</v>
      </c>
      <c r="T68" s="26" t="n">
        <f aca="false">$T$45</f>
        <v>4.885</v>
      </c>
      <c r="U68" s="23" t="n">
        <f aca="false">$X$45</f>
        <v>0.0256623376623377</v>
      </c>
      <c r="V68" s="26" t="n">
        <f aca="false">(T68-S68)*U68*4000</f>
        <v>211.970909090909</v>
      </c>
      <c r="W68" s="23" t="n">
        <v>200</v>
      </c>
      <c r="X68" s="29" t="n">
        <f aca="false">V68*W68</f>
        <v>42394.1818181818</v>
      </c>
      <c r="Y68" s="37"/>
      <c r="Z68" s="37"/>
    </row>
    <row r="69" customFormat="false" ht="13.8" hidden="false" customHeight="false" outlineLevel="0" collapsed="false">
      <c r="A69" s="31"/>
      <c r="B69" s="23" t="s">
        <v>35</v>
      </c>
      <c r="C69" s="23" t="n">
        <v>33</v>
      </c>
      <c r="D69" s="23" t="n">
        <f aca="false">C69*L22/100</f>
        <v>0.709612133896029</v>
      </c>
      <c r="E69" s="37"/>
      <c r="G69" s="31"/>
      <c r="Q69" s="31" t="s">
        <v>105</v>
      </c>
      <c r="R69" s="23" t="s">
        <v>42</v>
      </c>
      <c r="S69" s="23" t="n">
        <v>2.83</v>
      </c>
      <c r="T69" s="26" t="n">
        <f aca="false">$T$45</f>
        <v>4.885</v>
      </c>
      <c r="U69" s="23" t="n">
        <f aca="false">$X$45</f>
        <v>0.0256623376623377</v>
      </c>
      <c r="V69" s="26" t="n">
        <f aca="false">(T69-S69)*U69*4000</f>
        <v>210.944415584416</v>
      </c>
      <c r="W69" s="23" t="n">
        <v>200</v>
      </c>
      <c r="X69" s="29" t="n">
        <f aca="false">V69*W69</f>
        <v>42188.8831168831</v>
      </c>
      <c r="Y69" s="37" t="n">
        <f aca="false">AVERAGE(X69,X70)</f>
        <v>40957.0909090909</v>
      </c>
    </row>
    <row r="70" customFormat="false" ht="13.8" hidden="false" customHeight="false" outlineLevel="0" collapsed="false">
      <c r="A70" s="31"/>
      <c r="B70" s="23" t="s">
        <v>36</v>
      </c>
      <c r="C70" s="23" t="n">
        <v>33</v>
      </c>
      <c r="D70" s="23" t="n">
        <f aca="false">C70*L23/100</f>
        <v>0.778075382772961</v>
      </c>
      <c r="E70" s="37" t="n">
        <f aca="false">(D70+D71)/2</f>
        <v>0.748036996459448</v>
      </c>
      <c r="G70" s="31"/>
      <c r="H70" s="37"/>
      <c r="Q70" s="31"/>
      <c r="R70" s="23" t="s">
        <v>43</v>
      </c>
      <c r="S70" s="23" t="n">
        <v>2.95</v>
      </c>
      <c r="T70" s="26" t="n">
        <f aca="false">$T$45</f>
        <v>4.885</v>
      </c>
      <c r="U70" s="23" t="n">
        <f aca="false">$X$45</f>
        <v>0.0256623376623377</v>
      </c>
      <c r="V70" s="26" t="n">
        <f aca="false">(T70-S70)*U70*4000</f>
        <v>198.626493506493</v>
      </c>
      <c r="W70" s="23" t="n">
        <v>200</v>
      </c>
      <c r="X70" s="29" t="n">
        <f aca="false">V70*W70</f>
        <v>39725.2987012987</v>
      </c>
      <c r="Y70" s="37"/>
      <c r="Z70" s="37"/>
    </row>
    <row r="71" customFormat="false" ht="13.8" hidden="false" customHeight="false" outlineLevel="0" collapsed="false">
      <c r="A71" s="31"/>
      <c r="B71" s="23" t="s">
        <v>37</v>
      </c>
      <c r="C71" s="23" t="n">
        <v>33</v>
      </c>
      <c r="D71" s="23" t="n">
        <f aca="false">C71*L24/100</f>
        <v>0.717998610145935</v>
      </c>
      <c r="E71" s="37"/>
      <c r="G71" s="31"/>
      <c r="Q71" s="31" t="s">
        <v>106</v>
      </c>
      <c r="R71" s="23" t="s">
        <v>44</v>
      </c>
      <c r="S71" s="23" t="n">
        <v>2.57</v>
      </c>
      <c r="T71" s="26" t="n">
        <f aca="false">$T$45</f>
        <v>4.885</v>
      </c>
      <c r="U71" s="23" t="n">
        <f aca="false">$X$45</f>
        <v>0.0256623376623377</v>
      </c>
      <c r="V71" s="26" t="n">
        <f aca="false">(T71-S71)*U71*4000</f>
        <v>237.633246753247</v>
      </c>
      <c r="W71" s="23" t="n">
        <v>200</v>
      </c>
      <c r="X71" s="29" t="n">
        <f aca="false">V71*W71</f>
        <v>47526.6493506493</v>
      </c>
      <c r="Y71" s="37" t="n">
        <f aca="false">AVERAGE(X71,X72)</f>
        <v>42599.4805194805</v>
      </c>
      <c r="Z71" s="37"/>
    </row>
    <row r="72" customFormat="false" ht="13.8" hidden="false" customHeight="false" outlineLevel="0" collapsed="false">
      <c r="A72" s="31"/>
      <c r="B72" s="23" t="s">
        <v>38</v>
      </c>
      <c r="C72" s="23" t="n">
        <v>33</v>
      </c>
      <c r="D72" s="23" t="n">
        <f aca="false">C72*L25/100</f>
        <v>0.727678866900521</v>
      </c>
      <c r="E72" s="37" t="n">
        <f aca="false">(D72+D73)/2</f>
        <v>0.739329280261801</v>
      </c>
      <c r="G72" s="31"/>
      <c r="H72" s="37"/>
      <c r="Q72" s="31"/>
      <c r="R72" s="23" t="s">
        <v>45</v>
      </c>
      <c r="S72" s="23" t="n">
        <v>3.05</v>
      </c>
      <c r="T72" s="26" t="n">
        <f aca="false">$T$45</f>
        <v>4.885</v>
      </c>
      <c r="U72" s="23" t="n">
        <f aca="false">$X$45</f>
        <v>0.0256623376623377</v>
      </c>
      <c r="V72" s="26" t="n">
        <f aca="false">(T72-S72)*U72*4000</f>
        <v>188.361558441558</v>
      </c>
      <c r="W72" s="23" t="n">
        <v>200</v>
      </c>
      <c r="X72" s="29" t="n">
        <f aca="false">V72*W72</f>
        <v>37672.3116883117</v>
      </c>
      <c r="Y72" s="37"/>
      <c r="Z72" s="37"/>
    </row>
    <row r="73" customFormat="false" ht="13.8" hidden="false" customHeight="false" outlineLevel="0" collapsed="false">
      <c r="A73" s="31"/>
      <c r="B73" s="23" t="s">
        <v>39</v>
      </c>
      <c r="C73" s="23" t="n">
        <v>33</v>
      </c>
      <c r="D73" s="23" t="n">
        <f aca="false">C73*L26/100</f>
        <v>0.750979693623081</v>
      </c>
      <c r="E73" s="37"/>
      <c r="G73" s="31"/>
      <c r="Q73" s="31" t="s">
        <v>107</v>
      </c>
      <c r="R73" s="23" t="s">
        <v>46</v>
      </c>
      <c r="S73" s="23" t="n">
        <v>2.96</v>
      </c>
      <c r="T73" s="26" t="n">
        <f aca="false">$T$45</f>
        <v>4.885</v>
      </c>
      <c r="U73" s="23" t="n">
        <f aca="false">$X$45</f>
        <v>0.0256623376623377</v>
      </c>
      <c r="V73" s="26" t="n">
        <f aca="false">(T73-S73)*U73*4000</f>
        <v>197.6</v>
      </c>
      <c r="W73" s="23" t="n">
        <v>200</v>
      </c>
      <c r="X73" s="29" t="n">
        <f aca="false">V73*W73</f>
        <v>39520</v>
      </c>
      <c r="Y73" s="37" t="n">
        <f aca="false">AVERAGE(X73,X74)</f>
        <v>45063.0649350649</v>
      </c>
      <c r="Z73" s="37"/>
    </row>
    <row r="74" customFormat="false" ht="13.8" hidden="false" customHeight="false" outlineLevel="0" collapsed="false">
      <c r="A74" s="31"/>
      <c r="B74" s="23" t="s">
        <v>40</v>
      </c>
      <c r="C74" s="23" t="n">
        <v>33</v>
      </c>
      <c r="D74" s="23" t="n">
        <f aca="false">C74*L27/100</f>
        <v>0.73054001134162</v>
      </c>
      <c r="E74" s="37" t="n">
        <f aca="false">(D74+D75)/2</f>
        <v>0.737682024397101</v>
      </c>
      <c r="G74" s="31"/>
      <c r="H74" s="37"/>
      <c r="Q74" s="31"/>
      <c r="R74" s="23" t="s">
        <v>47</v>
      </c>
      <c r="S74" s="23" t="n">
        <v>2.42</v>
      </c>
      <c r="T74" s="26" t="n">
        <f aca="false">$T$45</f>
        <v>4.885</v>
      </c>
      <c r="U74" s="23" t="n">
        <f aca="false">$X$45</f>
        <v>0.0256623376623377</v>
      </c>
      <c r="V74" s="26" t="n">
        <f aca="false">(T74-S74)*U74*4000</f>
        <v>253.030649350649</v>
      </c>
      <c r="W74" s="23" t="n">
        <v>200</v>
      </c>
      <c r="X74" s="29" t="n">
        <f aca="false">V74*W74</f>
        <v>50606.1298701299</v>
      </c>
      <c r="Y74" s="37"/>
      <c r="Z74" s="37"/>
    </row>
    <row r="75" customFormat="false" ht="13.8" hidden="false" customHeight="false" outlineLevel="0" collapsed="false">
      <c r="A75" s="31"/>
      <c r="B75" s="23" t="s">
        <v>41</v>
      </c>
      <c r="C75" s="23" t="n">
        <v>33</v>
      </c>
      <c r="D75" s="23" t="n">
        <f aca="false">C75*L28/100</f>
        <v>0.744824037452582</v>
      </c>
      <c r="E75" s="37"/>
      <c r="G75" s="31"/>
      <c r="Q75" s="31" t="s">
        <v>108</v>
      </c>
      <c r="R75" s="23" t="s">
        <v>48</v>
      </c>
      <c r="S75" s="23" t="n">
        <v>2.85</v>
      </c>
      <c r="T75" s="26" t="n">
        <f aca="false">$T$45</f>
        <v>4.885</v>
      </c>
      <c r="U75" s="23" t="n">
        <f aca="false">$X$45</f>
        <v>0.0256623376623377</v>
      </c>
      <c r="V75" s="26" t="n">
        <f aca="false">(T75-S75)*U75*4000</f>
        <v>208.891428571429</v>
      </c>
      <c r="W75" s="23" t="n">
        <v>200</v>
      </c>
      <c r="X75" s="29" t="n">
        <f aca="false">V75*W75</f>
        <v>41778.2857142857</v>
      </c>
      <c r="Y75" s="37" t="n">
        <f aca="false">AVERAGE(X75,X76)</f>
        <v>44139.2207792208</v>
      </c>
      <c r="Z75" s="37"/>
    </row>
    <row r="76" customFormat="false" ht="13.8" hidden="false" customHeight="false" outlineLevel="0" collapsed="false">
      <c r="A76" s="31"/>
      <c r="B76" s="23" t="s">
        <v>42</v>
      </c>
      <c r="C76" s="23" t="n">
        <v>33</v>
      </c>
      <c r="D76" s="23" t="n">
        <f aca="false">C76*L29/100</f>
        <v>0.726341968911925</v>
      </c>
      <c r="E76" s="37" t="n">
        <f aca="false">(D76+D77)/2</f>
        <v>0.724380988215112</v>
      </c>
      <c r="G76" s="31"/>
      <c r="H76" s="37"/>
      <c r="Q76" s="31"/>
      <c r="R76" s="23" t="s">
        <v>49</v>
      </c>
      <c r="S76" s="23" t="n">
        <v>2.62</v>
      </c>
      <c r="T76" s="26" t="n">
        <f aca="false">$T$45</f>
        <v>4.885</v>
      </c>
      <c r="U76" s="23" t="n">
        <f aca="false">$X$45</f>
        <v>0.0256623376623377</v>
      </c>
      <c r="V76" s="26" t="n">
        <f aca="false">(T76-S76)*U76*4000</f>
        <v>232.500779220779</v>
      </c>
      <c r="W76" s="23" t="n">
        <v>200</v>
      </c>
      <c r="X76" s="29" t="n">
        <f aca="false">V76*W76</f>
        <v>46500.1558441558</v>
      </c>
      <c r="Y76" s="37"/>
    </row>
    <row r="77" customFormat="false" ht="13.8" hidden="false" customHeight="false" outlineLevel="0" collapsed="false">
      <c r="A77" s="31"/>
      <c r="B77" s="23" t="s">
        <v>43</v>
      </c>
      <c r="C77" s="23" t="n">
        <v>33</v>
      </c>
      <c r="D77" s="23" t="n">
        <f aca="false">C77*L30/100</f>
        <v>0.7224200075183</v>
      </c>
      <c r="E77" s="37"/>
      <c r="G77" s="31"/>
      <c r="Q77" s="31" t="s">
        <v>109</v>
      </c>
      <c r="R77" s="23" t="s">
        <v>50</v>
      </c>
      <c r="S77" s="23" t="n">
        <v>2.96</v>
      </c>
      <c r="T77" s="26" t="n">
        <f aca="false">$T$45</f>
        <v>4.885</v>
      </c>
      <c r="U77" s="23" t="n">
        <f aca="false">$X$45</f>
        <v>0.0256623376623377</v>
      </c>
      <c r="V77" s="26" t="n">
        <f aca="false">(T77-S77)*U77*4000</f>
        <v>197.6</v>
      </c>
      <c r="W77" s="23" t="n">
        <v>200</v>
      </c>
      <c r="X77" s="29" t="n">
        <f aca="false">V77*W77</f>
        <v>39520</v>
      </c>
      <c r="Y77" s="37" t="n">
        <f aca="false">AVERAGE(X77,X78)</f>
        <v>41470.3376623377</v>
      </c>
      <c r="Z77" s="37"/>
    </row>
    <row r="78" customFormat="false" ht="13.8" hidden="false" customHeight="false" outlineLevel="0" collapsed="false">
      <c r="A78" s="31"/>
      <c r="B78" s="23" t="s">
        <v>44</v>
      </c>
      <c r="C78" s="23" t="n">
        <v>33</v>
      </c>
      <c r="D78" s="23" t="n">
        <f aca="false">C78*L31/100</f>
        <v>0.697654312092801</v>
      </c>
      <c r="E78" s="37" t="n">
        <f aca="false">(D78+D79)/2</f>
        <v>0.713370935887751</v>
      </c>
      <c r="G78" s="31"/>
      <c r="H78" s="37"/>
      <c r="Q78" s="31"/>
      <c r="R78" s="23" t="s">
        <v>51</v>
      </c>
      <c r="S78" s="23" t="n">
        <v>2.77</v>
      </c>
      <c r="T78" s="26" t="n">
        <f aca="false">$T$45</f>
        <v>4.885</v>
      </c>
      <c r="U78" s="23" t="n">
        <f aca="false">$X$45</f>
        <v>0.0256623376623377</v>
      </c>
      <c r="V78" s="26" t="n">
        <f aca="false">(T78-S78)*U78*4000</f>
        <v>217.103376623377</v>
      </c>
      <c r="W78" s="23" t="n">
        <v>200</v>
      </c>
      <c r="X78" s="29" t="n">
        <f aca="false">V78*W78</f>
        <v>43420.6753246753</v>
      </c>
      <c r="Y78" s="37"/>
      <c r="Z78" s="37"/>
    </row>
    <row r="79" customFormat="false" ht="13.8" hidden="false" customHeight="false" outlineLevel="0" collapsed="false">
      <c r="A79" s="31"/>
      <c r="B79" s="23" t="s">
        <v>45</v>
      </c>
      <c r="C79" s="23" t="n">
        <v>33</v>
      </c>
      <c r="D79" s="23" t="n">
        <f aca="false">C79*L32/100</f>
        <v>0.7290875596827</v>
      </c>
      <c r="E79" s="37"/>
      <c r="G79" s="31"/>
      <c r="Q79" s="31" t="s">
        <v>110</v>
      </c>
      <c r="R79" s="23" t="s">
        <v>52</v>
      </c>
      <c r="S79" s="23" t="n">
        <v>3</v>
      </c>
      <c r="T79" s="26" t="n">
        <f aca="false">$T$45</f>
        <v>4.885</v>
      </c>
      <c r="U79" s="23" t="n">
        <f aca="false">$X$45</f>
        <v>0.0256623376623377</v>
      </c>
      <c r="V79" s="26" t="n">
        <f aca="false">(T79-S79)*U79*4000</f>
        <v>193.494025974026</v>
      </c>
      <c r="W79" s="23" t="n">
        <v>200</v>
      </c>
      <c r="X79" s="29" t="n">
        <f aca="false">V79*W79</f>
        <v>38698.8051948052</v>
      </c>
      <c r="Y79" s="37" t="n">
        <f aca="false">AVERAGE(X79,X80)</f>
        <v>39212.0519480519</v>
      </c>
      <c r="Z79" s="37"/>
    </row>
    <row r="80" customFormat="false" ht="13.8" hidden="false" customHeight="false" outlineLevel="0" collapsed="false">
      <c r="A80" s="31"/>
      <c r="B80" s="23" t="s">
        <v>46</v>
      </c>
      <c r="C80" s="23" t="n">
        <v>33</v>
      </c>
      <c r="D80" s="23" t="n">
        <f aca="false">C80*L33/100</f>
        <v>0.711962467153113</v>
      </c>
      <c r="E80" s="37" t="n">
        <f aca="false">(D80+D81)/2</f>
        <v>0.713599076521471</v>
      </c>
      <c r="G80" s="31"/>
      <c r="H80" s="37"/>
      <c r="Q80" s="31"/>
      <c r="R80" s="23" t="s">
        <v>53</v>
      </c>
      <c r="S80" s="23" t="n">
        <v>2.95</v>
      </c>
      <c r="T80" s="26" t="n">
        <f aca="false">$T$45</f>
        <v>4.885</v>
      </c>
      <c r="U80" s="23" t="n">
        <f aca="false">$X$45</f>
        <v>0.0256623376623377</v>
      </c>
      <c r="V80" s="26" t="n">
        <f aca="false">(T80-S80)*U80*4000</f>
        <v>198.626493506493</v>
      </c>
      <c r="W80" s="23" t="n">
        <v>200</v>
      </c>
      <c r="X80" s="29" t="n">
        <f aca="false">V80*W80</f>
        <v>39725.2987012987</v>
      </c>
      <c r="Y80" s="37"/>
      <c r="Z80" s="37"/>
    </row>
    <row r="81" customFormat="false" ht="13.8" hidden="false" customHeight="false" outlineLevel="0" collapsed="false">
      <c r="A81" s="31"/>
      <c r="B81" s="23" t="s">
        <v>47</v>
      </c>
      <c r="C81" s="23" t="n">
        <v>33</v>
      </c>
      <c r="D81" s="23" t="n">
        <f aca="false">C81*L34/100</f>
        <v>0.715235685889828</v>
      </c>
      <c r="E81" s="37"/>
      <c r="G81" s="31"/>
      <c r="Q81" s="31" t="s">
        <v>111</v>
      </c>
      <c r="R81" s="23" t="s">
        <v>54</v>
      </c>
      <c r="S81" s="23" t="n">
        <v>3.04</v>
      </c>
      <c r="T81" s="26" t="n">
        <f aca="false">$T$45</f>
        <v>4.885</v>
      </c>
      <c r="U81" s="23" t="n">
        <f aca="false">$X$45</f>
        <v>0.0256623376623377</v>
      </c>
      <c r="V81" s="26" t="n">
        <f aca="false">(T81-S81)*U81*4000</f>
        <v>189.388051948052</v>
      </c>
      <c r="W81" s="23" t="n">
        <v>200</v>
      </c>
      <c r="X81" s="29" t="n">
        <f aca="false">V81*W81</f>
        <v>37877.6103896104</v>
      </c>
      <c r="Y81" s="37" t="n">
        <f aca="false">AVERAGE(X81,X82)</f>
        <v>40033.2467532468</v>
      </c>
      <c r="Z81" s="37"/>
    </row>
    <row r="82" customFormat="false" ht="13.8" hidden="false" customHeight="false" outlineLevel="0" collapsed="false">
      <c r="A82" s="31"/>
      <c r="B82" s="23" t="s">
        <v>48</v>
      </c>
      <c r="C82" s="23" t="n">
        <v>33</v>
      </c>
      <c r="D82" s="23" t="n">
        <f aca="false">C82*L35/100</f>
        <v>0.721808115653232</v>
      </c>
      <c r="E82" s="37" t="n">
        <f aca="false">(D82+D83)/2</f>
        <v>0.712685154880828</v>
      </c>
      <c r="G82" s="31"/>
      <c r="H82" s="37"/>
      <c r="Q82" s="31"/>
      <c r="R82" s="23" t="s">
        <v>55</v>
      </c>
      <c r="S82" s="23" t="n">
        <v>2.83</v>
      </c>
      <c r="T82" s="26" t="n">
        <f aca="false">$T$45</f>
        <v>4.885</v>
      </c>
      <c r="U82" s="23" t="n">
        <f aca="false">$X$45</f>
        <v>0.0256623376623377</v>
      </c>
      <c r="V82" s="26" t="n">
        <f aca="false">(T82-S82)*U82*4000</f>
        <v>210.944415584416</v>
      </c>
      <c r="W82" s="23" t="n">
        <v>200</v>
      </c>
      <c r="X82" s="29" t="n">
        <f aca="false">V82*W82</f>
        <v>42188.8831168831</v>
      </c>
      <c r="Y82" s="37"/>
      <c r="Z82" s="37"/>
    </row>
    <row r="83" customFormat="false" ht="13.8" hidden="false" customHeight="false" outlineLevel="0" collapsed="false">
      <c r="A83" s="31"/>
      <c r="B83" s="23" t="s">
        <v>49</v>
      </c>
      <c r="C83" s="23" t="n">
        <v>33</v>
      </c>
      <c r="D83" s="23" t="n">
        <f aca="false">C83*L36/100</f>
        <v>0.703562194108424</v>
      </c>
      <c r="E83" s="37"/>
      <c r="G83" s="31"/>
      <c r="Q83" s="19"/>
      <c r="T83" s="26"/>
      <c r="V83" s="26"/>
      <c r="X83" s="29"/>
      <c r="Y83" s="37"/>
      <c r="Z83" s="37"/>
    </row>
    <row r="84" customFormat="false" ht="13.8" hidden="false" customHeight="false" outlineLevel="0" collapsed="false">
      <c r="A84" s="31"/>
      <c r="B84" s="23" t="s">
        <v>50</v>
      </c>
      <c r="C84" s="23" t="n">
        <v>33</v>
      </c>
      <c r="D84" s="23" t="n">
        <f aca="false">C84*L37/100</f>
        <v>0.570495735607681</v>
      </c>
      <c r="E84" s="37" t="n">
        <f aca="false">(D84+D85)/2</f>
        <v>0.551522824529386</v>
      </c>
      <c r="G84" s="31"/>
      <c r="H84" s="37"/>
      <c r="R84" s="26"/>
      <c r="S84" s="26"/>
      <c r="T84" s="26"/>
      <c r="U84" s="26"/>
      <c r="Z84" s="26"/>
    </row>
    <row r="85" customFormat="false" ht="13.8" hidden="false" customHeight="false" outlineLevel="0" collapsed="false">
      <c r="A85" s="31"/>
      <c r="B85" s="23" t="s">
        <v>51</v>
      </c>
      <c r="C85" s="23" t="n">
        <v>33</v>
      </c>
      <c r="D85" s="23" t="n">
        <f aca="false">C85*L38/100</f>
        <v>0.532549913451091</v>
      </c>
      <c r="E85" s="37"/>
      <c r="G85" s="31"/>
      <c r="R85" s="32" t="s">
        <v>64</v>
      </c>
      <c r="S85" s="33" t="n">
        <v>4.93</v>
      </c>
      <c r="T85" s="26" t="s">
        <v>65</v>
      </c>
      <c r="U85" s="26" t="s">
        <v>66</v>
      </c>
      <c r="V85" s="33" t="n">
        <v>5.01</v>
      </c>
      <c r="W85" s="26" t="s">
        <v>67</v>
      </c>
      <c r="X85" s="26" t="s">
        <v>68</v>
      </c>
      <c r="Y85" s="26"/>
      <c r="Z85" s="26"/>
    </row>
    <row r="86" customFormat="false" ht="13.8" hidden="false" customHeight="false" outlineLevel="0" collapsed="false">
      <c r="A86" s="31"/>
      <c r="B86" s="23" t="s">
        <v>52</v>
      </c>
      <c r="C86" s="23" t="n">
        <v>33</v>
      </c>
      <c r="D86" s="23" t="n">
        <f aca="false">C86*L39/100</f>
        <v>0.670030395136785</v>
      </c>
      <c r="E86" s="37" t="n">
        <f aca="false">(D86+D87)/2</f>
        <v>0.658642027596427</v>
      </c>
      <c r="G86" s="31"/>
      <c r="H86" s="37"/>
      <c r="R86" s="26" t="s">
        <v>69</v>
      </c>
      <c r="S86" s="33" t="n">
        <v>4.84</v>
      </c>
      <c r="T86" s="26" t="n">
        <f aca="false">AVERAGE(S85:S86)</f>
        <v>4.885</v>
      </c>
      <c r="U86" s="26" t="s">
        <v>70</v>
      </c>
      <c r="V86" s="33" t="n">
        <v>5</v>
      </c>
      <c r="W86" s="29" t="n">
        <f aca="false">(V85+V86)/2</f>
        <v>5.005</v>
      </c>
      <c r="X86" s="29" t="n">
        <f aca="false">(3.8*0.0338)/W86</f>
        <v>0.0256623376623377</v>
      </c>
      <c r="Y86" s="26"/>
      <c r="Z86" s="26"/>
    </row>
    <row r="87" customFormat="false" ht="13.8" hidden="false" customHeight="false" outlineLevel="0" collapsed="false">
      <c r="A87" s="31"/>
      <c r="B87" s="23" t="s">
        <v>53</v>
      </c>
      <c r="C87" s="23" t="n">
        <v>33</v>
      </c>
      <c r="D87" s="23" t="n">
        <f aca="false">C87*L40/100</f>
        <v>0.64725366005607</v>
      </c>
      <c r="E87" s="37"/>
      <c r="G87" s="31"/>
      <c r="Q87" s="30"/>
      <c r="V87" s="36" t="s">
        <v>155</v>
      </c>
      <c r="W87" s="26" t="s">
        <v>75</v>
      </c>
      <c r="X87" s="29" t="s">
        <v>156</v>
      </c>
      <c r="Y87" s="26" t="s">
        <v>157</v>
      </c>
    </row>
    <row r="88" customFormat="false" ht="13.8" hidden="false" customHeight="false" outlineLevel="0" collapsed="false">
      <c r="A88" s="31"/>
      <c r="B88" s="23" t="s">
        <v>54</v>
      </c>
      <c r="C88" s="23" t="n">
        <v>33</v>
      </c>
      <c r="D88" s="23" t="n">
        <f aca="false">C88*L41/100</f>
        <v>0.677511054958929</v>
      </c>
      <c r="E88" s="37" t="n">
        <f aca="false">(D88+D89)/2</f>
        <v>0.686314024535066</v>
      </c>
      <c r="G88" s="31"/>
      <c r="H88" s="37"/>
      <c r="Q88" s="37" t="s">
        <v>164</v>
      </c>
      <c r="R88" s="23" t="s">
        <v>56</v>
      </c>
      <c r="S88" s="23" t="n">
        <v>3.51</v>
      </c>
      <c r="T88" s="26" t="n">
        <f aca="false">$T$86</f>
        <v>4.885</v>
      </c>
      <c r="U88" s="23" t="n">
        <f aca="false">$X$86</f>
        <v>0.0256623376623377</v>
      </c>
      <c r="V88" s="26" t="n">
        <f aca="false">(T88-S88)*U88*4000</f>
        <v>141.142857142857</v>
      </c>
      <c r="W88" s="23" t="n">
        <v>200</v>
      </c>
      <c r="X88" s="29" t="n">
        <f aca="false">V88*W88</f>
        <v>28228.5714285714</v>
      </c>
      <c r="Y88" s="19" t="n">
        <f aca="false">AVERAGE(X88:X91)</f>
        <v>23968.6233766234</v>
      </c>
      <c r="Z88" s="37"/>
    </row>
    <row r="89" customFormat="false" ht="13.8" hidden="false" customHeight="false" outlineLevel="0" collapsed="false">
      <c r="A89" s="31"/>
      <c r="B89" s="23" t="s">
        <v>55</v>
      </c>
      <c r="C89" s="23" t="n">
        <v>33</v>
      </c>
      <c r="D89" s="23" t="n">
        <f aca="false">C89*L42/100</f>
        <v>0.695116994111202</v>
      </c>
      <c r="E89" s="37"/>
      <c r="G89" s="31"/>
      <c r="Q89" s="37"/>
      <c r="R89" s="23" t="s">
        <v>57</v>
      </c>
      <c r="S89" s="23" t="n">
        <v>3.58</v>
      </c>
      <c r="T89" s="26" t="n">
        <f aca="false">$T$86</f>
        <v>4.885</v>
      </c>
      <c r="U89" s="23" t="n">
        <f aca="false">$X$86</f>
        <v>0.0256623376623377</v>
      </c>
      <c r="V89" s="26" t="n">
        <f aca="false">(T89-S89)*U89*4000</f>
        <v>133.957402597403</v>
      </c>
      <c r="W89" s="23" t="n">
        <v>200</v>
      </c>
      <c r="X89" s="29" t="n">
        <f aca="false">V89*W89</f>
        <v>26791.4805194805</v>
      </c>
      <c r="Y89" s="19"/>
      <c r="Z89" s="37"/>
    </row>
    <row r="90" customFormat="false" ht="13.8" hidden="false" customHeight="false" outlineLevel="0" collapsed="false">
      <c r="Q90" s="37"/>
      <c r="R90" s="23" t="s">
        <v>58</v>
      </c>
      <c r="S90" s="23" t="n">
        <v>3.74</v>
      </c>
      <c r="T90" s="26" t="n">
        <f aca="false">$T$86</f>
        <v>4.885</v>
      </c>
      <c r="U90" s="23" t="n">
        <f aca="false">$X$86</f>
        <v>0.0256623376623377</v>
      </c>
      <c r="V90" s="26" t="n">
        <f aca="false">(T90-S90)*U90*4000</f>
        <v>117.533506493506</v>
      </c>
      <c r="W90" s="23" t="n">
        <v>200</v>
      </c>
      <c r="X90" s="29" t="n">
        <f aca="false">V90*W90</f>
        <v>23506.7012987013</v>
      </c>
      <c r="Y90" s="19"/>
      <c r="Z90" s="37"/>
    </row>
    <row r="91" customFormat="false" ht="13.8" hidden="false" customHeight="false" outlineLevel="0" collapsed="false">
      <c r="Q91" s="37"/>
      <c r="R91" s="23" t="s">
        <v>59</v>
      </c>
      <c r="S91" s="23" t="n">
        <v>4.04</v>
      </c>
      <c r="T91" s="26" t="n">
        <f aca="false">$T$86</f>
        <v>4.885</v>
      </c>
      <c r="U91" s="23" t="n">
        <f aca="false">$X$86</f>
        <v>0.0256623376623377</v>
      </c>
      <c r="V91" s="26" t="n">
        <f aca="false">(T91-S91)*U91*4000</f>
        <v>86.7387012987013</v>
      </c>
      <c r="W91" s="23" t="n">
        <v>200</v>
      </c>
      <c r="X91" s="29" t="n">
        <f aca="false">V91*W91</f>
        <v>17347.7402597403</v>
      </c>
      <c r="Y91" s="19"/>
      <c r="Z91" s="37"/>
    </row>
    <row r="92" customFormat="false" ht="13.8" hidden="false" customHeight="false" outlineLevel="0" collapsed="false">
      <c r="Q92" s="37" t="s">
        <v>165</v>
      </c>
      <c r="R92" s="23" t="s">
        <v>56</v>
      </c>
      <c r="S92" s="23" t="n">
        <v>4.27</v>
      </c>
      <c r="T92" s="26" t="n">
        <f aca="false">$T$86</f>
        <v>4.885</v>
      </c>
      <c r="U92" s="23" t="n">
        <f aca="false">$X$86</f>
        <v>0.0256623376623377</v>
      </c>
      <c r="V92" s="26" t="n">
        <f aca="false">(T92-S92)*U92*4000</f>
        <v>63.1293506493507</v>
      </c>
      <c r="W92" s="23" t="n">
        <v>400</v>
      </c>
      <c r="X92" s="29" t="n">
        <f aca="false">V92*W92</f>
        <v>25251.7402597403</v>
      </c>
      <c r="Y92" s="19" t="n">
        <f aca="false">AVERAGE(X92:X95)</f>
        <v>24841.1428571429</v>
      </c>
      <c r="Z92" s="37"/>
    </row>
    <row r="93" customFormat="false" ht="13.8" hidden="false" customHeight="false" outlineLevel="0" collapsed="false">
      <c r="Q93" s="37"/>
      <c r="R93" s="23" t="s">
        <v>57</v>
      </c>
      <c r="S93" s="23" t="n">
        <v>4.23</v>
      </c>
      <c r="T93" s="26" t="n">
        <f aca="false">$T$86</f>
        <v>4.885</v>
      </c>
      <c r="U93" s="23" t="n">
        <f aca="false">$X$86</f>
        <v>0.0256623376623377</v>
      </c>
      <c r="V93" s="26" t="n">
        <f aca="false">(T93-S93)*U93*4000</f>
        <v>67.2353246753246</v>
      </c>
      <c r="W93" s="23" t="n">
        <v>400</v>
      </c>
      <c r="X93" s="29" t="n">
        <f aca="false">V93*W93</f>
        <v>26894.1298701298</v>
      </c>
      <c r="Y93" s="19"/>
      <c r="Z93" s="37"/>
    </row>
    <row r="94" customFormat="false" ht="13.8" hidden="false" customHeight="false" outlineLevel="0" collapsed="false">
      <c r="Q94" s="37"/>
      <c r="R94" s="23" t="s">
        <v>58</v>
      </c>
      <c r="S94" s="23" t="n">
        <v>4.35</v>
      </c>
      <c r="T94" s="26" t="n">
        <f aca="false">$T$86</f>
        <v>4.885</v>
      </c>
      <c r="U94" s="23" t="n">
        <f aca="false">$X$86</f>
        <v>0.0256623376623377</v>
      </c>
      <c r="V94" s="26" t="n">
        <f aca="false">(T94-S94)*U94*4000</f>
        <v>54.9174025974026</v>
      </c>
      <c r="W94" s="23" t="n">
        <v>400</v>
      </c>
      <c r="X94" s="29" t="n">
        <f aca="false">V94*W94</f>
        <v>21966.961038961</v>
      </c>
      <c r="Y94" s="19"/>
    </row>
    <row r="95" customFormat="false" ht="13.8" hidden="false" customHeight="false" outlineLevel="0" collapsed="false">
      <c r="Q95" s="37"/>
      <c r="R95" s="23" t="s">
        <v>59</v>
      </c>
      <c r="S95" s="23" t="n">
        <v>4.27</v>
      </c>
      <c r="T95" s="26" t="n">
        <f aca="false">$T$86</f>
        <v>4.885</v>
      </c>
      <c r="U95" s="23" t="n">
        <f aca="false">$X$86</f>
        <v>0.0256623376623377</v>
      </c>
      <c r="V95" s="26" t="n">
        <f aca="false">(T95-S95)*U95*4000</f>
        <v>63.1293506493507</v>
      </c>
      <c r="W95" s="23" t="n">
        <v>400</v>
      </c>
      <c r="X95" s="29" t="n">
        <f aca="false">V95*W95</f>
        <v>25251.7402597403</v>
      </c>
      <c r="Y95" s="19"/>
      <c r="Z95" s="37"/>
    </row>
    <row r="96" customFormat="false" ht="13.8" hidden="false" customHeight="false" outlineLevel="0" collapsed="false">
      <c r="Q96" s="37" t="s">
        <v>166</v>
      </c>
      <c r="R96" s="23" t="s">
        <v>56</v>
      </c>
      <c r="S96" s="23" t="n">
        <v>1.29</v>
      </c>
      <c r="T96" s="26" t="n">
        <f aca="false">$T$86</f>
        <v>4.885</v>
      </c>
      <c r="U96" s="23" t="n">
        <f aca="false">$X$86</f>
        <v>0.0256623376623377</v>
      </c>
      <c r="V96" s="26" t="n">
        <f aca="false">(T96-S96)*U96*4000</f>
        <v>369.024415584416</v>
      </c>
      <c r="W96" s="23" t="n">
        <v>500</v>
      </c>
      <c r="X96" s="29" t="n">
        <f aca="false">V96*W96</f>
        <v>184512.207792208</v>
      </c>
      <c r="Y96" s="19" t="n">
        <f aca="false">AVERAGE(X96,X97,X99)</f>
        <v>197685.541125541</v>
      </c>
      <c r="Z96" s="37"/>
    </row>
    <row r="97" customFormat="false" ht="13.8" hidden="false" customHeight="false" outlineLevel="0" collapsed="false">
      <c r="R97" s="23" t="s">
        <v>57</v>
      </c>
      <c r="S97" s="23" t="n">
        <v>1.26</v>
      </c>
      <c r="T97" s="26" t="n">
        <f aca="false">$T$86</f>
        <v>4.885</v>
      </c>
      <c r="U97" s="23" t="n">
        <f aca="false">$X$86</f>
        <v>0.0256623376623377</v>
      </c>
      <c r="V97" s="26" t="n">
        <f aca="false">(T97-S97)*U97*4000</f>
        <v>372.103896103896</v>
      </c>
      <c r="W97" s="23" t="n">
        <v>500</v>
      </c>
      <c r="X97" s="29" t="n">
        <f aca="false">V97*W97</f>
        <v>186051.948051948</v>
      </c>
      <c r="Y97" s="19"/>
    </row>
    <row r="98" customFormat="false" ht="13.8" hidden="false" customHeight="false" outlineLevel="0" collapsed="false">
      <c r="R98" s="23" t="s">
        <v>58</v>
      </c>
      <c r="S98" s="23" t="s">
        <v>80</v>
      </c>
      <c r="T98" s="26"/>
      <c r="V98" s="26"/>
      <c r="X98" s="29"/>
      <c r="Y98" s="19"/>
    </row>
    <row r="99" customFormat="false" ht="13.8" hidden="false" customHeight="false" outlineLevel="0" collapsed="false">
      <c r="R99" s="23" t="s">
        <v>59</v>
      </c>
      <c r="S99" s="23" t="n">
        <v>0.55</v>
      </c>
      <c r="T99" s="26" t="n">
        <f aca="false">$T$86</f>
        <v>4.885</v>
      </c>
      <c r="U99" s="23" t="n">
        <f aca="false">$X$86</f>
        <v>0.0256623376623377</v>
      </c>
      <c r="V99" s="26" t="n">
        <f aca="false">(T99-S99)*U99*4000</f>
        <v>444.984935064935</v>
      </c>
      <c r="W99" s="23" t="n">
        <v>500</v>
      </c>
      <c r="X99" s="29" t="n">
        <f aca="false">V99*W99</f>
        <v>222492.467532468</v>
      </c>
      <c r="Y99" s="19"/>
    </row>
    <row r="100" customFormat="false" ht="13.8" hidden="false" customHeight="false" outlineLevel="0" collapsed="false">
      <c r="Q100" s="23" t="s">
        <v>167</v>
      </c>
      <c r="R100" s="23" t="s">
        <v>56</v>
      </c>
      <c r="S100" s="23" t="n">
        <v>2.52</v>
      </c>
      <c r="T100" s="26" t="n">
        <f aca="false">$T$86</f>
        <v>4.885</v>
      </c>
      <c r="U100" s="23" t="n">
        <f aca="false">$X$86</f>
        <v>0.0256623376623377</v>
      </c>
      <c r="V100" s="26" t="n">
        <f aca="false">(T100-S100)*U100*4000</f>
        <v>242.765714285714</v>
      </c>
      <c r="W100" s="23" t="n">
        <v>1000</v>
      </c>
      <c r="X100" s="29" t="n">
        <f aca="false">V100*W100</f>
        <v>242765.714285714</v>
      </c>
      <c r="Y100" s="19" t="n">
        <f aca="false">AVERAGE(X100:X103)</f>
        <v>237633.246753247</v>
      </c>
    </row>
    <row r="101" customFormat="false" ht="13.8" hidden="false" customHeight="false" outlineLevel="0" collapsed="false">
      <c r="R101" s="23" t="s">
        <v>57</v>
      </c>
      <c r="S101" s="23" t="n">
        <v>2.39</v>
      </c>
      <c r="T101" s="26" t="n">
        <f aca="false">$T$86</f>
        <v>4.885</v>
      </c>
      <c r="U101" s="23" t="n">
        <f aca="false">$X$86</f>
        <v>0.0256623376623377</v>
      </c>
      <c r="V101" s="26" t="n">
        <f aca="false">(T101-S101)*U101*4000</f>
        <v>256.11012987013</v>
      </c>
      <c r="W101" s="23" t="n">
        <v>1000</v>
      </c>
      <c r="X101" s="29" t="n">
        <f aca="false">V101*W101</f>
        <v>256110.12987013</v>
      </c>
      <c r="Y101" s="19"/>
    </row>
    <row r="102" customFormat="false" ht="13.8" hidden="false" customHeight="false" outlineLevel="0" collapsed="false">
      <c r="R102" s="23" t="s">
        <v>58</v>
      </c>
      <c r="S102" s="23" t="n">
        <v>2.39</v>
      </c>
      <c r="T102" s="26" t="n">
        <f aca="false">$T$86</f>
        <v>4.885</v>
      </c>
      <c r="U102" s="23" t="n">
        <f aca="false">$X$86</f>
        <v>0.0256623376623377</v>
      </c>
      <c r="V102" s="26" t="n">
        <f aca="false">(T102-S102)*U102*4000</f>
        <v>256.11012987013</v>
      </c>
      <c r="W102" s="23" t="n">
        <v>1000</v>
      </c>
      <c r="X102" s="29" t="n">
        <f aca="false">V102*W102</f>
        <v>256110.12987013</v>
      </c>
      <c r="Y102" s="19"/>
    </row>
    <row r="103" customFormat="false" ht="13.8" hidden="false" customHeight="false" outlineLevel="0" collapsed="false">
      <c r="R103" s="23" t="s">
        <v>59</v>
      </c>
      <c r="S103" s="23" t="n">
        <v>2.98</v>
      </c>
      <c r="T103" s="26" t="n">
        <f aca="false">$T$86</f>
        <v>4.885</v>
      </c>
      <c r="U103" s="23" t="n">
        <f aca="false">$X$86</f>
        <v>0.0256623376623377</v>
      </c>
      <c r="V103" s="26" t="n">
        <f aca="false">(T103-S103)*U103*4000</f>
        <v>195.547012987013</v>
      </c>
      <c r="W103" s="23" t="n">
        <v>1000</v>
      </c>
      <c r="X103" s="29" t="n">
        <f aca="false">V103*W103</f>
        <v>195547.012987013</v>
      </c>
      <c r="Y103" s="19"/>
    </row>
  </sheetData>
  <mergeCells count="82">
    <mergeCell ref="B1:O1"/>
    <mergeCell ref="A2:Q2"/>
    <mergeCell ref="A4:A6"/>
    <mergeCell ref="J4:J6"/>
    <mergeCell ref="N4:N6"/>
    <mergeCell ref="O4:O6"/>
    <mergeCell ref="A7:A9"/>
    <mergeCell ref="J7:J9"/>
    <mergeCell ref="N7:N9"/>
    <mergeCell ref="O7:O9"/>
    <mergeCell ref="Q7:Q8"/>
    <mergeCell ref="Q9:Q10"/>
    <mergeCell ref="A10:A12"/>
    <mergeCell ref="J10:J12"/>
    <mergeCell ref="N10:N12"/>
    <mergeCell ref="O10:O12"/>
    <mergeCell ref="Q11:Q12"/>
    <mergeCell ref="A13:A42"/>
    <mergeCell ref="Q13:Q14"/>
    <mergeCell ref="Q15:Q16"/>
    <mergeCell ref="Q17:Q18"/>
    <mergeCell ref="J19:J24"/>
    <mergeCell ref="Q19:Q20"/>
    <mergeCell ref="Q21:Q22"/>
    <mergeCell ref="Q23:Q24"/>
    <mergeCell ref="J25:J30"/>
    <mergeCell ref="Q25:Q26"/>
    <mergeCell ref="Q27:Q28"/>
    <mergeCell ref="Q29:Q30"/>
    <mergeCell ref="J31:J36"/>
    <mergeCell ref="Q31:Q32"/>
    <mergeCell ref="Q33:Q34"/>
    <mergeCell ref="Q35:Q36"/>
    <mergeCell ref="J37:J42"/>
    <mergeCell ref="Q37:Q38"/>
    <mergeCell ref="Q39:Q40"/>
    <mergeCell ref="Q41:Q42"/>
    <mergeCell ref="J44:J48"/>
    <mergeCell ref="Q47:Q48"/>
    <mergeCell ref="Q49:Q50"/>
    <mergeCell ref="A51:A53"/>
    <mergeCell ref="G51:G53"/>
    <mergeCell ref="Q51:Q52"/>
    <mergeCell ref="Q53:Q54"/>
    <mergeCell ref="A54:A56"/>
    <mergeCell ref="G54:G56"/>
    <mergeCell ref="Q55:Q56"/>
    <mergeCell ref="A57:A59"/>
    <mergeCell ref="G57:G59"/>
    <mergeCell ref="Q57:Q58"/>
    <mergeCell ref="Q59:Q60"/>
    <mergeCell ref="A60:A89"/>
    <mergeCell ref="G60:G61"/>
    <mergeCell ref="Q61:Q62"/>
    <mergeCell ref="G62:G63"/>
    <mergeCell ref="Q63:Q64"/>
    <mergeCell ref="G64:G65"/>
    <mergeCell ref="Q65:Q66"/>
    <mergeCell ref="G66:G67"/>
    <mergeCell ref="Q67:Q68"/>
    <mergeCell ref="G68:G69"/>
    <mergeCell ref="Q69:Q70"/>
    <mergeCell ref="G70:G71"/>
    <mergeCell ref="Q71:Q72"/>
    <mergeCell ref="G72:G73"/>
    <mergeCell ref="Q73:Q74"/>
    <mergeCell ref="G74:G75"/>
    <mergeCell ref="Q75:Q76"/>
    <mergeCell ref="G76:G77"/>
    <mergeCell ref="Q77:Q78"/>
    <mergeCell ref="G78:G79"/>
    <mergeCell ref="Q79:Q80"/>
    <mergeCell ref="G80:G81"/>
    <mergeCell ref="Q81:Q82"/>
    <mergeCell ref="G82:G83"/>
    <mergeCell ref="G84:G85"/>
    <mergeCell ref="G86:G87"/>
    <mergeCell ref="G88:G89"/>
    <mergeCell ref="Y88:Y91"/>
    <mergeCell ref="Y92:Y95"/>
    <mergeCell ref="Y96:Y99"/>
    <mergeCell ref="Y100:Y10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86"/>
  <sheetViews>
    <sheetView showFormulas="false" showGridLines="true" showRowColHeaders="true" showZeros="true" rightToLeft="false" tabSelected="false" showOutlineSymbols="true" defaultGridColor="true" view="normal" topLeftCell="T4" colorId="64" zoomScale="58" zoomScaleNormal="58" zoomScalePageLayoutView="100" workbookViewId="0">
      <selection pane="topLeft" activeCell="AB6" activeCellId="0" sqref="AB6"/>
    </sheetView>
  </sheetViews>
  <sheetFormatPr defaultRowHeight="14" zeroHeight="false" outlineLevelRow="0" outlineLevelCol="0"/>
  <cols>
    <col collapsed="false" customWidth="true" hidden="false" outlineLevel="0" max="4" min="1" style="15" width="8.83"/>
    <col collapsed="false" customWidth="true" hidden="false" outlineLevel="0" max="5" min="5" style="15" width="9.51"/>
    <col collapsed="false" customWidth="true" hidden="false" outlineLevel="0" max="6" min="6" style="15" width="8.83"/>
    <col collapsed="false" customWidth="true" hidden="false" outlineLevel="0" max="7" min="7" style="15" width="10.84"/>
    <col collapsed="false" customWidth="true" hidden="false" outlineLevel="0" max="8" min="8" style="15" width="11.99"/>
    <col collapsed="false" customWidth="true" hidden="false" outlineLevel="0" max="9" min="9" style="15" width="9.83"/>
    <col collapsed="false" customWidth="true" hidden="false" outlineLevel="0" max="10" min="10" style="15" width="10.33"/>
    <col collapsed="false" customWidth="true" hidden="false" outlineLevel="0" max="11" min="11" style="15" width="9.51"/>
    <col collapsed="false" customWidth="true" hidden="false" outlineLevel="0" max="12" min="12" style="15" width="8"/>
    <col collapsed="false" customWidth="true" hidden="false" outlineLevel="0" max="18" min="13" style="15" width="8.83"/>
    <col collapsed="false" customWidth="false" hidden="false" outlineLevel="0" max="19" min="19" style="15" width="11.5"/>
    <col collapsed="false" customWidth="true" hidden="false" outlineLevel="0" max="20" min="20" style="15" width="10.84"/>
    <col collapsed="false" customWidth="true" hidden="false" outlineLevel="0" max="21" min="21" style="15" width="12.33"/>
    <col collapsed="false" customWidth="true" hidden="false" outlineLevel="0" max="22" min="22" style="15" width="11.65"/>
    <col collapsed="false" customWidth="true" hidden="false" outlineLevel="0" max="25" min="23" style="15" width="12.66"/>
    <col collapsed="false" customWidth="true" hidden="false" outlineLevel="0" max="1025" min="26" style="15" width="8.83"/>
  </cols>
  <sheetData>
    <row r="1" customFormat="false" ht="25" hidden="false" customHeight="false" outlineLevel="0" collapsed="false">
      <c r="A1" s="40" t="s">
        <v>168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Q1" s="41"/>
      <c r="R1" s="41"/>
      <c r="T1" s="42"/>
      <c r="U1" s="42"/>
      <c r="Z1" s="42"/>
    </row>
    <row r="2" customFormat="false" ht="14" hidden="false" customHeight="false" outlineLevel="0" collapsed="false">
      <c r="A2" s="43" t="s">
        <v>169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T2" s="42"/>
      <c r="U2" s="42"/>
      <c r="Z2" s="17"/>
    </row>
    <row r="3" customFormat="false" ht="42" hidden="false" customHeight="false" outlineLevel="0" collapsed="false">
      <c r="C3" s="44" t="s">
        <v>137</v>
      </c>
      <c r="D3" s="44" t="s">
        <v>138</v>
      </c>
      <c r="E3" s="44" t="s">
        <v>139</v>
      </c>
      <c r="F3" s="44" t="s">
        <v>140</v>
      </c>
      <c r="G3" s="15" t="s">
        <v>141</v>
      </c>
      <c r="H3" s="15" t="s">
        <v>142</v>
      </c>
      <c r="I3" s="15" t="s">
        <v>16</v>
      </c>
      <c r="J3" s="44" t="s">
        <v>143</v>
      </c>
      <c r="K3" s="15" t="s">
        <v>144</v>
      </c>
      <c r="L3" s="15" t="s">
        <v>145</v>
      </c>
      <c r="M3" s="15" t="s">
        <v>146</v>
      </c>
      <c r="N3" s="44" t="s">
        <v>147</v>
      </c>
      <c r="O3" s="44" t="s">
        <v>148</v>
      </c>
      <c r="R3" s="42"/>
      <c r="S3" s="42"/>
      <c r="T3" s="42"/>
      <c r="U3" s="16"/>
      <c r="Z3" s="42"/>
    </row>
    <row r="4" customFormat="false" ht="14" hidden="false" customHeight="false" outlineLevel="0" collapsed="false">
      <c r="A4" s="45" t="s">
        <v>114</v>
      </c>
      <c r="B4" s="15" t="s">
        <v>17</v>
      </c>
      <c r="C4" s="15" t="n">
        <v>20.5305</v>
      </c>
      <c r="D4" s="15" t="n">
        <v>41.795</v>
      </c>
      <c r="E4" s="15" t="n">
        <f aca="false">D4-C4</f>
        <v>21.2645</v>
      </c>
      <c r="F4" s="15" t="n">
        <v>21.165</v>
      </c>
      <c r="G4" s="15" t="n">
        <v>20.7991</v>
      </c>
      <c r="H4" s="15" t="n">
        <f aca="false">F4-C4</f>
        <v>0.634499999999999</v>
      </c>
      <c r="I4" s="15" t="n">
        <f aca="false">F4-G4</f>
        <v>0.3659</v>
      </c>
      <c r="J4" s="46" t="n">
        <f aca="false">(I4+I5+I6)/3</f>
        <v>0.352833333333333</v>
      </c>
      <c r="K4" s="15" t="n">
        <f aca="false">(H4/E4)*100</f>
        <v>2.983846316631</v>
      </c>
      <c r="L4" s="15" t="n">
        <f aca="false">(I4/E4)*100</f>
        <v>1.72070822262456</v>
      </c>
      <c r="M4" s="15" t="n">
        <f aca="false">I4/H4*100</f>
        <v>57.6674546887313</v>
      </c>
      <c r="N4" s="46" t="n">
        <f aca="false">AVERAGE(K4,K5,K6)</f>
        <v>2.96857601468793</v>
      </c>
      <c r="O4" s="46" t="n">
        <f aca="false">AVERAGE(L4,L5,L6)</f>
        <v>1.7631658141077</v>
      </c>
      <c r="P4" s="44"/>
      <c r="R4" s="15" t="s">
        <v>149</v>
      </c>
      <c r="S4" s="42"/>
      <c r="T4" s="42"/>
      <c r="U4" s="16"/>
      <c r="Z4" s="42"/>
    </row>
    <row r="5" customFormat="false" ht="14" hidden="false" customHeight="false" outlineLevel="0" collapsed="false">
      <c r="A5" s="45"/>
      <c r="B5" s="15" t="s">
        <v>18</v>
      </c>
      <c r="C5" s="15" t="n">
        <v>20.5134</v>
      </c>
      <c r="D5" s="15" t="n">
        <v>39.2075</v>
      </c>
      <c r="E5" s="15" t="n">
        <f aca="false">D5-C5</f>
        <v>18.6941</v>
      </c>
      <c r="F5" s="15" t="n">
        <v>21.068</v>
      </c>
      <c r="G5" s="15" t="n">
        <v>20.7359</v>
      </c>
      <c r="H5" s="15" t="n">
        <f aca="false">F5-C5</f>
        <v>0.554600000000001</v>
      </c>
      <c r="I5" s="15" t="n">
        <f aca="false">F5-G5</f>
        <v>0.3321</v>
      </c>
      <c r="J5" s="46"/>
      <c r="K5" s="15" t="n">
        <f aca="false">(H5/E5)*100</f>
        <v>2.96671142232041</v>
      </c>
      <c r="L5" s="15" t="n">
        <f aca="false">(I5/E5)*100</f>
        <v>1.77649632771837</v>
      </c>
      <c r="M5" s="15" t="n">
        <f aca="false">I5/H5*100</f>
        <v>59.8809953119365</v>
      </c>
      <c r="N5" s="46"/>
      <c r="O5" s="46"/>
      <c r="P5" s="46"/>
      <c r="R5" s="42" t="s">
        <v>64</v>
      </c>
      <c r="S5" s="47" t="n">
        <v>5.15</v>
      </c>
      <c r="T5" s="42"/>
      <c r="U5" s="42" t="s">
        <v>66</v>
      </c>
      <c r="V5" s="47" t="n">
        <v>5.06</v>
      </c>
      <c r="W5" s="42" t="s">
        <v>67</v>
      </c>
      <c r="X5" s="42" t="s">
        <v>68</v>
      </c>
      <c r="Y5" s="42"/>
      <c r="Z5" s="42"/>
      <c r="AB5" s="15" t="s">
        <v>150</v>
      </c>
      <c r="AC5" s="15" t="s">
        <v>151</v>
      </c>
      <c r="AD5" s="15" t="s">
        <v>152</v>
      </c>
      <c r="AE5" s="15" t="s">
        <v>153</v>
      </c>
      <c r="AH5" s="42" t="s">
        <v>112</v>
      </c>
      <c r="AI5" s="15" t="s">
        <v>153</v>
      </c>
    </row>
    <row r="6" customFormat="false" ht="14" hidden="false" customHeight="false" outlineLevel="0" collapsed="false">
      <c r="A6" s="45"/>
      <c r="B6" s="15" t="s">
        <v>19</v>
      </c>
      <c r="C6" s="15" t="n">
        <v>20.912</v>
      </c>
      <c r="D6" s="15" t="n">
        <v>41.0259</v>
      </c>
      <c r="E6" s="15" t="n">
        <f aca="false">D6-C6</f>
        <v>20.1139</v>
      </c>
      <c r="F6" s="15" t="n">
        <v>21.5064</v>
      </c>
      <c r="G6" s="15" t="n">
        <v>21.1459</v>
      </c>
      <c r="H6" s="15" t="n">
        <f aca="false">F6-C6</f>
        <v>0.5944</v>
      </c>
      <c r="I6" s="15" t="n">
        <f aca="false">F6-G6</f>
        <v>0.360499999999998</v>
      </c>
      <c r="J6" s="46"/>
      <c r="K6" s="15" t="n">
        <f aca="false">(H6/E6)*100</f>
        <v>2.95517030511239</v>
      </c>
      <c r="L6" s="15" t="n">
        <f aca="false">(I6/E6)*100</f>
        <v>1.79229289198016</v>
      </c>
      <c r="M6" s="15" t="n">
        <f aca="false">I6/H6*100</f>
        <v>60.6493943472406</v>
      </c>
      <c r="N6" s="46"/>
      <c r="O6" s="46"/>
      <c r="R6" s="42" t="s">
        <v>69</v>
      </c>
      <c r="S6" s="47" t="n">
        <v>5.06</v>
      </c>
      <c r="T6" s="16" t="n">
        <f aca="false">AVERAGE(S5:S6)</f>
        <v>5.105</v>
      </c>
      <c r="U6" s="42" t="s">
        <v>70</v>
      </c>
      <c r="V6" s="47" t="n">
        <v>5.09</v>
      </c>
      <c r="W6" s="17" t="n">
        <f aca="false">(V5+V6)/2</f>
        <v>5.075</v>
      </c>
      <c r="X6" s="17" t="n">
        <f aca="false">(3.8*0.0338)/W6</f>
        <v>0.0253083743842365</v>
      </c>
      <c r="Y6" s="42"/>
      <c r="Z6" s="42"/>
      <c r="AB6" s="15" t="s">
        <v>17</v>
      </c>
      <c r="AC6" s="15" t="n">
        <v>20</v>
      </c>
      <c r="AD6" s="15" t="n">
        <f aca="false">AC6*50</f>
        <v>1000</v>
      </c>
      <c r="AE6" s="46" t="n">
        <f aca="false">AVERAGE(AD6,AD7)</f>
        <v>1010</v>
      </c>
      <c r="AG6" s="48" t="s">
        <v>114</v>
      </c>
      <c r="AH6" s="15" t="n">
        <v>7.81</v>
      </c>
      <c r="AI6" s="15" t="n">
        <f aca="false">AVERAGE(AH6,AH7,AH8)</f>
        <v>7.74666666666667</v>
      </c>
    </row>
    <row r="7" customFormat="false" ht="14" hidden="false" customHeight="false" outlineLevel="0" collapsed="false">
      <c r="A7" s="45" t="s">
        <v>115</v>
      </c>
      <c r="B7" s="15" t="s">
        <v>20</v>
      </c>
      <c r="C7" s="15" t="n">
        <v>20.4792</v>
      </c>
      <c r="D7" s="15" t="n">
        <v>44.3731</v>
      </c>
      <c r="E7" s="15" t="n">
        <f aca="false">D7-C7</f>
        <v>23.8939</v>
      </c>
      <c r="F7" s="15" t="n">
        <v>21.2079</v>
      </c>
      <c r="G7" s="15" t="n">
        <v>20.771</v>
      </c>
      <c r="H7" s="15" t="n">
        <f aca="false">F7-C7</f>
        <v>0.7287</v>
      </c>
      <c r="I7" s="15" t="n">
        <f aca="false">F7-G7</f>
        <v>0.436899999999998</v>
      </c>
      <c r="J7" s="46" t="n">
        <f aca="false">(I7+I8+I9)/3</f>
        <v>0.412333333333333</v>
      </c>
      <c r="K7" s="15" t="n">
        <f aca="false">(H7/E7)*100</f>
        <v>3.04973235846806</v>
      </c>
      <c r="L7" s="15" t="n">
        <f aca="false">(I7/E7)*100</f>
        <v>1.82850016112898</v>
      </c>
      <c r="M7" s="15" t="n">
        <f aca="false">I7/H7*100</f>
        <v>59.9560861808697</v>
      </c>
      <c r="N7" s="46" t="n">
        <f aca="false">AVERAGE(K7,K8,K9)</f>
        <v>3.06282981844363</v>
      </c>
      <c r="O7" s="46" t="n">
        <f aca="false">AVERAGE(L7,L8,L9)</f>
        <v>1.847467772602</v>
      </c>
      <c r="Q7" s="44"/>
      <c r="S7" s="15" t="s">
        <v>170</v>
      </c>
      <c r="V7" s="49" t="s">
        <v>155</v>
      </c>
      <c r="W7" s="42" t="s">
        <v>75</v>
      </c>
      <c r="X7" s="17" t="s">
        <v>156</v>
      </c>
      <c r="Y7" s="42" t="s">
        <v>157</v>
      </c>
      <c r="AB7" s="15" t="s">
        <v>18</v>
      </c>
      <c r="AC7" s="15" t="n">
        <v>20.4</v>
      </c>
      <c r="AD7" s="15" t="n">
        <f aca="false">AC7*50</f>
        <v>1020</v>
      </c>
      <c r="AE7" s="46"/>
      <c r="AG7" s="48" t="s">
        <v>115</v>
      </c>
      <c r="AH7" s="15" t="n">
        <v>7.67</v>
      </c>
    </row>
    <row r="8" customFormat="false" ht="14" hidden="false" customHeight="false" outlineLevel="0" collapsed="false">
      <c r="A8" s="45"/>
      <c r="B8" s="15" t="s">
        <v>21</v>
      </c>
      <c r="C8" s="15" t="n">
        <v>20.3311</v>
      </c>
      <c r="D8" s="15" t="n">
        <v>43.6046</v>
      </c>
      <c r="E8" s="15" t="n">
        <f aca="false">D8-C8</f>
        <v>23.2735</v>
      </c>
      <c r="F8" s="15" t="n">
        <v>21.049</v>
      </c>
      <c r="G8" s="15" t="n">
        <v>20.6151</v>
      </c>
      <c r="H8" s="15" t="n">
        <f aca="false">F8-C8</f>
        <v>0.7179</v>
      </c>
      <c r="I8" s="15" t="n">
        <f aca="false">F8-G8</f>
        <v>0.433900000000001</v>
      </c>
      <c r="J8" s="46"/>
      <c r="K8" s="15" t="n">
        <f aca="false">(H8/E8)*100</f>
        <v>3.08462414333899</v>
      </c>
      <c r="L8" s="15" t="n">
        <f aca="false">(I8/E8)*100</f>
        <v>1.86435216018219</v>
      </c>
      <c r="M8" s="15" t="n">
        <f aca="false">I8/H8*100</f>
        <v>60.4401727260066</v>
      </c>
      <c r="N8" s="46"/>
      <c r="O8" s="46"/>
      <c r="Q8" s="45" t="s">
        <v>114</v>
      </c>
      <c r="R8" s="15" t="s">
        <v>17</v>
      </c>
      <c r="S8" s="15" t="n">
        <v>4.1</v>
      </c>
      <c r="T8" s="16" t="n">
        <f aca="false">$T$6</f>
        <v>5.105</v>
      </c>
      <c r="U8" s="15" t="n">
        <f aca="false">$X$6</f>
        <v>0.0253083743842365</v>
      </c>
      <c r="V8" s="16" t="n">
        <f aca="false">(T8-S8)*U8*4000</f>
        <v>101.739665024631</v>
      </c>
      <c r="W8" s="15" t="n">
        <v>50</v>
      </c>
      <c r="X8" s="17" t="n">
        <f aca="false">V8*W8</f>
        <v>5086.98325123153</v>
      </c>
      <c r="Y8" s="18" t="n">
        <f aca="false">AVERAGE(X8:X9)</f>
        <v>4960.44137931035</v>
      </c>
      <c r="Z8" s="18"/>
      <c r="AB8" s="15" t="s">
        <v>20</v>
      </c>
      <c r="AC8" s="15" t="n">
        <v>18.5</v>
      </c>
      <c r="AD8" s="15" t="n">
        <f aca="false">AC8*50</f>
        <v>925</v>
      </c>
      <c r="AE8" s="46" t="n">
        <f aca="false">AVERAGE(AD8,AD9)</f>
        <v>922.5</v>
      </c>
      <c r="AG8" s="48" t="s">
        <v>116</v>
      </c>
      <c r="AH8" s="15" t="n">
        <v>7.76</v>
      </c>
    </row>
    <row r="9" customFormat="false" ht="14" hidden="false" customHeight="false" outlineLevel="0" collapsed="false">
      <c r="A9" s="45"/>
      <c r="B9" s="15" t="s">
        <v>22</v>
      </c>
      <c r="C9" s="15" t="n">
        <v>20.8388</v>
      </c>
      <c r="D9" s="15" t="n">
        <v>40.6382</v>
      </c>
      <c r="E9" s="15" t="n">
        <f aca="false">D9-C9</f>
        <v>19.7994</v>
      </c>
      <c r="F9" s="15" t="n">
        <v>21.4435</v>
      </c>
      <c r="G9" s="15" t="n">
        <v>21.0773</v>
      </c>
      <c r="H9" s="15" t="n">
        <f aca="false">F9-C9</f>
        <v>0.604700000000001</v>
      </c>
      <c r="I9" s="15" t="n">
        <f aca="false">F9-G9</f>
        <v>0.366199999999999</v>
      </c>
      <c r="J9" s="46"/>
      <c r="K9" s="15" t="n">
        <f aca="false">(H9/E9)*100</f>
        <v>3.05413295352385</v>
      </c>
      <c r="L9" s="15" t="n">
        <f aca="false">(I9/E9)*100</f>
        <v>1.84955099649484</v>
      </c>
      <c r="M9" s="15" t="n">
        <f aca="false">I9/H9*100</f>
        <v>60.5589548536462</v>
      </c>
      <c r="N9" s="46"/>
      <c r="O9" s="46"/>
      <c r="Q9" s="45"/>
      <c r="R9" s="15" t="s">
        <v>18</v>
      </c>
      <c r="S9" s="15" t="n">
        <v>4.15</v>
      </c>
      <c r="T9" s="16" t="n">
        <f aca="false">$T$6</f>
        <v>5.105</v>
      </c>
      <c r="U9" s="15" t="n">
        <f aca="false">$X$6</f>
        <v>0.0253083743842365</v>
      </c>
      <c r="V9" s="16" t="n">
        <f aca="false">(T9-S9)*U9*4000</f>
        <v>96.6779901477833</v>
      </c>
      <c r="W9" s="15" t="n">
        <v>50</v>
      </c>
      <c r="X9" s="17" t="n">
        <f aca="false">V9*W9</f>
        <v>4833.89950738916</v>
      </c>
      <c r="Y9" s="18"/>
      <c r="Z9" s="18"/>
      <c r="AB9" s="15" t="s">
        <v>21</v>
      </c>
      <c r="AC9" s="15" t="n">
        <v>18.4</v>
      </c>
      <c r="AD9" s="15" t="n">
        <f aca="false">AC9*50</f>
        <v>920</v>
      </c>
      <c r="AE9" s="46"/>
      <c r="AG9" s="15" t="s">
        <v>97</v>
      </c>
      <c r="AH9" s="15" t="n">
        <v>7.7</v>
      </c>
      <c r="AI9" s="15" t="n">
        <f aca="false">AVERAGE(AH9,AH10,AH11)</f>
        <v>7.68666666666667</v>
      </c>
    </row>
    <row r="10" customFormat="false" ht="14" hidden="false" customHeight="false" outlineLevel="0" collapsed="false">
      <c r="A10" s="45" t="s">
        <v>116</v>
      </c>
      <c r="B10" s="15" t="s">
        <v>23</v>
      </c>
      <c r="C10" s="15" t="n">
        <v>20.7371</v>
      </c>
      <c r="D10" s="15" t="n">
        <v>42.6091</v>
      </c>
      <c r="E10" s="15" t="n">
        <f aca="false">D10-C10</f>
        <v>21.872</v>
      </c>
      <c r="F10" s="15" t="n">
        <v>21.4165</v>
      </c>
      <c r="G10" s="15" t="n">
        <v>21.0102</v>
      </c>
      <c r="H10" s="15" t="n">
        <f aca="false">F10-C10</f>
        <v>0.679399999999998</v>
      </c>
      <c r="I10" s="15" t="n">
        <f aca="false">F10-G10</f>
        <v>0.406299999999998</v>
      </c>
      <c r="J10" s="46" t="n">
        <f aca="false">(I10+I11+I12)/3</f>
        <v>0.410266666666666</v>
      </c>
      <c r="K10" s="15" t="n">
        <f aca="false">(H10/E10)*100</f>
        <v>3.10625457205559</v>
      </c>
      <c r="L10" s="15" t="n">
        <f aca="false">(I10/E10)*100</f>
        <v>1.85762618873445</v>
      </c>
      <c r="M10" s="15" t="n">
        <f aca="false">I10/H10*100</f>
        <v>59.802767147483</v>
      </c>
      <c r="N10" s="46" t="n">
        <f aca="false">AVERAGE(K10,K11,K12)</f>
        <v>3.11840013341627</v>
      </c>
      <c r="O10" s="46" t="n">
        <f aca="false">AVERAGE(L10,L11,L12)</f>
        <v>1.88879131075696</v>
      </c>
      <c r="Q10" s="45" t="s">
        <v>115</v>
      </c>
      <c r="R10" s="15" t="s">
        <v>20</v>
      </c>
      <c r="S10" s="15" t="n">
        <v>4.17</v>
      </c>
      <c r="T10" s="16" t="n">
        <f aca="false">$T$6</f>
        <v>5.105</v>
      </c>
      <c r="U10" s="15" t="n">
        <f aca="false">$X$6</f>
        <v>0.0253083743842365</v>
      </c>
      <c r="V10" s="16" t="n">
        <f aca="false">(T10-S10)*U10*4000</f>
        <v>94.6533201970444</v>
      </c>
      <c r="W10" s="15" t="n">
        <v>50</v>
      </c>
      <c r="X10" s="17" t="n">
        <f aca="false">V10*W10</f>
        <v>4732.66600985222</v>
      </c>
      <c r="Y10" s="18" t="n">
        <f aca="false">AVERAGE(X10:X11)</f>
        <v>4884.51625615764</v>
      </c>
      <c r="Z10" s="18"/>
      <c r="AB10" s="15" t="s">
        <v>23</v>
      </c>
      <c r="AC10" s="15" t="n">
        <v>21.9</v>
      </c>
      <c r="AD10" s="15" t="n">
        <f aca="false">AC10*50</f>
        <v>1095</v>
      </c>
      <c r="AE10" s="46" t="n">
        <f aca="false">AVERAGE(AD10,AD11)</f>
        <v>1080</v>
      </c>
      <c r="AG10" s="15" t="s">
        <v>98</v>
      </c>
      <c r="AH10" s="15" t="n">
        <v>7.73</v>
      </c>
    </row>
    <row r="11" customFormat="false" ht="14" hidden="false" customHeight="false" outlineLevel="0" collapsed="false">
      <c r="A11" s="45"/>
      <c r="B11" s="15" t="s">
        <v>24</v>
      </c>
      <c r="C11" s="15" t="n">
        <v>20.5842</v>
      </c>
      <c r="D11" s="15" t="n">
        <v>40.5805</v>
      </c>
      <c r="E11" s="15" t="n">
        <f aca="false">D11-C11</f>
        <v>19.9963</v>
      </c>
      <c r="F11" s="15" t="n">
        <v>21.21</v>
      </c>
      <c r="G11" s="15" t="n">
        <v>20.8291</v>
      </c>
      <c r="H11" s="15" t="n">
        <f aca="false">F11-C11</f>
        <v>0.625800000000002</v>
      </c>
      <c r="I11" s="15" t="n">
        <f aca="false">F11-G11</f>
        <v>0.3809</v>
      </c>
      <c r="J11" s="46"/>
      <c r="K11" s="15" t="n">
        <f aca="false">(H11/E11)*100</f>
        <v>3.12957897210985</v>
      </c>
      <c r="L11" s="15" t="n">
        <f aca="false">(I11/E11)*100</f>
        <v>1.90485239769358</v>
      </c>
      <c r="M11" s="15" t="n">
        <f aca="false">I11/H11*100</f>
        <v>60.8660914030041</v>
      </c>
      <c r="N11" s="46"/>
      <c r="O11" s="46"/>
      <c r="Q11" s="45"/>
      <c r="R11" s="15" t="s">
        <v>21</v>
      </c>
      <c r="S11" s="15" t="n">
        <v>4.11</v>
      </c>
      <c r="T11" s="16" t="n">
        <f aca="false">$T$6</f>
        <v>5.105</v>
      </c>
      <c r="U11" s="15" t="n">
        <f aca="false">$X$6</f>
        <v>0.0253083743842365</v>
      </c>
      <c r="V11" s="16" t="n">
        <f aca="false">(T11-S11)*U11*4000</f>
        <v>100.727330049261</v>
      </c>
      <c r="W11" s="15" t="n">
        <v>50</v>
      </c>
      <c r="X11" s="17" t="n">
        <f aca="false">V11*W11</f>
        <v>5036.36650246306</v>
      </c>
      <c r="Y11" s="18"/>
      <c r="Z11" s="18"/>
      <c r="AB11" s="15" t="s">
        <v>24</v>
      </c>
      <c r="AC11" s="15" t="n">
        <v>21.3</v>
      </c>
      <c r="AD11" s="15" t="n">
        <f aca="false">AC11*50</f>
        <v>1065</v>
      </c>
      <c r="AE11" s="46"/>
      <c r="AG11" s="15" t="s">
        <v>99</v>
      </c>
      <c r="AH11" s="15" t="n">
        <v>7.63</v>
      </c>
    </row>
    <row r="12" customFormat="false" ht="14" hidden="false" customHeight="false" outlineLevel="0" collapsed="false">
      <c r="A12" s="45"/>
      <c r="B12" s="15" t="s">
        <v>25</v>
      </c>
      <c r="C12" s="15" t="n">
        <v>20.4305</v>
      </c>
      <c r="D12" s="15" t="n">
        <v>43.7301</v>
      </c>
      <c r="E12" s="15" t="n">
        <f aca="false">D12-C12</f>
        <v>23.2996</v>
      </c>
      <c r="F12" s="15" t="n">
        <v>21.1573</v>
      </c>
      <c r="G12" s="15" t="n">
        <v>20.7137</v>
      </c>
      <c r="H12" s="15" t="n">
        <f aca="false">F12-C12</f>
        <v>0.726800000000001</v>
      </c>
      <c r="I12" s="15" t="n">
        <f aca="false">F12-G12</f>
        <v>0.4436</v>
      </c>
      <c r="J12" s="46"/>
      <c r="K12" s="15" t="n">
        <f aca="false">(H12/E12)*100</f>
        <v>3.11936685608337</v>
      </c>
      <c r="L12" s="15" t="n">
        <f aca="false">(I12/E12)*100</f>
        <v>1.90389534584285</v>
      </c>
      <c r="M12" s="15" t="n">
        <f aca="false">I12/H12*100</f>
        <v>61.0346725371491</v>
      </c>
      <c r="N12" s="46"/>
      <c r="O12" s="46"/>
      <c r="Q12" s="45" t="s">
        <v>116</v>
      </c>
      <c r="R12" s="15" t="s">
        <v>23</v>
      </c>
      <c r="S12" s="15" t="n">
        <v>4.2</v>
      </c>
      <c r="T12" s="16" t="n">
        <f aca="false">$T$6</f>
        <v>5.105</v>
      </c>
      <c r="U12" s="15" t="n">
        <f aca="false">$X$6</f>
        <v>0.0253083743842365</v>
      </c>
      <c r="V12" s="16" t="n">
        <f aca="false">(T12-S12)*U12*4000</f>
        <v>91.616315270936</v>
      </c>
      <c r="W12" s="15" t="n">
        <v>50</v>
      </c>
      <c r="X12" s="17" t="n">
        <f aca="false">V12*W12</f>
        <v>4580.8157635468</v>
      </c>
      <c r="Y12" s="18" t="n">
        <f aca="false">AVERAGE(X12:X13)</f>
        <v>4580.8157635468</v>
      </c>
      <c r="Z12" s="18"/>
      <c r="AB12" s="15" t="s">
        <v>97</v>
      </c>
      <c r="AC12" s="15" t="n">
        <v>17.1</v>
      </c>
      <c r="AD12" s="15" t="n">
        <f aca="false">AC12*50</f>
        <v>855</v>
      </c>
      <c r="AE12" s="46" t="n">
        <f aca="false">AVERAGE(AD12:AD14)</f>
        <v>848.333333333333</v>
      </c>
      <c r="AG12" s="15" t="s">
        <v>100</v>
      </c>
      <c r="AH12" s="15" t="n">
        <v>7.76</v>
      </c>
      <c r="AI12" s="15" t="n">
        <f aca="false">AVERAGE(AH12,AH13,AH14)</f>
        <v>7.76333333333333</v>
      </c>
    </row>
    <row r="13" customFormat="false" ht="14" hidden="false" customHeight="false" outlineLevel="0" collapsed="false">
      <c r="A13" s="45" t="s">
        <v>158</v>
      </c>
      <c r="B13" s="15" t="s">
        <v>26</v>
      </c>
      <c r="C13" s="15" t="n">
        <v>20.7899</v>
      </c>
      <c r="D13" s="15" t="n">
        <v>30.8528</v>
      </c>
      <c r="E13" s="15" t="n">
        <f aca="false">D13-C13</f>
        <v>10.0629</v>
      </c>
      <c r="F13" s="15" t="n">
        <v>21.0746</v>
      </c>
      <c r="G13" s="15" t="n">
        <v>20.8872</v>
      </c>
      <c r="H13" s="15" t="n">
        <f aca="false">F13-C13</f>
        <v>0.284700000000001</v>
      </c>
      <c r="I13" s="15" t="n">
        <f aca="false">F13-G13</f>
        <v>0.1874</v>
      </c>
      <c r="J13" s="46" t="n">
        <f aca="false">AVERAGE(I13,I14,I15,I16,I17,I18)</f>
        <v>0.193816666666666</v>
      </c>
      <c r="K13" s="15" t="n">
        <f aca="false">(H13/E13)*100</f>
        <v>2.82920430492205</v>
      </c>
      <c r="L13" s="15" t="n">
        <f aca="false">(I13/E13)*100</f>
        <v>1.86228621967823</v>
      </c>
      <c r="M13" s="15" t="n">
        <f aca="false">I13/H13*100</f>
        <v>65.823674042852</v>
      </c>
      <c r="N13" s="46" t="n">
        <f aca="false">AVERAGE(K13,K14,K15,K16,K17,K18)</f>
        <v>2.95203775593074</v>
      </c>
      <c r="O13" s="46" t="n">
        <f aca="false">AVERAGE(L13:L14)</f>
        <v>1.84639401821581</v>
      </c>
      <c r="Q13" s="45"/>
      <c r="R13" s="15" t="s">
        <v>24</v>
      </c>
      <c r="S13" s="15" t="n">
        <v>4.2</v>
      </c>
      <c r="T13" s="16" t="n">
        <f aca="false">$T$6</f>
        <v>5.105</v>
      </c>
      <c r="U13" s="15" t="n">
        <f aca="false">$X$6</f>
        <v>0.0253083743842365</v>
      </c>
      <c r="V13" s="16" t="n">
        <f aca="false">(T13-S13)*U13*4000</f>
        <v>91.616315270936</v>
      </c>
      <c r="W13" s="15" t="n">
        <v>50</v>
      </c>
      <c r="X13" s="17" t="n">
        <f aca="false">V13*W13</f>
        <v>4580.8157635468</v>
      </c>
      <c r="Y13" s="18"/>
      <c r="Z13" s="18"/>
      <c r="AB13" s="15" t="s">
        <v>98</v>
      </c>
      <c r="AC13" s="15" t="n">
        <v>15.6</v>
      </c>
      <c r="AD13" s="15" t="n">
        <f aca="false">AC13*50</f>
        <v>780</v>
      </c>
      <c r="AE13" s="46"/>
      <c r="AG13" s="15" t="s">
        <v>101</v>
      </c>
      <c r="AH13" s="15" t="n">
        <v>7.81</v>
      </c>
    </row>
    <row r="14" customFormat="false" ht="14" hidden="false" customHeight="false" outlineLevel="0" collapsed="false">
      <c r="A14" s="45"/>
      <c r="B14" s="15" t="s">
        <v>27</v>
      </c>
      <c r="C14" s="15" t="n">
        <v>20.7756</v>
      </c>
      <c r="D14" s="15" t="n">
        <v>30.9586</v>
      </c>
      <c r="E14" s="15" t="n">
        <f aca="false">D14-C14</f>
        <v>10.183</v>
      </c>
      <c r="F14" s="15" t="n">
        <v>21.0642</v>
      </c>
      <c r="G14" s="15" t="n">
        <v>20.8778</v>
      </c>
      <c r="H14" s="15" t="n">
        <f aca="false">F14-C14</f>
        <v>0.288599999999999</v>
      </c>
      <c r="I14" s="15" t="n">
        <f aca="false">F14-G14</f>
        <v>0.186399999999999</v>
      </c>
      <c r="J14" s="46"/>
      <c r="K14" s="15" t="n">
        <f aca="false">(H14/E14)*100</f>
        <v>2.8341353235785</v>
      </c>
      <c r="L14" s="15" t="n">
        <f aca="false">(I14/E14)*100</f>
        <v>1.8305018167534</v>
      </c>
      <c r="M14" s="15" t="n">
        <f aca="false">I14/H14*100</f>
        <v>64.5876645876645</v>
      </c>
      <c r="N14" s="46"/>
      <c r="O14" s="46"/>
      <c r="P14" s="46"/>
      <c r="Q14" s="45" t="s">
        <v>97</v>
      </c>
      <c r="R14" s="15" t="s">
        <v>26</v>
      </c>
      <c r="S14" s="15" t="n">
        <v>4.29</v>
      </c>
      <c r="T14" s="16" t="n">
        <f aca="false">$T$6</f>
        <v>5.105</v>
      </c>
      <c r="U14" s="15" t="n">
        <f aca="false">$X$6</f>
        <v>0.0253083743842365</v>
      </c>
      <c r="V14" s="16" t="n">
        <f aca="false">(T14-S14)*U14*4000</f>
        <v>82.5053004926109</v>
      </c>
      <c r="W14" s="15" t="n">
        <v>50</v>
      </c>
      <c r="X14" s="17" t="n">
        <f aca="false">V14*W14</f>
        <v>4125.26502463054</v>
      </c>
      <c r="Y14" s="18" t="n">
        <f aca="false">AVERAGE(X14:X15)</f>
        <v>4403.65714285715</v>
      </c>
      <c r="Z14" s="18"/>
      <c r="AB14" s="15" t="s">
        <v>99</v>
      </c>
      <c r="AC14" s="15" t="n">
        <v>18.2</v>
      </c>
      <c r="AD14" s="15" t="n">
        <f aca="false">AC14*50</f>
        <v>910</v>
      </c>
      <c r="AE14" s="46"/>
      <c r="AG14" s="50" t="s">
        <v>102</v>
      </c>
      <c r="AH14" s="15" t="n">
        <v>7.72</v>
      </c>
    </row>
    <row r="15" customFormat="false" ht="14" hidden="false" customHeight="false" outlineLevel="0" collapsed="false">
      <c r="A15" s="45"/>
      <c r="B15" s="15" t="s">
        <v>28</v>
      </c>
      <c r="C15" s="15" t="n">
        <v>20.4905</v>
      </c>
      <c r="D15" s="15" t="n">
        <v>30.5544</v>
      </c>
      <c r="E15" s="15" t="n">
        <f aca="false">D15-C15</f>
        <v>10.0639</v>
      </c>
      <c r="F15" s="15" t="n">
        <v>20.7957</v>
      </c>
      <c r="G15" s="15" t="n">
        <v>20.5957</v>
      </c>
      <c r="H15" s="15" t="n">
        <f aca="false">F15-C15</f>
        <v>0.305199999999999</v>
      </c>
      <c r="I15" s="15" t="n">
        <f aca="false">F15-G15</f>
        <v>0.199999999999999</v>
      </c>
      <c r="J15" s="46"/>
      <c r="K15" s="15" t="n">
        <f aca="false">(H15/E15)*100</f>
        <v>3.03262154830632</v>
      </c>
      <c r="L15" s="15" t="n">
        <f aca="false">(I15/E15)*100</f>
        <v>1.9873011456791</v>
      </c>
      <c r="M15" s="15" t="n">
        <f aca="false">I15/H15*100</f>
        <v>65.5307994757535</v>
      </c>
      <c r="N15" s="46"/>
      <c r="O15" s="46" t="n">
        <f aca="false">AVERAGE(L15:L16)</f>
        <v>1.9858054046192</v>
      </c>
      <c r="P15" s="46"/>
      <c r="Q15" s="45"/>
      <c r="R15" s="15" t="s">
        <v>27</v>
      </c>
      <c r="S15" s="15" t="n">
        <v>4.18</v>
      </c>
      <c r="T15" s="16" t="n">
        <f aca="false">$T$6</f>
        <v>5.105</v>
      </c>
      <c r="U15" s="15" t="n">
        <f aca="false">$X$6</f>
        <v>0.0253083743842365</v>
      </c>
      <c r="V15" s="16" t="n">
        <f aca="false">(T15-S15)*U15*4000</f>
        <v>93.640985221675</v>
      </c>
      <c r="W15" s="15" t="n">
        <v>50</v>
      </c>
      <c r="X15" s="17" t="n">
        <f aca="false">V15*W15</f>
        <v>4682.04926108375</v>
      </c>
      <c r="Y15" s="18"/>
      <c r="Z15" s="18"/>
      <c r="AB15" s="15" t="s">
        <v>100</v>
      </c>
      <c r="AC15" s="15" t="n">
        <v>16.5</v>
      </c>
      <c r="AD15" s="15" t="n">
        <f aca="false">AC15*50</f>
        <v>825</v>
      </c>
      <c r="AE15" s="46" t="n">
        <f aca="false">AVERAGE(AD15:AD17)</f>
        <v>811.666666666667</v>
      </c>
      <c r="AG15" s="50" t="s">
        <v>103</v>
      </c>
      <c r="AH15" s="15" t="n">
        <v>7.45</v>
      </c>
      <c r="AI15" s="15" t="n">
        <f aca="false">AVERAGE(AH15,AH16,AH17)</f>
        <v>7.55</v>
      </c>
    </row>
    <row r="16" customFormat="false" ht="14" hidden="false" customHeight="false" outlineLevel="0" collapsed="false">
      <c r="A16" s="45"/>
      <c r="B16" s="15" t="s">
        <v>29</v>
      </c>
      <c r="C16" s="15" t="n">
        <v>20.5085</v>
      </c>
      <c r="D16" s="15" t="n">
        <v>30.9353</v>
      </c>
      <c r="E16" s="15" t="n">
        <f aca="false">D16-C16</f>
        <v>10.4268</v>
      </c>
      <c r="F16" s="15" t="n">
        <v>20.8257</v>
      </c>
      <c r="G16" s="15" t="n">
        <v>20.6188</v>
      </c>
      <c r="H16" s="15" t="n">
        <f aca="false">F16-C16</f>
        <v>0.3172</v>
      </c>
      <c r="I16" s="15" t="n">
        <f aca="false">F16-G16</f>
        <v>0.206900000000001</v>
      </c>
      <c r="J16" s="46"/>
      <c r="K16" s="15" t="n">
        <f aca="false">(H16/E16)*100</f>
        <v>3.04216058618176</v>
      </c>
      <c r="L16" s="15" t="n">
        <f aca="false">(I16/E16)*100</f>
        <v>1.9843096635593</v>
      </c>
      <c r="M16" s="15" t="n">
        <f aca="false">I16/H16*100</f>
        <v>65.2269861286258</v>
      </c>
      <c r="N16" s="46"/>
      <c r="O16" s="46"/>
      <c r="P16" s="46"/>
      <c r="Q16" s="45" t="s">
        <v>98</v>
      </c>
      <c r="R16" s="15" t="s">
        <v>28</v>
      </c>
      <c r="S16" s="15" t="n">
        <v>4.27</v>
      </c>
      <c r="T16" s="16" t="n">
        <f aca="false">$T$6</f>
        <v>5.105</v>
      </c>
      <c r="U16" s="15" t="n">
        <f aca="false">$X$6</f>
        <v>0.0253083743842365</v>
      </c>
      <c r="V16" s="16" t="n">
        <f aca="false">(T16-S16)*U16*4000</f>
        <v>84.5299704433499</v>
      </c>
      <c r="W16" s="15" t="n">
        <v>50</v>
      </c>
      <c r="X16" s="17" t="n">
        <f aca="false">V16*W16</f>
        <v>4226.49852216749</v>
      </c>
      <c r="Y16" s="18" t="n">
        <f aca="false">AVERAGE(X16:X17)</f>
        <v>4175.88177339902</v>
      </c>
      <c r="Z16" s="18"/>
      <c r="AB16" s="15" t="s">
        <v>101</v>
      </c>
      <c r="AC16" s="15" t="n">
        <v>15.2</v>
      </c>
      <c r="AD16" s="15" t="n">
        <f aca="false">AC16*50</f>
        <v>760</v>
      </c>
      <c r="AE16" s="46"/>
      <c r="AG16" s="50" t="s">
        <v>104</v>
      </c>
      <c r="AH16" s="15" t="n">
        <v>7.8</v>
      </c>
    </row>
    <row r="17" customFormat="false" ht="14" hidden="false" customHeight="false" outlineLevel="0" collapsed="false">
      <c r="A17" s="45"/>
      <c r="B17" s="15" t="s">
        <v>30</v>
      </c>
      <c r="C17" s="15" t="n">
        <v>20.5027</v>
      </c>
      <c r="D17" s="15" t="n">
        <v>30.9085</v>
      </c>
      <c r="E17" s="15" t="n">
        <f aca="false">D17-C17</f>
        <v>10.4058</v>
      </c>
      <c r="F17" s="15" t="n">
        <v>20.8266</v>
      </c>
      <c r="G17" s="15" t="n">
        <v>20.613</v>
      </c>
      <c r="H17" s="15" t="n">
        <f aca="false">F17-C17</f>
        <v>0.323899999999998</v>
      </c>
      <c r="I17" s="15" t="n">
        <f aca="false">F17-G17</f>
        <v>0.2136</v>
      </c>
      <c r="J17" s="46"/>
      <c r="K17" s="15" t="n">
        <f aca="false">(H17/E17)*100</f>
        <v>3.11268715524033</v>
      </c>
      <c r="L17" s="15" t="n">
        <f aca="false">(I17/E17)*100</f>
        <v>2.05270137807761</v>
      </c>
      <c r="M17" s="15" t="n">
        <f aca="false">I17/H17*100</f>
        <v>65.9462797159619</v>
      </c>
      <c r="N17" s="46"/>
      <c r="O17" s="46" t="n">
        <f aca="false">AVERAGE(L17:L18)</f>
        <v>1.95375363076532</v>
      </c>
      <c r="P17" s="46"/>
      <c r="Q17" s="45"/>
      <c r="R17" s="15" t="s">
        <v>29</v>
      </c>
      <c r="S17" s="15" t="n">
        <v>4.29</v>
      </c>
      <c r="T17" s="16" t="n">
        <f aca="false">$T$6</f>
        <v>5.105</v>
      </c>
      <c r="U17" s="15" t="n">
        <f aca="false">$X$6</f>
        <v>0.0253083743842365</v>
      </c>
      <c r="V17" s="16" t="n">
        <f aca="false">(T17-S17)*U17*4000</f>
        <v>82.5053004926109</v>
      </c>
      <c r="W17" s="15" t="n">
        <v>50</v>
      </c>
      <c r="X17" s="17" t="n">
        <f aca="false">V17*W17</f>
        <v>4125.26502463054</v>
      </c>
      <c r="Y17" s="18"/>
      <c r="Z17" s="18"/>
      <c r="AB17" s="50" t="s">
        <v>102</v>
      </c>
      <c r="AC17" s="15" t="n">
        <v>17</v>
      </c>
      <c r="AD17" s="15" t="n">
        <f aca="false">AC17*50</f>
        <v>850</v>
      </c>
      <c r="AE17" s="46"/>
      <c r="AG17" s="50" t="s">
        <v>105</v>
      </c>
      <c r="AH17" s="15" t="n">
        <v>7.4</v>
      </c>
    </row>
    <row r="18" customFormat="false" ht="14" hidden="false" customHeight="false" outlineLevel="0" collapsed="false">
      <c r="A18" s="45"/>
      <c r="B18" s="15" t="s">
        <v>31</v>
      </c>
      <c r="C18" s="15" t="n">
        <v>20.6015</v>
      </c>
      <c r="D18" s="15" t="n">
        <v>29.6914</v>
      </c>
      <c r="E18" s="15" t="n">
        <f aca="false">D18-C18</f>
        <v>9.0899</v>
      </c>
      <c r="F18" s="15" t="n">
        <v>20.8616</v>
      </c>
      <c r="G18" s="15" t="n">
        <v>20.693</v>
      </c>
      <c r="H18" s="15" t="n">
        <f aca="false">F18-C18</f>
        <v>0.260099999999998</v>
      </c>
      <c r="I18" s="15" t="n">
        <f aca="false">F18-G18</f>
        <v>0.168599999999998</v>
      </c>
      <c r="J18" s="46"/>
      <c r="K18" s="15" t="n">
        <f aca="false">(H18/E18)*100</f>
        <v>2.8614176173555</v>
      </c>
      <c r="L18" s="15" t="n">
        <f aca="false">(I18/E18)*100</f>
        <v>1.85480588345304</v>
      </c>
      <c r="M18" s="15" t="n">
        <f aca="false">I18/H18*100</f>
        <v>64.8212226066895</v>
      </c>
      <c r="N18" s="46"/>
      <c r="O18" s="46"/>
      <c r="P18" s="46"/>
      <c r="Q18" s="45" t="s">
        <v>99</v>
      </c>
      <c r="R18" s="15" t="s">
        <v>30</v>
      </c>
      <c r="S18" s="15" t="n">
        <v>4.11</v>
      </c>
      <c r="T18" s="16" t="n">
        <f aca="false">$T$6</f>
        <v>5.105</v>
      </c>
      <c r="U18" s="15" t="n">
        <f aca="false">$X$6</f>
        <v>0.0253083743842365</v>
      </c>
      <c r="V18" s="16" t="n">
        <f aca="false">(T18-S18)*U18*4000</f>
        <v>100.727330049261</v>
      </c>
      <c r="W18" s="15" t="n">
        <v>50</v>
      </c>
      <c r="X18" s="17" t="n">
        <f aca="false">V18*W18</f>
        <v>5036.36650246306</v>
      </c>
      <c r="Y18" s="18" t="n">
        <f aca="false">AVERAGE(X18:X19)</f>
        <v>5112.29162561577</v>
      </c>
      <c r="Z18" s="18"/>
      <c r="AB18" s="50" t="s">
        <v>103</v>
      </c>
      <c r="AC18" s="15" t="n">
        <v>18.8</v>
      </c>
      <c r="AD18" s="15" t="n">
        <f aca="false">AC18*50</f>
        <v>940</v>
      </c>
      <c r="AE18" s="46" t="n">
        <f aca="false">AVERAGE(AD18:AD20)</f>
        <v>948.333333333333</v>
      </c>
      <c r="AG18" s="50" t="s">
        <v>106</v>
      </c>
      <c r="AH18" s="15" t="n">
        <v>7.25</v>
      </c>
      <c r="AI18" s="15" t="n">
        <f aca="false">AVERAGE(AH18,AH19,AH20)</f>
        <v>7.58333333333333</v>
      </c>
    </row>
    <row r="19" customFormat="false" ht="14" hidden="false" customHeight="false" outlineLevel="0" collapsed="false">
      <c r="A19" s="45"/>
      <c r="B19" s="15" t="s">
        <v>32</v>
      </c>
      <c r="C19" s="15" t="n">
        <v>20.7483</v>
      </c>
      <c r="D19" s="15" t="n">
        <v>28.9938</v>
      </c>
      <c r="E19" s="15" t="n">
        <f aca="false">D19-C19</f>
        <v>8.2455</v>
      </c>
      <c r="F19" s="15" t="n">
        <v>20.9945</v>
      </c>
      <c r="G19" s="15" t="n">
        <v>20.8863</v>
      </c>
      <c r="H19" s="15" t="n">
        <f aca="false">F19-C19</f>
        <v>0.246199999999998</v>
      </c>
      <c r="I19" s="15" t="n">
        <f aca="false">F19-G19</f>
        <v>0.1082</v>
      </c>
      <c r="J19" s="46" t="n">
        <f aca="false">AVERAGE(I19,I20,I21,I22,I23,I24)</f>
        <v>0.1336</v>
      </c>
      <c r="K19" s="15" t="n">
        <f aca="false">(H19/E19)*100</f>
        <v>2.98587108119578</v>
      </c>
      <c r="L19" s="15" t="n">
        <f aca="false">(I19/E19)*100</f>
        <v>1.31223091383179</v>
      </c>
      <c r="M19" s="15" t="n">
        <f aca="false">I19/H19*100</f>
        <v>43.9480097481726</v>
      </c>
      <c r="N19" s="46" t="n">
        <f aca="false">AVERAGE(K19,K20,K21,K22,K23,K24)</f>
        <v>2.97687250017945</v>
      </c>
      <c r="O19" s="46" t="n">
        <f aca="false">AVERAGE(L19:L20)</f>
        <v>1.33669349853009</v>
      </c>
      <c r="P19" s="46"/>
      <c r="Q19" s="45"/>
      <c r="R19" s="15" t="s">
        <v>31</v>
      </c>
      <c r="S19" s="15" t="n">
        <v>4.08</v>
      </c>
      <c r="T19" s="16" t="n">
        <f aca="false">$T$6</f>
        <v>5.105</v>
      </c>
      <c r="U19" s="15" t="n">
        <f aca="false">$X$6</f>
        <v>0.0253083743842365</v>
      </c>
      <c r="V19" s="16" t="n">
        <f aca="false">(T19-S19)*U19*4000</f>
        <v>103.76433497537</v>
      </c>
      <c r="W19" s="15" t="n">
        <v>50</v>
      </c>
      <c r="X19" s="17" t="n">
        <f aca="false">V19*W19</f>
        <v>5188.21674876848</v>
      </c>
      <c r="Y19" s="18"/>
      <c r="Z19" s="18"/>
      <c r="AB19" s="50" t="s">
        <v>104</v>
      </c>
      <c r="AC19" s="15" t="n">
        <v>19.6</v>
      </c>
      <c r="AD19" s="15" t="n">
        <f aca="false">AC19*50</f>
        <v>980</v>
      </c>
      <c r="AE19" s="46"/>
      <c r="AG19" s="50" t="s">
        <v>107</v>
      </c>
      <c r="AH19" s="15" t="n">
        <v>7.74</v>
      </c>
    </row>
    <row r="20" customFormat="false" ht="14" hidden="false" customHeight="false" outlineLevel="0" collapsed="false">
      <c r="A20" s="45"/>
      <c r="B20" s="15" t="s">
        <v>33</v>
      </c>
      <c r="C20" s="15" t="n">
        <v>20.4619</v>
      </c>
      <c r="D20" s="15" t="n">
        <v>30.4681</v>
      </c>
      <c r="E20" s="15" t="n">
        <f aca="false">D20-C20</f>
        <v>10.0062</v>
      </c>
      <c r="F20" s="15" t="n">
        <v>20.7611</v>
      </c>
      <c r="G20" s="15" t="n">
        <v>20.6249</v>
      </c>
      <c r="H20" s="15" t="n">
        <f aca="false">F20-C20</f>
        <v>0.299199999999999</v>
      </c>
      <c r="I20" s="15" t="n">
        <f aca="false">F20-G20</f>
        <v>0.136199999999999</v>
      </c>
      <c r="J20" s="46"/>
      <c r="K20" s="15" t="n">
        <f aca="false">(H20/E20)*100</f>
        <v>2.99014610941215</v>
      </c>
      <c r="L20" s="15" t="n">
        <f aca="false">(I20/E20)*100</f>
        <v>1.36115608322839</v>
      </c>
      <c r="M20" s="15" t="n">
        <f aca="false">I20/H20*100</f>
        <v>45.5213903743313</v>
      </c>
      <c r="N20" s="46"/>
      <c r="O20" s="50"/>
      <c r="P20" s="46"/>
      <c r="Q20" s="45" t="s">
        <v>100</v>
      </c>
      <c r="R20" s="15" t="s">
        <v>32</v>
      </c>
      <c r="S20" s="15" t="n">
        <v>4.54</v>
      </c>
      <c r="T20" s="16" t="n">
        <f aca="false">$T$6</f>
        <v>5.105</v>
      </c>
      <c r="U20" s="15" t="n">
        <f aca="false">$X$6</f>
        <v>0.0253083743842365</v>
      </c>
      <c r="V20" s="16" t="n">
        <f aca="false">(T20-S20)*U20*4000</f>
        <v>57.1969261083744</v>
      </c>
      <c r="W20" s="15" t="n">
        <v>50</v>
      </c>
      <c r="X20" s="17" t="n">
        <f aca="false">V20*W20</f>
        <v>2859.84630541872</v>
      </c>
      <c r="Y20" s="18" t="n">
        <f aca="false">AVERAGE(X20:X21)</f>
        <v>2556.14581280788</v>
      </c>
      <c r="Z20" s="18"/>
      <c r="AB20" s="50" t="s">
        <v>105</v>
      </c>
      <c r="AC20" s="15" t="n">
        <v>18.5</v>
      </c>
      <c r="AD20" s="15" t="n">
        <f aca="false">AC20*50</f>
        <v>925</v>
      </c>
      <c r="AE20" s="46"/>
      <c r="AG20" s="50" t="s">
        <v>108</v>
      </c>
      <c r="AH20" s="15" t="n">
        <v>7.76</v>
      </c>
    </row>
    <row r="21" customFormat="false" ht="14" hidden="false" customHeight="false" outlineLevel="0" collapsed="false">
      <c r="A21" s="45"/>
      <c r="B21" s="15" t="s">
        <v>34</v>
      </c>
      <c r="C21" s="15" t="n">
        <v>20.5347</v>
      </c>
      <c r="D21" s="15" t="n">
        <v>29.6773</v>
      </c>
      <c r="E21" s="15" t="n">
        <f aca="false">D21-C21</f>
        <v>9.1426</v>
      </c>
      <c r="F21" s="15" t="n">
        <v>20.81</v>
      </c>
      <c r="G21" s="15" t="n">
        <v>20.6565</v>
      </c>
      <c r="H21" s="15" t="n">
        <f aca="false">F21-C21</f>
        <v>0.275299999999998</v>
      </c>
      <c r="I21" s="15" t="n">
        <f aca="false">F21-G21</f>
        <v>0.153499999999998</v>
      </c>
      <c r="J21" s="46"/>
      <c r="K21" s="15" t="n">
        <f aca="false">(H21/E21)*100</f>
        <v>3.01117843939359</v>
      </c>
      <c r="L21" s="15" t="n">
        <f aca="false">(I21/E21)*100</f>
        <v>1.67895347056633</v>
      </c>
      <c r="M21" s="15" t="n">
        <f aca="false">I21/H21*100</f>
        <v>55.7573556120591</v>
      </c>
      <c r="N21" s="46"/>
      <c r="O21" s="46" t="n">
        <f aca="false">AVERAGE(L21:L22)</f>
        <v>1.64017611695567</v>
      </c>
      <c r="P21" s="46"/>
      <c r="Q21" s="45"/>
      <c r="R21" s="15" t="s">
        <v>33</v>
      </c>
      <c r="S21" s="15" t="n">
        <v>4.66</v>
      </c>
      <c r="T21" s="16" t="n">
        <f aca="false">$T$6</f>
        <v>5.105</v>
      </c>
      <c r="U21" s="15" t="n">
        <f aca="false">$X$6</f>
        <v>0.0253083743842365</v>
      </c>
      <c r="V21" s="16" t="n">
        <f aca="false">(T21-S21)*U21*4000</f>
        <v>45.0489064039409</v>
      </c>
      <c r="W21" s="15" t="n">
        <v>50</v>
      </c>
      <c r="X21" s="17" t="n">
        <f aca="false">V21*W21</f>
        <v>2252.44532019705</v>
      </c>
      <c r="Y21" s="18"/>
      <c r="Z21" s="18"/>
      <c r="AB21" s="50" t="s">
        <v>106</v>
      </c>
      <c r="AC21" s="15" t="n">
        <v>18.4</v>
      </c>
      <c r="AD21" s="15" t="n">
        <f aca="false">AC21*50</f>
        <v>920</v>
      </c>
      <c r="AE21" s="46" t="n">
        <f aca="false">AVERAGE(AD21:AD23)</f>
        <v>930</v>
      </c>
      <c r="AG21" s="50" t="s">
        <v>109</v>
      </c>
      <c r="AH21" s="15" t="n">
        <v>7.78</v>
      </c>
      <c r="AI21" s="15" t="n">
        <f aca="false">AVERAGE(AH21,AH22,AH23)</f>
        <v>7.59333333333333</v>
      </c>
    </row>
    <row r="22" customFormat="false" ht="14" hidden="false" customHeight="false" outlineLevel="0" collapsed="false">
      <c r="A22" s="45"/>
      <c r="B22" s="15" t="s">
        <v>35</v>
      </c>
      <c r="C22" s="15" t="n">
        <v>20.6361</v>
      </c>
      <c r="D22" s="15" t="n">
        <v>29.2723</v>
      </c>
      <c r="E22" s="15" t="n">
        <f aca="false">D22-C22</f>
        <v>8.6362</v>
      </c>
      <c r="F22" s="15" t="n">
        <v>20.8918</v>
      </c>
      <c r="G22" s="15" t="n">
        <v>20.7535</v>
      </c>
      <c r="H22" s="15" t="n">
        <f aca="false">F22-C22</f>
        <v>0.255700000000001</v>
      </c>
      <c r="I22" s="15" t="n">
        <f aca="false">F22-G22</f>
        <v>0.138300000000001</v>
      </c>
      <c r="J22" s="46"/>
      <c r="K22" s="15" t="n">
        <f aca="false">(H22/E22)*100</f>
        <v>2.96079294133995</v>
      </c>
      <c r="L22" s="15" t="n">
        <f aca="false">(I22/E22)*100</f>
        <v>1.601398763345</v>
      </c>
      <c r="M22" s="15" t="n">
        <f aca="false">I22/H22*100</f>
        <v>54.0868204927651</v>
      </c>
      <c r="N22" s="46"/>
      <c r="O22" s="50"/>
      <c r="P22" s="46"/>
      <c r="Q22" s="45" t="s">
        <v>101</v>
      </c>
      <c r="R22" s="15" t="s">
        <v>34</v>
      </c>
      <c r="S22" s="15" t="n">
        <v>4.61</v>
      </c>
      <c r="T22" s="16" t="n">
        <f aca="false">$T$6</f>
        <v>5.105</v>
      </c>
      <c r="U22" s="15" t="n">
        <f aca="false">$X$6</f>
        <v>0.0253083743842365</v>
      </c>
      <c r="V22" s="16" t="n">
        <f aca="false">(T22-S22)*U22*4000</f>
        <v>50.1105812807882</v>
      </c>
      <c r="W22" s="15" t="n">
        <v>50</v>
      </c>
      <c r="X22" s="17" t="n">
        <f aca="false">V22*W22</f>
        <v>2505.52906403941</v>
      </c>
      <c r="Y22" s="18" t="n">
        <f aca="false">AVERAGE(X22:X23)</f>
        <v>2606.76256157636</v>
      </c>
      <c r="Z22" s="18"/>
      <c r="AB22" s="50" t="s">
        <v>107</v>
      </c>
      <c r="AC22" s="15" t="n">
        <v>18.4</v>
      </c>
      <c r="AD22" s="15" t="n">
        <f aca="false">AC22*50</f>
        <v>920</v>
      </c>
      <c r="AE22" s="46"/>
      <c r="AG22" s="50" t="s">
        <v>110</v>
      </c>
      <c r="AH22" s="15" t="n">
        <v>7.29</v>
      </c>
    </row>
    <row r="23" customFormat="false" ht="14" hidden="false" customHeight="false" outlineLevel="0" collapsed="false">
      <c r="A23" s="45"/>
      <c r="B23" s="15" t="s">
        <v>36</v>
      </c>
      <c r="C23" s="15" t="n">
        <v>20.8544</v>
      </c>
      <c r="D23" s="15" t="n">
        <v>29.4171</v>
      </c>
      <c r="E23" s="15" t="n">
        <f aca="false">D23-C23</f>
        <v>8.5627</v>
      </c>
      <c r="F23" s="15" t="n">
        <v>21.1055</v>
      </c>
      <c r="G23" s="15" t="n">
        <v>20.9716</v>
      </c>
      <c r="H23" s="15" t="n">
        <f aca="false">F23-C23</f>
        <v>0.251100000000001</v>
      </c>
      <c r="I23" s="15" t="n">
        <f aca="false">F23-G23</f>
        <v>0.133900000000001</v>
      </c>
      <c r="J23" s="46"/>
      <c r="K23" s="15" t="n">
        <f aca="false">(H23/E23)*100</f>
        <v>2.9324862484964</v>
      </c>
      <c r="L23" s="15" t="n">
        <f aca="false">(I23/E23)*100</f>
        <v>1.56375909467809</v>
      </c>
      <c r="M23" s="15" t="n">
        <f aca="false">I23/H23*100</f>
        <v>53.3253683791318</v>
      </c>
      <c r="N23" s="46"/>
      <c r="O23" s="46" t="n">
        <f aca="false">AVERAGE(L23:L24)</f>
        <v>1.66588938909119</v>
      </c>
      <c r="P23" s="46"/>
      <c r="Q23" s="45"/>
      <c r="R23" s="15" t="s">
        <v>35</v>
      </c>
      <c r="S23" s="15" t="n">
        <v>4.57</v>
      </c>
      <c r="T23" s="16" t="n">
        <f aca="false">$T$6</f>
        <v>5.105</v>
      </c>
      <c r="U23" s="15" t="n">
        <f aca="false">$X$6</f>
        <v>0.0253083743842365</v>
      </c>
      <c r="V23" s="16" t="n">
        <f aca="false">(T23-S23)*U23*4000</f>
        <v>54.159921182266</v>
      </c>
      <c r="W23" s="15" t="n">
        <v>50</v>
      </c>
      <c r="X23" s="17" t="n">
        <f aca="false">V23*W23</f>
        <v>2707.9960591133</v>
      </c>
      <c r="Y23" s="18"/>
      <c r="Z23" s="18"/>
      <c r="AB23" s="50" t="s">
        <v>108</v>
      </c>
      <c r="AC23" s="15" t="n">
        <v>19</v>
      </c>
      <c r="AD23" s="15" t="n">
        <f aca="false">AC23*50</f>
        <v>950</v>
      </c>
      <c r="AE23" s="46"/>
      <c r="AG23" s="50" t="s">
        <v>111</v>
      </c>
      <c r="AH23" s="15" t="n">
        <v>7.71</v>
      </c>
    </row>
    <row r="24" customFormat="false" ht="14" hidden="false" customHeight="false" outlineLevel="0" collapsed="false">
      <c r="A24" s="45"/>
      <c r="B24" s="15" t="s">
        <v>37</v>
      </c>
      <c r="C24" s="15" t="n">
        <v>20.4051</v>
      </c>
      <c r="D24" s="15" t="n">
        <v>27.8428</v>
      </c>
      <c r="E24" s="15" t="n">
        <f aca="false">D24-C24</f>
        <v>7.4377</v>
      </c>
      <c r="F24" s="15" t="n">
        <v>20.6268</v>
      </c>
      <c r="G24" s="15" t="n">
        <v>20.4953</v>
      </c>
      <c r="H24" s="15" t="n">
        <f aca="false">F24-C24</f>
        <v>0.221699999999998</v>
      </c>
      <c r="I24" s="15" t="n">
        <f aca="false">F24-G24</f>
        <v>0.131499999999999</v>
      </c>
      <c r="J24" s="46"/>
      <c r="K24" s="15" t="n">
        <f aca="false">(H24/E24)*100</f>
        <v>2.9807601812388</v>
      </c>
      <c r="L24" s="15" t="n">
        <f aca="false">(I24/E24)*100</f>
        <v>1.7680196835043</v>
      </c>
      <c r="M24" s="15" t="n">
        <f aca="false">I24/H24*100</f>
        <v>59.3143888137122</v>
      </c>
      <c r="N24" s="46"/>
      <c r="O24" s="50"/>
      <c r="P24" s="46"/>
      <c r="Q24" s="45" t="s">
        <v>102</v>
      </c>
      <c r="R24" s="15" t="s">
        <v>36</v>
      </c>
      <c r="S24" s="15" t="n">
        <v>4.6</v>
      </c>
      <c r="T24" s="16" t="n">
        <f aca="false">$T$6</f>
        <v>5.105</v>
      </c>
      <c r="U24" s="15" t="n">
        <f aca="false">$X$6</f>
        <v>0.0253083743842365</v>
      </c>
      <c r="V24" s="16" t="n">
        <f aca="false">(T24-S24)*U24*4000</f>
        <v>51.1229162561577</v>
      </c>
      <c r="W24" s="15" t="n">
        <v>50</v>
      </c>
      <c r="X24" s="17" t="n">
        <f aca="false">V24*W24</f>
        <v>2556.14581280789</v>
      </c>
      <c r="Y24" s="18" t="n">
        <f aca="false">AVERAGE(X24:X25)</f>
        <v>2834.53793103449</v>
      </c>
      <c r="Z24" s="18"/>
      <c r="AB24" s="50" t="s">
        <v>109</v>
      </c>
      <c r="AC24" s="15" t="n">
        <v>18.5</v>
      </c>
      <c r="AD24" s="15" t="n">
        <f aca="false">AC24*50</f>
        <v>925</v>
      </c>
      <c r="AE24" s="46" t="n">
        <f aca="false">AVERAGE(AD24,AD25,AD26)</f>
        <v>946.666666666667</v>
      </c>
      <c r="AF24" s="50"/>
    </row>
    <row r="25" customFormat="false" ht="14" hidden="false" customHeight="false" outlineLevel="0" collapsed="false">
      <c r="A25" s="45"/>
      <c r="B25" s="15" t="s">
        <v>38</v>
      </c>
      <c r="C25" s="15" t="n">
        <v>20.5588</v>
      </c>
      <c r="D25" s="15" t="n">
        <v>29.3671</v>
      </c>
      <c r="E25" s="15" t="n">
        <f aca="false">D25-C25</f>
        <v>8.8083</v>
      </c>
      <c r="F25" s="15" t="n">
        <v>20.8355</v>
      </c>
      <c r="G25" s="15" t="n">
        <v>20.6553</v>
      </c>
      <c r="H25" s="15" t="n">
        <f aca="false">F25-C25</f>
        <v>0.276699999999998</v>
      </c>
      <c r="I25" s="15" t="n">
        <f aca="false">F25-G25</f>
        <v>0.180199999999999</v>
      </c>
      <c r="J25" s="46" t="n">
        <f aca="false">AVERAGE(I25,I26,I27,I28,I29,I30)</f>
        <v>0.163516666666666</v>
      </c>
      <c r="K25" s="15" t="n">
        <f aca="false">(H25/E25)*100</f>
        <v>3.14135531260287</v>
      </c>
      <c r="L25" s="15" t="n">
        <f aca="false">(I25/E25)*100</f>
        <v>2.04579771352019</v>
      </c>
      <c r="M25" s="15" t="n">
        <f aca="false">I25/H25*100</f>
        <v>65.1246837730396</v>
      </c>
      <c r="N25" s="46" t="n">
        <f aca="false">AVERAGE(K25,K26,K27,K28,K29,K30)</f>
        <v>3.0916888175928</v>
      </c>
      <c r="O25" s="46" t="n">
        <f aca="false">AVERAGE(L25:L26)</f>
        <v>2.03483778455253</v>
      </c>
      <c r="P25" s="46"/>
      <c r="Q25" s="45"/>
      <c r="R25" s="15" t="s">
        <v>37</v>
      </c>
      <c r="S25" s="15" t="n">
        <v>4.49</v>
      </c>
      <c r="T25" s="16" t="n">
        <f aca="false">$T$6</f>
        <v>5.105</v>
      </c>
      <c r="U25" s="15" t="n">
        <f aca="false">$X$6</f>
        <v>0.0253083743842365</v>
      </c>
      <c r="V25" s="16" t="n">
        <f aca="false">(T25-S25)*U25*4000</f>
        <v>62.2586009852217</v>
      </c>
      <c r="W25" s="15" t="n">
        <v>50</v>
      </c>
      <c r="X25" s="17" t="n">
        <f aca="false">V25*W25</f>
        <v>3112.93004926108</v>
      </c>
      <c r="Y25" s="18"/>
      <c r="Z25" s="18"/>
      <c r="AB25" s="50" t="s">
        <v>110</v>
      </c>
      <c r="AC25" s="15" t="n">
        <v>20</v>
      </c>
      <c r="AD25" s="15" t="n">
        <f aca="false">AC25*50</f>
        <v>1000</v>
      </c>
      <c r="AE25" s="18"/>
    </row>
    <row r="26" customFormat="false" ht="14" hidden="false" customHeight="false" outlineLevel="0" collapsed="false">
      <c r="A26" s="45"/>
      <c r="B26" s="15" t="s">
        <v>39</v>
      </c>
      <c r="C26" s="15" t="n">
        <v>20.543</v>
      </c>
      <c r="D26" s="15" t="n">
        <v>29.254</v>
      </c>
      <c r="E26" s="15" t="n">
        <f aca="false">D26-C26</f>
        <v>8.711</v>
      </c>
      <c r="F26" s="15" t="n">
        <v>20.816</v>
      </c>
      <c r="G26" s="15" t="n">
        <v>20.6397</v>
      </c>
      <c r="H26" s="15" t="n">
        <f aca="false">F26-C26</f>
        <v>0.273</v>
      </c>
      <c r="I26" s="15" t="n">
        <f aca="false">F26-G26</f>
        <v>0.176299999999998</v>
      </c>
      <c r="J26" s="46"/>
      <c r="K26" s="15" t="n">
        <f aca="false">(H26/E26)*100</f>
        <v>3.13396854551716</v>
      </c>
      <c r="L26" s="15" t="n">
        <f aca="false">(I26/E26)*100</f>
        <v>2.02387785558487</v>
      </c>
      <c r="M26" s="15" t="n">
        <f aca="false">I26/H26*100</f>
        <v>64.5787545787538</v>
      </c>
      <c r="N26" s="46"/>
      <c r="O26" s="50"/>
      <c r="P26" s="46"/>
      <c r="Q26" s="45" t="s">
        <v>103</v>
      </c>
      <c r="R26" s="15" t="s">
        <v>38</v>
      </c>
      <c r="S26" s="15" t="n">
        <v>3.67</v>
      </c>
      <c r="T26" s="16" t="n">
        <f aca="false">$T$6</f>
        <v>5.105</v>
      </c>
      <c r="U26" s="15" t="n">
        <f aca="false">$X$6</f>
        <v>0.0253083743842365</v>
      </c>
      <c r="V26" s="16" t="n">
        <f aca="false">(T26-S26)*U26*4000</f>
        <v>145.270068965517</v>
      </c>
      <c r="W26" s="15" t="n">
        <v>50</v>
      </c>
      <c r="X26" s="17" t="n">
        <f aca="false">V26*W26</f>
        <v>7263.50344827587</v>
      </c>
      <c r="Y26" s="18" t="n">
        <f aca="false">AVERAGE(X26:X27)</f>
        <v>7263.50344827587</v>
      </c>
      <c r="Z26" s="18"/>
      <c r="AB26" s="50" t="s">
        <v>111</v>
      </c>
      <c r="AC26" s="15" t="n">
        <v>18.3</v>
      </c>
      <c r="AD26" s="15" t="n">
        <f aca="false">AC26*50</f>
        <v>915</v>
      </c>
      <c r="AE26" s="18"/>
    </row>
    <row r="27" customFormat="false" ht="14" hidden="false" customHeight="false" outlineLevel="0" collapsed="false">
      <c r="A27" s="45"/>
      <c r="B27" s="15" t="s">
        <v>40</v>
      </c>
      <c r="C27" s="15" t="n">
        <v>20.8424</v>
      </c>
      <c r="D27" s="15" t="n">
        <v>29.179</v>
      </c>
      <c r="E27" s="15" t="n">
        <f aca="false">D27-C27</f>
        <v>8.3366</v>
      </c>
      <c r="F27" s="15" t="n">
        <v>21.0856</v>
      </c>
      <c r="G27" s="15" t="n">
        <v>20.9361</v>
      </c>
      <c r="H27" s="15" t="n">
        <f aca="false">F27-C27</f>
        <v>0.243199999999998</v>
      </c>
      <c r="I27" s="15" t="n">
        <f aca="false">F27-G27</f>
        <v>0.1495</v>
      </c>
      <c r="J27" s="46"/>
      <c r="K27" s="15" t="n">
        <f aca="false">(H27/E27)*100</f>
        <v>2.91725643547727</v>
      </c>
      <c r="L27" s="15" t="n">
        <f aca="false">(I27/E27)*100</f>
        <v>1.79329702756519</v>
      </c>
      <c r="M27" s="15" t="n">
        <f aca="false">I27/H27*100</f>
        <v>61.4720394736846</v>
      </c>
      <c r="N27" s="46"/>
      <c r="O27" s="46" t="n">
        <f aca="false">AVERAGE(L27:L28)</f>
        <v>1.80521680012534</v>
      </c>
      <c r="P27" s="46"/>
      <c r="Q27" s="45"/>
      <c r="R27" s="15" t="s">
        <v>39</v>
      </c>
      <c r="S27" s="15" t="n">
        <v>3.67</v>
      </c>
      <c r="T27" s="16" t="n">
        <f aca="false">$T$6</f>
        <v>5.105</v>
      </c>
      <c r="U27" s="15" t="n">
        <f aca="false">$X$6</f>
        <v>0.0253083743842365</v>
      </c>
      <c r="V27" s="16" t="n">
        <f aca="false">(T27-S27)*U27*4000</f>
        <v>145.270068965517</v>
      </c>
      <c r="W27" s="15" t="n">
        <v>50</v>
      </c>
      <c r="X27" s="17" t="n">
        <f aca="false">V27*W27</f>
        <v>7263.50344827587</v>
      </c>
      <c r="Y27" s="18"/>
      <c r="Z27" s="18"/>
    </row>
    <row r="28" customFormat="false" ht="14" hidden="false" customHeight="false" outlineLevel="0" collapsed="false">
      <c r="A28" s="45"/>
      <c r="B28" s="15" t="s">
        <v>41</v>
      </c>
      <c r="C28" s="15" t="n">
        <v>20.7645</v>
      </c>
      <c r="D28" s="15" t="n">
        <v>28.7661</v>
      </c>
      <c r="E28" s="15" t="n">
        <f aca="false">D28-C28</f>
        <v>8.0016</v>
      </c>
      <c r="F28" s="15" t="n">
        <v>21.0057</v>
      </c>
      <c r="G28" s="15" t="n">
        <v>20.8603</v>
      </c>
      <c r="H28" s="15" t="n">
        <f aca="false">F28-C28</f>
        <v>0.241199999999999</v>
      </c>
      <c r="I28" s="15" t="n">
        <f aca="false">F28-G28</f>
        <v>0.145400000000002</v>
      </c>
      <c r="J28" s="46"/>
      <c r="K28" s="15" t="n">
        <f aca="false">(H28/E28)*100</f>
        <v>3.01439712057587</v>
      </c>
      <c r="L28" s="15" t="n">
        <f aca="false">(I28/E28)*100</f>
        <v>1.81713657268549</v>
      </c>
      <c r="M28" s="15" t="n">
        <f aca="false">I28/H28*100</f>
        <v>60.2819237147607</v>
      </c>
      <c r="N28" s="46"/>
      <c r="O28" s="50"/>
      <c r="P28" s="46"/>
      <c r="Q28" s="45" t="s">
        <v>104</v>
      </c>
      <c r="R28" s="15" t="s">
        <v>40</v>
      </c>
      <c r="S28" s="15" t="n">
        <v>4.34</v>
      </c>
      <c r="T28" s="16" t="n">
        <f aca="false">$T$6</f>
        <v>5.105</v>
      </c>
      <c r="U28" s="15" t="n">
        <f aca="false">$X$6</f>
        <v>0.0253083743842365</v>
      </c>
      <c r="V28" s="16" t="n">
        <f aca="false">(T28-S28)*U28*4000</f>
        <v>77.4436256157636</v>
      </c>
      <c r="W28" s="15" t="n">
        <v>50</v>
      </c>
      <c r="X28" s="17" t="n">
        <f aca="false">V28*W28</f>
        <v>3872.18128078818</v>
      </c>
      <c r="Y28" s="18" t="n">
        <f aca="false">AVERAGE(X28:X29)</f>
        <v>4327.73201970444</v>
      </c>
      <c r="Z28" s="18"/>
    </row>
    <row r="29" customFormat="false" ht="14" hidden="false" customHeight="false" outlineLevel="0" collapsed="false">
      <c r="A29" s="45"/>
      <c r="B29" s="15" t="s">
        <v>42</v>
      </c>
      <c r="C29" s="15" t="n">
        <v>20.5092</v>
      </c>
      <c r="D29" s="15" t="n">
        <v>29.9262</v>
      </c>
      <c r="E29" s="15" t="n">
        <f aca="false">D29-C29</f>
        <v>9.417</v>
      </c>
      <c r="F29" s="15" t="n">
        <v>20.8065</v>
      </c>
      <c r="G29" s="15" t="n">
        <v>20.6185</v>
      </c>
      <c r="H29" s="15" t="n">
        <f aca="false">F29-C29</f>
        <v>0.2973</v>
      </c>
      <c r="I29" s="15" t="n">
        <f aca="false">F29-G29</f>
        <v>0.187999999999999</v>
      </c>
      <c r="J29" s="46"/>
      <c r="K29" s="15" t="n">
        <f aca="false">(H29/E29)*100</f>
        <v>3.15705638738452</v>
      </c>
      <c r="L29" s="15" t="n">
        <f aca="false">(I29/E29)*100</f>
        <v>1.99638950833598</v>
      </c>
      <c r="M29" s="15" t="n">
        <f aca="false">I29/H29*100</f>
        <v>63.2357887655563</v>
      </c>
      <c r="N29" s="46"/>
      <c r="O29" s="46" t="n">
        <f aca="false">AVERAGE(L29:L30)</f>
        <v>2.01227885802394</v>
      </c>
      <c r="P29" s="46"/>
      <c r="Q29" s="45"/>
      <c r="R29" s="15" t="s">
        <v>41</v>
      </c>
      <c r="S29" s="15" t="n">
        <v>4.16</v>
      </c>
      <c r="T29" s="16" t="n">
        <f aca="false">$T$6</f>
        <v>5.105</v>
      </c>
      <c r="U29" s="15" t="n">
        <f aca="false">$X$6</f>
        <v>0.0253083743842365</v>
      </c>
      <c r="V29" s="16" t="n">
        <f aca="false">(T29-S29)*U29*4000</f>
        <v>95.6656551724138</v>
      </c>
      <c r="W29" s="15" t="n">
        <v>50</v>
      </c>
      <c r="X29" s="17" t="n">
        <f aca="false">V29*W29</f>
        <v>4783.28275862069</v>
      </c>
      <c r="Y29" s="18"/>
      <c r="Z29" s="18"/>
    </row>
    <row r="30" customFormat="false" ht="14" hidden="false" customHeight="false" outlineLevel="0" collapsed="false">
      <c r="A30" s="45"/>
      <c r="B30" s="15" t="s">
        <v>43</v>
      </c>
      <c r="C30" s="15" t="n">
        <v>20.83</v>
      </c>
      <c r="D30" s="15" t="n">
        <v>27.8166</v>
      </c>
      <c r="E30" s="15" t="n">
        <f aca="false">D30-C30</f>
        <v>6.9866</v>
      </c>
      <c r="F30" s="15" t="n">
        <v>21.0526</v>
      </c>
      <c r="G30" s="15" t="n">
        <v>20.9109</v>
      </c>
      <c r="H30" s="15" t="n">
        <f aca="false">F30-C30</f>
        <v>0.222600000000003</v>
      </c>
      <c r="I30" s="15" t="n">
        <f aca="false">F30-G30</f>
        <v>0.1417</v>
      </c>
      <c r="J30" s="46"/>
      <c r="K30" s="15" t="n">
        <f aca="false">(H30/E30)*100</f>
        <v>3.18609910399913</v>
      </c>
      <c r="L30" s="15" t="n">
        <f aca="false">(I30/E30)*100</f>
        <v>2.02816820771191</v>
      </c>
      <c r="M30" s="15" t="n">
        <f aca="false">I30/H30*100</f>
        <v>63.6567834681033</v>
      </c>
      <c r="N30" s="46"/>
      <c r="O30" s="50"/>
      <c r="P30" s="46"/>
      <c r="Q30" s="45" t="s">
        <v>105</v>
      </c>
      <c r="R30" s="15" t="s">
        <v>42</v>
      </c>
      <c r="S30" s="15" t="n">
        <v>3.65</v>
      </c>
      <c r="T30" s="16" t="n">
        <f aca="false">$T$6</f>
        <v>5.105</v>
      </c>
      <c r="U30" s="15" t="n">
        <f aca="false">$X$6</f>
        <v>0.0253083743842365</v>
      </c>
      <c r="V30" s="16" t="n">
        <f aca="false">(T30-S30)*U30*4000</f>
        <v>147.294738916256</v>
      </c>
      <c r="W30" s="15" t="n">
        <v>50</v>
      </c>
      <c r="X30" s="17" t="n">
        <f aca="false">V30*W30</f>
        <v>7364.73694581281</v>
      </c>
      <c r="Y30" s="18" t="n">
        <f aca="false">AVERAGE(X30:X31)</f>
        <v>7314.12019704434</v>
      </c>
      <c r="Z30" s="18"/>
    </row>
    <row r="31" customFormat="false" ht="14" hidden="false" customHeight="false" outlineLevel="0" collapsed="false">
      <c r="A31" s="45"/>
      <c r="B31" s="15" t="s">
        <v>44</v>
      </c>
      <c r="C31" s="15" t="n">
        <v>20.4115</v>
      </c>
      <c r="D31" s="15" t="n">
        <v>28.4666</v>
      </c>
      <c r="E31" s="15" t="n">
        <f aca="false">D31-C31</f>
        <v>8.0551</v>
      </c>
      <c r="F31" s="15" t="n">
        <v>20.6483</v>
      </c>
      <c r="G31" s="15" t="n">
        <v>20.5202</v>
      </c>
      <c r="H31" s="15" t="n">
        <f aca="false">F31-C31</f>
        <v>0.236799999999999</v>
      </c>
      <c r="I31" s="15" t="n">
        <f aca="false">F31-G31</f>
        <v>0.1281</v>
      </c>
      <c r="J31" s="50" t="n">
        <f aca="false">AVERAGE(I31,I32,I33,I34,I35,I36)</f>
        <v>0.1247</v>
      </c>
      <c r="K31" s="15" t="n">
        <f aca="false">(H31/E31)*100</f>
        <v>2.9397524549664</v>
      </c>
      <c r="L31" s="15" t="n">
        <f aca="false">(I31/E31)*100</f>
        <v>1.59029683057938</v>
      </c>
      <c r="M31" s="15" t="n">
        <f aca="false">I31/H31*100</f>
        <v>54.096283783784</v>
      </c>
      <c r="N31" s="46" t="n">
        <f aca="false">AVERAGE(K31,K32,K33,K34,K35,K36)</f>
        <v>2.9895487481875</v>
      </c>
      <c r="O31" s="46" t="n">
        <f aca="false">AVERAGE(L31:L32)</f>
        <v>1.56303629633423</v>
      </c>
      <c r="P31" s="46"/>
      <c r="Q31" s="45"/>
      <c r="R31" s="15" t="s">
        <v>43</v>
      </c>
      <c r="S31" s="15" t="n">
        <v>3.67</v>
      </c>
      <c r="T31" s="16" t="n">
        <f aca="false">$T$6</f>
        <v>5.105</v>
      </c>
      <c r="U31" s="15" t="n">
        <f aca="false">$X$6</f>
        <v>0.0253083743842365</v>
      </c>
      <c r="V31" s="16" t="n">
        <f aca="false">(T31-S31)*U31*4000</f>
        <v>145.270068965517</v>
      </c>
      <c r="W31" s="15" t="n">
        <v>50</v>
      </c>
      <c r="X31" s="17" t="n">
        <f aca="false">V31*W31</f>
        <v>7263.50344827587</v>
      </c>
      <c r="Y31" s="18"/>
      <c r="Z31" s="18"/>
    </row>
    <row r="32" customFormat="false" ht="14" hidden="false" customHeight="false" outlineLevel="0" collapsed="false">
      <c r="A32" s="45"/>
      <c r="B32" s="15" t="s">
        <v>45</v>
      </c>
      <c r="C32" s="15" t="n">
        <v>20.4248</v>
      </c>
      <c r="D32" s="15" t="n">
        <v>28.6161</v>
      </c>
      <c r="E32" s="15" t="n">
        <f aca="false">D32-C32</f>
        <v>8.1913</v>
      </c>
      <c r="F32" s="15" t="n">
        <v>20.6918</v>
      </c>
      <c r="G32" s="15" t="n">
        <v>20.566</v>
      </c>
      <c r="H32" s="15" t="n">
        <f aca="false">F32-C32</f>
        <v>0.266999999999999</v>
      </c>
      <c r="I32" s="15" t="n">
        <f aca="false">F32-G32</f>
        <v>0.125800000000002</v>
      </c>
      <c r="J32" s="50"/>
      <c r="K32" s="15" t="n">
        <f aca="false">(H32/E32)*100</f>
        <v>3.25955587025258</v>
      </c>
      <c r="L32" s="15" t="n">
        <f aca="false">(I32/E32)*100</f>
        <v>1.53577576208907</v>
      </c>
      <c r="M32" s="15" t="n">
        <f aca="false">I32/H32*100</f>
        <v>47.1161048689146</v>
      </c>
      <c r="N32" s="46"/>
      <c r="O32" s="50"/>
      <c r="P32" s="46"/>
      <c r="Q32" s="45" t="s">
        <v>106</v>
      </c>
      <c r="R32" s="15" t="s">
        <v>44</v>
      </c>
      <c r="S32" s="15" t="n">
        <v>3.93</v>
      </c>
      <c r="T32" s="16" t="n">
        <f aca="false">$T$6</f>
        <v>5.105</v>
      </c>
      <c r="U32" s="15" t="n">
        <f aca="false">$X$6</f>
        <v>0.0253083743842365</v>
      </c>
      <c r="V32" s="16" t="n">
        <f aca="false">(T32-S32)*U32*4000</f>
        <v>118.949359605911</v>
      </c>
      <c r="W32" s="15" t="n">
        <v>50</v>
      </c>
      <c r="X32" s="17" t="n">
        <f aca="false">V32*W32</f>
        <v>5947.46798029557</v>
      </c>
      <c r="Y32" s="18" t="n">
        <f aca="false">AVERAGE(X32:X33)</f>
        <v>5947.46798029557</v>
      </c>
      <c r="Z32" s="18"/>
    </row>
    <row r="33" customFormat="false" ht="14" hidden="false" customHeight="false" outlineLevel="0" collapsed="false">
      <c r="A33" s="45"/>
      <c r="B33" s="15" t="s">
        <v>46</v>
      </c>
      <c r="C33" s="15" t="n">
        <v>20.535</v>
      </c>
      <c r="D33" s="15" t="n">
        <v>28.5182</v>
      </c>
      <c r="E33" s="15" t="n">
        <f aca="false">D33-C33</f>
        <v>7.9832</v>
      </c>
      <c r="F33" s="15" t="n">
        <v>20.7698</v>
      </c>
      <c r="G33" s="15" t="n">
        <v>20.6612</v>
      </c>
      <c r="H33" s="15" t="n">
        <f aca="false">F33-C33</f>
        <v>0.2348</v>
      </c>
      <c r="I33" s="15" t="n">
        <f aca="false">F33-G33</f>
        <v>0.108599999999999</v>
      </c>
      <c r="J33" s="50"/>
      <c r="K33" s="15" t="n">
        <f aca="false">(H33/E33)*100</f>
        <v>2.94117647058823</v>
      </c>
      <c r="L33" s="15" t="n">
        <f aca="false">(I33/E33)*100</f>
        <v>1.36035674917325</v>
      </c>
      <c r="M33" s="15" t="n">
        <f aca="false">I33/H33*100</f>
        <v>46.2521294718906</v>
      </c>
      <c r="N33" s="46"/>
      <c r="O33" s="46" t="n">
        <f aca="false">AVERAGE(L33:L34)</f>
        <v>1.46734119236268</v>
      </c>
      <c r="P33" s="46"/>
      <c r="Q33" s="45"/>
      <c r="R33" s="15" t="s">
        <v>45</v>
      </c>
      <c r="S33" s="15" t="n">
        <v>3.93</v>
      </c>
      <c r="T33" s="16" t="n">
        <f aca="false">$T$6</f>
        <v>5.105</v>
      </c>
      <c r="U33" s="15" t="n">
        <f aca="false">$X$6</f>
        <v>0.0253083743842365</v>
      </c>
      <c r="V33" s="16" t="n">
        <f aca="false">(T33-S33)*U33*4000</f>
        <v>118.949359605911</v>
      </c>
      <c r="W33" s="15" t="n">
        <v>50</v>
      </c>
      <c r="X33" s="17" t="n">
        <f aca="false">V33*W33</f>
        <v>5947.46798029557</v>
      </c>
      <c r="Y33" s="18"/>
      <c r="Z33" s="18"/>
    </row>
    <row r="34" customFormat="false" ht="14" hidden="false" customHeight="false" outlineLevel="0" collapsed="false">
      <c r="A34" s="45"/>
      <c r="B34" s="15" t="s">
        <v>47</v>
      </c>
      <c r="C34" s="15" t="n">
        <v>20.7549</v>
      </c>
      <c r="D34" s="15" t="n">
        <v>28.9997</v>
      </c>
      <c r="E34" s="15" t="n">
        <f aca="false">D34-C34</f>
        <v>8.2448</v>
      </c>
      <c r="F34" s="15" t="n">
        <v>21.0022</v>
      </c>
      <c r="G34" s="15" t="n">
        <v>20.8724</v>
      </c>
      <c r="H34" s="15" t="n">
        <f aca="false">F34-C34</f>
        <v>0.247299999999999</v>
      </c>
      <c r="I34" s="15" t="n">
        <f aca="false">F34-G34</f>
        <v>0.129799999999999</v>
      </c>
      <c r="J34" s="50"/>
      <c r="K34" s="15" t="n">
        <f aca="false">(H34/E34)*100</f>
        <v>2.99946633029302</v>
      </c>
      <c r="L34" s="15" t="n">
        <f aca="false">(I34/E34)*100</f>
        <v>1.5743256355521</v>
      </c>
      <c r="M34" s="15" t="n">
        <f aca="false">I34/H34*100</f>
        <v>52.4868580671249</v>
      </c>
      <c r="N34" s="46"/>
      <c r="O34" s="50"/>
      <c r="P34" s="46"/>
      <c r="Q34" s="45" t="s">
        <v>107</v>
      </c>
      <c r="R34" s="15" t="s">
        <v>46</v>
      </c>
      <c r="S34" s="15" t="n">
        <v>4.18</v>
      </c>
      <c r="T34" s="16" t="n">
        <f aca="false">$T$6</f>
        <v>5.105</v>
      </c>
      <c r="U34" s="15" t="n">
        <f aca="false">$X$6</f>
        <v>0.0253083743842365</v>
      </c>
      <c r="V34" s="16" t="n">
        <f aca="false">(T34-S34)*U34*4000</f>
        <v>93.640985221675</v>
      </c>
      <c r="W34" s="15" t="n">
        <v>50</v>
      </c>
      <c r="X34" s="17" t="n">
        <f aca="false">V34*W34</f>
        <v>4682.04926108375</v>
      </c>
      <c r="Y34" s="18" t="n">
        <f aca="false">AVERAGE(X34:X35)</f>
        <v>4454.27389162562</v>
      </c>
      <c r="Z34" s="18"/>
    </row>
    <row r="35" customFormat="false" ht="14" hidden="false" customHeight="false" outlineLevel="0" collapsed="false">
      <c r="A35" s="45"/>
      <c r="B35" s="15" t="s">
        <v>48</v>
      </c>
      <c r="C35" s="15" t="n">
        <v>20.5647</v>
      </c>
      <c r="D35" s="15" t="n">
        <v>28.7461</v>
      </c>
      <c r="E35" s="15" t="n">
        <f aca="false">D35-C35</f>
        <v>8.1814</v>
      </c>
      <c r="F35" s="15" t="n">
        <v>20.7901</v>
      </c>
      <c r="G35" s="15" t="n">
        <v>20.6565</v>
      </c>
      <c r="H35" s="15" t="n">
        <f aca="false">F35-C35</f>
        <v>0.2254</v>
      </c>
      <c r="I35" s="15" t="n">
        <f aca="false">F35-G35</f>
        <v>0.133599999999998</v>
      </c>
      <c r="J35" s="50"/>
      <c r="K35" s="15" t="n">
        <f aca="false">(H35/E35)*100</f>
        <v>2.75502970151808</v>
      </c>
      <c r="L35" s="15" t="n">
        <f aca="false">(I35/E35)*100</f>
        <v>1.63297235192018</v>
      </c>
      <c r="M35" s="15" t="n">
        <f aca="false">I35/H35*100</f>
        <v>59.2724046140184</v>
      </c>
      <c r="N35" s="46"/>
      <c r="O35" s="46" t="n">
        <f aca="false">AVERAGE(L35:L36)</f>
        <v>1.65790344462194</v>
      </c>
      <c r="P35" s="46"/>
      <c r="Q35" s="45"/>
      <c r="R35" s="15" t="s">
        <v>47</v>
      </c>
      <c r="S35" s="15" t="n">
        <v>4.27</v>
      </c>
      <c r="T35" s="16" t="n">
        <f aca="false">$T$6</f>
        <v>5.105</v>
      </c>
      <c r="U35" s="15" t="n">
        <f aca="false">$X$6</f>
        <v>0.0253083743842365</v>
      </c>
      <c r="V35" s="16" t="n">
        <f aca="false">(T35-S35)*U35*4000</f>
        <v>84.5299704433499</v>
      </c>
      <c r="W35" s="15" t="n">
        <v>50</v>
      </c>
      <c r="X35" s="17" t="n">
        <f aca="false">V35*W35</f>
        <v>4226.49852216749</v>
      </c>
      <c r="Y35" s="18"/>
      <c r="Z35" s="18"/>
    </row>
    <row r="36" customFormat="false" ht="14" hidden="false" customHeight="false" outlineLevel="0" collapsed="false">
      <c r="A36" s="45"/>
      <c r="B36" s="15" t="s">
        <v>49</v>
      </c>
      <c r="C36" s="15" t="n">
        <v>20.6293</v>
      </c>
      <c r="D36" s="15" t="n">
        <v>27.8968</v>
      </c>
      <c r="E36" s="15" t="n">
        <f aca="false">D36-C36</f>
        <v>7.2675</v>
      </c>
      <c r="F36" s="15" t="n">
        <v>20.8504</v>
      </c>
      <c r="G36" s="15" t="n">
        <v>20.7281</v>
      </c>
      <c r="H36" s="15" t="n">
        <f aca="false">F36-C36</f>
        <v>0.2211</v>
      </c>
      <c r="I36" s="15" t="n">
        <f aca="false">F36-G36</f>
        <v>0.122299999999999</v>
      </c>
      <c r="J36" s="50"/>
      <c r="K36" s="15" t="n">
        <f aca="false">(H36/E36)*100</f>
        <v>3.04231166150671</v>
      </c>
      <c r="L36" s="15" t="n">
        <f aca="false">(I36/E36)*100</f>
        <v>1.68283453732369</v>
      </c>
      <c r="M36" s="15" t="n">
        <f aca="false">I36/H36*100</f>
        <v>55.3143374038893</v>
      </c>
      <c r="N36" s="46"/>
      <c r="O36" s="50"/>
      <c r="P36" s="46"/>
      <c r="Q36" s="45" t="s">
        <v>108</v>
      </c>
      <c r="R36" s="15" t="s">
        <v>48</v>
      </c>
      <c r="S36" s="15" t="n">
        <v>4.11</v>
      </c>
      <c r="T36" s="16" t="n">
        <f aca="false">$T$6</f>
        <v>5.105</v>
      </c>
      <c r="U36" s="15" t="n">
        <f aca="false">$X$6</f>
        <v>0.0253083743842365</v>
      </c>
      <c r="V36" s="16" t="n">
        <f aca="false">(T36-S36)*U36*4000</f>
        <v>100.727330049261</v>
      </c>
      <c r="W36" s="15" t="n">
        <v>50</v>
      </c>
      <c r="X36" s="17" t="n">
        <f aca="false">V36*W36</f>
        <v>5036.36650246306</v>
      </c>
      <c r="Y36" s="18" t="n">
        <f aca="false">AVERAGE(X36:X37)</f>
        <v>5112.29162561577</v>
      </c>
      <c r="Z36" s="18"/>
    </row>
    <row r="37" customFormat="false" ht="14" hidden="false" customHeight="false" outlineLevel="0" collapsed="false">
      <c r="A37" s="45"/>
      <c r="B37" s="15" t="s">
        <v>50</v>
      </c>
      <c r="C37" s="15" t="n">
        <v>20.351</v>
      </c>
      <c r="D37" s="15" t="n">
        <v>28.4218</v>
      </c>
      <c r="E37" s="15" t="n">
        <f aca="false">D37-C37</f>
        <v>8.0708</v>
      </c>
      <c r="F37" s="15" t="n">
        <v>20.5727</v>
      </c>
      <c r="G37" s="15" t="n">
        <v>20.4361</v>
      </c>
      <c r="H37" s="15" t="n">
        <f aca="false">F37-C37</f>
        <v>0.221700000000002</v>
      </c>
      <c r="I37" s="15" t="n">
        <f aca="false">F37-G37</f>
        <v>0.136600000000001</v>
      </c>
      <c r="J37" s="50" t="n">
        <f aca="false">AVERAGE(I37,I38,I39,I40,I41,I42)</f>
        <v>0.153516666666667</v>
      </c>
      <c r="K37" s="15" t="n">
        <f aca="false">(H37/E37)*100</f>
        <v>2.74693958467564</v>
      </c>
      <c r="L37" s="15" t="n">
        <f aca="false">(I37/E37)*100</f>
        <v>1.69252118749072</v>
      </c>
      <c r="M37" s="15" t="n">
        <f aca="false">I37/H37*100</f>
        <v>61.6147947677042</v>
      </c>
      <c r="N37" s="46" t="n">
        <f aca="false">AVERAGE(K37,K38,K39,K40,K41,K42)</f>
        <v>2.97464222721169</v>
      </c>
      <c r="O37" s="46" t="n">
        <f aca="false">AVERAGE(L37:L38)</f>
        <v>1.81807951389712</v>
      </c>
      <c r="P37" s="46"/>
      <c r="Q37" s="45"/>
      <c r="R37" s="15" t="s">
        <v>49</v>
      </c>
      <c r="S37" s="15" t="n">
        <v>4.08</v>
      </c>
      <c r="T37" s="16" t="n">
        <f aca="false">$T$6</f>
        <v>5.105</v>
      </c>
      <c r="U37" s="15" t="n">
        <f aca="false">$X$6</f>
        <v>0.0253083743842365</v>
      </c>
      <c r="V37" s="16" t="n">
        <f aca="false">(T37-S37)*U37*4000</f>
        <v>103.76433497537</v>
      </c>
      <c r="W37" s="15" t="n">
        <v>50</v>
      </c>
      <c r="X37" s="17" t="n">
        <f aca="false">V37*W37</f>
        <v>5188.21674876848</v>
      </c>
      <c r="Y37" s="18"/>
      <c r="Z37" s="18"/>
    </row>
    <row r="38" customFormat="false" ht="14" hidden="false" customHeight="false" outlineLevel="0" collapsed="false">
      <c r="A38" s="45"/>
      <c r="B38" s="15" t="s">
        <v>51</v>
      </c>
      <c r="C38" s="15" t="n">
        <v>20.7397</v>
      </c>
      <c r="D38" s="15" t="n">
        <v>29.728</v>
      </c>
      <c r="E38" s="15" t="n">
        <f aca="false">D38-C38</f>
        <v>8.9883</v>
      </c>
      <c r="F38" s="15" t="n">
        <v>21.0182</v>
      </c>
      <c r="G38" s="15" t="n">
        <v>20.8435</v>
      </c>
      <c r="H38" s="15" t="n">
        <f aca="false">F38-C38</f>
        <v>0.278500000000001</v>
      </c>
      <c r="I38" s="15" t="n">
        <f aca="false">F38-G38</f>
        <v>0.174700000000001</v>
      </c>
      <c r="J38" s="50"/>
      <c r="K38" s="15" t="n">
        <f aca="false">(H38/E38)*100</f>
        <v>3.09847245864069</v>
      </c>
      <c r="L38" s="15" t="n">
        <f aca="false">(I38/E38)*100</f>
        <v>1.94363784030352</v>
      </c>
      <c r="M38" s="15" t="n">
        <f aca="false">I38/H38*100</f>
        <v>62.728904847397</v>
      </c>
      <c r="N38" s="46"/>
      <c r="O38" s="50"/>
      <c r="P38" s="46"/>
      <c r="Q38" s="45" t="s">
        <v>109</v>
      </c>
      <c r="R38" s="15" t="s">
        <v>50</v>
      </c>
      <c r="S38" s="15" t="n">
        <v>3.89</v>
      </c>
      <c r="T38" s="16" t="n">
        <f aca="false">$T$6</f>
        <v>5.105</v>
      </c>
      <c r="U38" s="15" t="n">
        <f aca="false">$X$6</f>
        <v>0.0253083743842365</v>
      </c>
      <c r="V38" s="16" t="n">
        <f aca="false">(T38-S38)*U38*4000</f>
        <v>122.998699507389</v>
      </c>
      <c r="W38" s="15" t="n">
        <v>50</v>
      </c>
      <c r="X38" s="17" t="n">
        <f aca="false">V38*W38</f>
        <v>6149.93497536946</v>
      </c>
      <c r="Y38" s="18" t="n">
        <f aca="false">AVERAGE(X38:X39)</f>
        <v>6200.55172413793</v>
      </c>
      <c r="Z38" s="18"/>
    </row>
    <row r="39" customFormat="false" ht="18" hidden="false" customHeight="true" outlineLevel="0" collapsed="false">
      <c r="A39" s="45"/>
      <c r="B39" s="15" t="s">
        <v>52</v>
      </c>
      <c r="C39" s="15" t="n">
        <v>20.4593</v>
      </c>
      <c r="D39" s="15" t="n">
        <v>28.2103</v>
      </c>
      <c r="E39" s="15" t="n">
        <f aca="false">D39-C39</f>
        <v>7.751</v>
      </c>
      <c r="F39" s="15" t="n">
        <v>20.699</v>
      </c>
      <c r="G39" s="15" t="n">
        <v>20.547</v>
      </c>
      <c r="H39" s="15" t="n">
        <f aca="false">F39-C39</f>
        <v>0.239700000000003</v>
      </c>
      <c r="I39" s="15" t="n">
        <f aca="false">F39-G39</f>
        <v>0.152000000000001</v>
      </c>
      <c r="J39" s="50"/>
      <c r="K39" s="15" t="n">
        <f aca="false">(H39/E39)*100</f>
        <v>3.09250419300739</v>
      </c>
      <c r="L39" s="15" t="n">
        <f aca="false">(I39/E39)*100</f>
        <v>1.96103728551156</v>
      </c>
      <c r="M39" s="15" t="n">
        <f aca="false">I39/H39*100</f>
        <v>63.4125990821858</v>
      </c>
      <c r="N39" s="46"/>
      <c r="O39" s="46" t="n">
        <f aca="false">AVERAGE(L39:L40)</f>
        <v>2.16649469238787</v>
      </c>
      <c r="P39" s="46"/>
      <c r="Q39" s="45"/>
      <c r="R39" s="15" t="s">
        <v>51</v>
      </c>
      <c r="S39" s="15" t="n">
        <v>3.87</v>
      </c>
      <c r="T39" s="16" t="n">
        <f aca="false">$T$6</f>
        <v>5.105</v>
      </c>
      <c r="U39" s="15" t="n">
        <f aca="false">$X$6</f>
        <v>0.0253083743842365</v>
      </c>
      <c r="V39" s="16" t="n">
        <f aca="false">(T39-S39)*U39*4000</f>
        <v>125.023369458128</v>
      </c>
      <c r="W39" s="15" t="n">
        <v>50</v>
      </c>
      <c r="X39" s="17" t="n">
        <f aca="false">V39*W39</f>
        <v>6251.16847290641</v>
      </c>
      <c r="Y39" s="18"/>
      <c r="Z39" s="18"/>
    </row>
    <row r="40" customFormat="false" ht="14" hidden="false" customHeight="false" outlineLevel="0" collapsed="false">
      <c r="A40" s="45"/>
      <c r="B40" s="15" t="s">
        <v>53</v>
      </c>
      <c r="C40" s="15" t="n">
        <v>20.7382</v>
      </c>
      <c r="D40" s="15" t="n">
        <v>27.6692</v>
      </c>
      <c r="E40" s="15" t="n">
        <f aca="false">D40-C40</f>
        <v>6.931</v>
      </c>
      <c r="F40" s="15" t="n">
        <v>20.9963</v>
      </c>
      <c r="G40" s="15" t="n">
        <v>20.8319</v>
      </c>
      <c r="H40" s="15" t="n">
        <f aca="false">F40-C40</f>
        <v>0.258100000000002</v>
      </c>
      <c r="I40" s="15" t="n">
        <f aca="false">F40-G40</f>
        <v>0.164400000000001</v>
      </c>
      <c r="J40" s="50"/>
      <c r="K40" s="15" t="n">
        <f aca="false">(H40/E40)*100</f>
        <v>3.72384937238497</v>
      </c>
      <c r="L40" s="15" t="n">
        <f aca="false">(I40/E40)*100</f>
        <v>2.37195209926418</v>
      </c>
      <c r="M40" s="15" t="n">
        <f aca="false">I40/H40*100</f>
        <v>63.6962417667567</v>
      </c>
      <c r="N40" s="46"/>
      <c r="O40" s="50"/>
      <c r="P40" s="46"/>
      <c r="Q40" s="45" t="s">
        <v>110</v>
      </c>
      <c r="R40" s="15" t="s">
        <v>52</v>
      </c>
      <c r="S40" s="15" t="n">
        <v>4.2</v>
      </c>
      <c r="T40" s="16" t="n">
        <f aca="false">$T$6</f>
        <v>5.105</v>
      </c>
      <c r="U40" s="15" t="n">
        <f aca="false">$X$6</f>
        <v>0.0253083743842365</v>
      </c>
      <c r="V40" s="16" t="n">
        <f aca="false">(T40-S40)*U40*4000</f>
        <v>91.616315270936</v>
      </c>
      <c r="W40" s="15" t="n">
        <v>50</v>
      </c>
      <c r="X40" s="17" t="n">
        <f aca="false">V40*W40</f>
        <v>4580.8157635468</v>
      </c>
      <c r="Y40" s="18" t="n">
        <f aca="false">AVERAGE(X40:X41)</f>
        <v>4707.35763546798</v>
      </c>
      <c r="Z40" s="18"/>
    </row>
    <row r="41" customFormat="false" ht="14" hidden="false" customHeight="false" outlineLevel="0" collapsed="false">
      <c r="A41" s="45"/>
      <c r="B41" s="15" t="s">
        <v>54</v>
      </c>
      <c r="C41" s="15" t="n">
        <v>20.8033</v>
      </c>
      <c r="D41" s="15" t="n">
        <v>30.4832</v>
      </c>
      <c r="E41" s="15" t="n">
        <f aca="false">D41-C41</f>
        <v>9.6799</v>
      </c>
      <c r="F41" s="15" t="n">
        <v>21.1019</v>
      </c>
      <c r="G41" s="15" t="n">
        <v>20.9116</v>
      </c>
      <c r="H41" s="15" t="n">
        <f aca="false">F41-C41</f>
        <v>0.2986</v>
      </c>
      <c r="I41" s="15" t="n">
        <f aca="false">F41-G41</f>
        <v>0.190300000000001</v>
      </c>
      <c r="J41" s="50"/>
      <c r="K41" s="15" t="n">
        <f aca="false">(H41/E41)*100</f>
        <v>3.08474261097739</v>
      </c>
      <c r="L41" s="15" t="n">
        <f aca="false">(I41/E41)*100</f>
        <v>1.96592940009711</v>
      </c>
      <c r="M41" s="15" t="n">
        <f aca="false">I41/H41*100</f>
        <v>63.7307434695246</v>
      </c>
      <c r="N41" s="46"/>
      <c r="O41" s="46" t="n">
        <f aca="false">AVERAGE(L41:L42)</f>
        <v>1.59016392735661</v>
      </c>
      <c r="P41" s="46"/>
      <c r="Q41" s="45"/>
      <c r="R41" s="15" t="s">
        <v>53</v>
      </c>
      <c r="S41" s="15" t="n">
        <v>4.15</v>
      </c>
      <c r="T41" s="16" t="n">
        <f aca="false">$T$6</f>
        <v>5.105</v>
      </c>
      <c r="U41" s="15" t="n">
        <f aca="false">$X$6</f>
        <v>0.0253083743842365</v>
      </c>
      <c r="V41" s="16" t="n">
        <f aca="false">(T41-S41)*U41*4000</f>
        <v>96.6779901477833</v>
      </c>
      <c r="W41" s="15" t="n">
        <v>50</v>
      </c>
      <c r="X41" s="17" t="n">
        <f aca="false">V41*W41</f>
        <v>4833.89950738916</v>
      </c>
      <c r="Y41" s="18"/>
      <c r="Z41" s="18"/>
    </row>
    <row r="42" customFormat="false" ht="14" hidden="false" customHeight="false" outlineLevel="0" collapsed="false">
      <c r="A42" s="45"/>
      <c r="B42" s="15" t="s">
        <v>55</v>
      </c>
      <c r="C42" s="15" t="n">
        <v>20.7992</v>
      </c>
      <c r="D42" s="15" t="n">
        <v>29.289</v>
      </c>
      <c r="E42" s="15" t="n">
        <f aca="false">D42-C42</f>
        <v>8.4898</v>
      </c>
      <c r="F42" s="15" t="n">
        <v>20.9776</v>
      </c>
      <c r="G42" s="15" t="n">
        <v>20.8745</v>
      </c>
      <c r="H42" s="15" t="n">
        <f aca="false">F42-C42</f>
        <v>0.1784</v>
      </c>
      <c r="I42" s="15" t="n">
        <f aca="false">F42-G42</f>
        <v>0.103099999999998</v>
      </c>
      <c r="J42" s="50"/>
      <c r="K42" s="15" t="n">
        <f aca="false">(H42/E42)*100</f>
        <v>2.10134514358406</v>
      </c>
      <c r="L42" s="15" t="n">
        <f aca="false">(I42/E42)*100</f>
        <v>1.2143984546161</v>
      </c>
      <c r="M42" s="15" t="n">
        <f aca="false">I42/H42*100</f>
        <v>57.7914798206266</v>
      </c>
      <c r="N42" s="46"/>
      <c r="O42" s="50"/>
      <c r="P42" s="46"/>
      <c r="Q42" s="45" t="s">
        <v>111</v>
      </c>
      <c r="R42" s="15" t="s">
        <v>54</v>
      </c>
      <c r="S42" s="15" t="n">
        <v>3.96</v>
      </c>
      <c r="T42" s="16" t="n">
        <f aca="false">$T$6</f>
        <v>5.105</v>
      </c>
      <c r="U42" s="15" t="n">
        <f aca="false">$X$6</f>
        <v>0.0253083743842365</v>
      </c>
      <c r="V42" s="16" t="n">
        <f aca="false">(T42-S42)*U42*4000</f>
        <v>115.912354679803</v>
      </c>
      <c r="W42" s="15" t="n">
        <v>50</v>
      </c>
      <c r="X42" s="17" t="n">
        <f aca="false">V42*W42</f>
        <v>5795.61773399015</v>
      </c>
      <c r="Y42" s="18" t="n">
        <f aca="false">AVERAGE(X42:X43)</f>
        <v>5922.15960591133</v>
      </c>
      <c r="Z42" s="18"/>
    </row>
    <row r="43" customFormat="false" ht="14" hidden="false" customHeight="false" outlineLevel="0" collapsed="false">
      <c r="A43" s="46"/>
      <c r="J43" s="46"/>
      <c r="N43" s="46"/>
      <c r="O43" s="46"/>
      <c r="P43" s="46"/>
      <c r="Q43" s="45"/>
      <c r="R43" s="15" t="s">
        <v>55</v>
      </c>
      <c r="S43" s="15" t="n">
        <v>3.91</v>
      </c>
      <c r="T43" s="16" t="n">
        <f aca="false">$T$6</f>
        <v>5.105</v>
      </c>
      <c r="U43" s="15" t="n">
        <f aca="false">$X$6</f>
        <v>0.0253083743842365</v>
      </c>
      <c r="V43" s="16" t="n">
        <f aca="false">(T43-S43)*U43*4000</f>
        <v>120.97402955665</v>
      </c>
      <c r="W43" s="15" t="n">
        <v>50</v>
      </c>
      <c r="X43" s="17" t="n">
        <f aca="false">V43*W43</f>
        <v>6048.70147783251</v>
      </c>
      <c r="Y43" s="18"/>
      <c r="Z43" s="18"/>
    </row>
    <row r="44" customFormat="false" ht="14" hidden="false" customHeight="false" outlineLevel="0" collapsed="false">
      <c r="A44" s="18"/>
      <c r="C44" s="15" t="s">
        <v>161</v>
      </c>
      <c r="D44" s="15" t="s">
        <v>16</v>
      </c>
      <c r="E44" s="44" t="s">
        <v>171</v>
      </c>
      <c r="F44" s="15" t="s">
        <v>145</v>
      </c>
      <c r="H44" s="15" t="s">
        <v>172</v>
      </c>
      <c r="I44" s="51"/>
      <c r="Q44" s="46"/>
      <c r="T44" s="16"/>
      <c r="V44" s="16"/>
      <c r="X44" s="17"/>
      <c r="Y44" s="18"/>
    </row>
    <row r="45" customFormat="false" ht="14" hidden="false" customHeight="false" outlineLevel="0" collapsed="false">
      <c r="A45" s="45" t="s">
        <v>114</v>
      </c>
      <c r="B45" s="15" t="s">
        <v>17</v>
      </c>
      <c r="C45" s="15" t="n">
        <v>6700</v>
      </c>
      <c r="D45" s="15" t="n">
        <f aca="false">C45*L4/100</f>
        <v>115.287450915846</v>
      </c>
      <c r="E45" s="46" t="n">
        <f aca="false">(D45+D46+D47)/3</f>
        <v>118.132109545216</v>
      </c>
      <c r="F45" s="15" t="n">
        <f aca="false">(D45/C45)*100</f>
        <v>1.72070822262456</v>
      </c>
      <c r="G45" s="45" t="s">
        <v>173</v>
      </c>
      <c r="L45" s="18"/>
      <c r="Q45" s="46"/>
      <c r="T45" s="16"/>
      <c r="V45" s="16"/>
      <c r="X45" s="17"/>
      <c r="Y45" s="18"/>
    </row>
    <row r="46" customFormat="false" ht="14" hidden="false" customHeight="false" outlineLevel="0" collapsed="false">
      <c r="A46" s="45"/>
      <c r="B46" s="15" t="s">
        <v>18</v>
      </c>
      <c r="C46" s="15" t="n">
        <v>6700</v>
      </c>
      <c r="D46" s="15" t="n">
        <f aca="false">C46*L5/100</f>
        <v>119.025253957131</v>
      </c>
      <c r="E46" s="46"/>
      <c r="F46" s="15" t="n">
        <f aca="false">(D46/C46)*100</f>
        <v>1.77649632771837</v>
      </c>
      <c r="G46" s="45"/>
      <c r="H46" s="50" t="n">
        <f aca="false">E45</f>
        <v>118.132109545216</v>
      </c>
      <c r="I46" s="50"/>
      <c r="L46" s="18"/>
      <c r="Q46" s="46"/>
      <c r="T46" s="16"/>
      <c r="V46" s="16"/>
      <c r="X46" s="17"/>
      <c r="Y46" s="18"/>
    </row>
    <row r="47" customFormat="false" ht="25" hidden="false" customHeight="false" outlineLevel="0" collapsed="false">
      <c r="A47" s="45"/>
      <c r="B47" s="15" t="s">
        <v>19</v>
      </c>
      <c r="C47" s="15" t="n">
        <v>6700</v>
      </c>
      <c r="D47" s="15" t="n">
        <f aca="false">C47*L6/100</f>
        <v>120.083623762671</v>
      </c>
      <c r="E47" s="46"/>
      <c r="F47" s="15" t="n">
        <f aca="false">(D47/C47)*100</f>
        <v>1.79229289198016</v>
      </c>
      <c r="G47" s="45"/>
      <c r="H47" s="50"/>
      <c r="I47" s="50"/>
      <c r="L47" s="18"/>
      <c r="Q47" s="41"/>
      <c r="R47" s="41"/>
      <c r="T47" s="42"/>
      <c r="U47" s="42"/>
    </row>
    <row r="48" customFormat="false" ht="14" hidden="false" customHeight="false" outlineLevel="0" collapsed="false">
      <c r="A48" s="45" t="s">
        <v>115</v>
      </c>
      <c r="B48" s="15" t="s">
        <v>20</v>
      </c>
      <c r="C48" s="15" t="n">
        <v>6700</v>
      </c>
      <c r="D48" s="15" t="n">
        <f aca="false">C48*L7/100</f>
        <v>122.509510795642</v>
      </c>
      <c r="E48" s="46" t="n">
        <f aca="false">(D48+D49+D50)/3</f>
        <v>123.780340764334</v>
      </c>
      <c r="F48" s="15" t="n">
        <f aca="false">(D48/C48)*100</f>
        <v>1.82850016112898</v>
      </c>
      <c r="G48" s="45" t="s">
        <v>174</v>
      </c>
      <c r="I48" s="50"/>
      <c r="L48" s="18"/>
      <c r="R48" s="42" t="s">
        <v>64</v>
      </c>
      <c r="S48" s="47" t="n">
        <v>5.15</v>
      </c>
      <c r="T48" s="42"/>
      <c r="U48" s="42" t="s">
        <v>66</v>
      </c>
      <c r="V48" s="47" t="n">
        <v>5.06</v>
      </c>
      <c r="W48" s="42" t="s">
        <v>67</v>
      </c>
      <c r="X48" s="42" t="s">
        <v>68</v>
      </c>
      <c r="Y48" s="42"/>
      <c r="Z48" s="42"/>
    </row>
    <row r="49" customFormat="false" ht="14" hidden="false" customHeight="false" outlineLevel="0" collapsed="false">
      <c r="A49" s="45"/>
      <c r="B49" s="15" t="s">
        <v>21</v>
      </c>
      <c r="C49" s="15" t="n">
        <v>6700</v>
      </c>
      <c r="D49" s="15" t="n">
        <f aca="false">C49*L8/100</f>
        <v>124.911594732207</v>
      </c>
      <c r="E49" s="46"/>
      <c r="F49" s="15" t="n">
        <f aca="false">(D49/C49)*100</f>
        <v>1.86435216018219</v>
      </c>
      <c r="G49" s="45"/>
      <c r="H49" s="50" t="n">
        <f aca="false">E48</f>
        <v>123.780340764334</v>
      </c>
      <c r="I49" s="50"/>
      <c r="L49" s="18"/>
      <c r="R49" s="42" t="s">
        <v>69</v>
      </c>
      <c r="S49" s="47" t="n">
        <v>5.06</v>
      </c>
      <c r="T49" s="16" t="n">
        <f aca="false">AVERAGE(S48:S49)</f>
        <v>5.105</v>
      </c>
      <c r="U49" s="42" t="s">
        <v>70</v>
      </c>
      <c r="V49" s="47" t="n">
        <v>5.09</v>
      </c>
      <c r="W49" s="17" t="n">
        <f aca="false">(V48+V49)/2</f>
        <v>5.075</v>
      </c>
      <c r="X49" s="17" t="n">
        <f aca="false">(3.8*0.0338)/W49</f>
        <v>0.0253083743842365</v>
      </c>
      <c r="Y49" s="42"/>
      <c r="Z49" s="42"/>
    </row>
    <row r="50" customFormat="false" ht="14" hidden="false" customHeight="false" outlineLevel="0" collapsed="false">
      <c r="A50" s="45"/>
      <c r="B50" s="15" t="s">
        <v>22</v>
      </c>
      <c r="C50" s="15" t="n">
        <v>6700</v>
      </c>
      <c r="D50" s="15" t="n">
        <f aca="false">C50*L9/100</f>
        <v>123.919916765154</v>
      </c>
      <c r="E50" s="46"/>
      <c r="F50" s="15" t="n">
        <f aca="false">(D50/C50)*100</f>
        <v>1.84955099649484</v>
      </c>
      <c r="G50" s="45"/>
      <c r="H50" s="50"/>
      <c r="I50" s="46"/>
      <c r="L50" s="18"/>
      <c r="Q50" s="44"/>
      <c r="S50" s="15" t="s">
        <v>160</v>
      </c>
      <c r="V50" s="49" t="s">
        <v>155</v>
      </c>
      <c r="W50" s="42" t="s">
        <v>75</v>
      </c>
      <c r="X50" s="17" t="s">
        <v>156</v>
      </c>
      <c r="Y50" s="42" t="s">
        <v>157</v>
      </c>
    </row>
    <row r="51" customFormat="false" ht="14" hidden="false" customHeight="false" outlineLevel="0" collapsed="false">
      <c r="A51" s="45" t="s">
        <v>116</v>
      </c>
      <c r="B51" s="15" t="s">
        <v>23</v>
      </c>
      <c r="C51" s="15" t="n">
        <v>6700</v>
      </c>
      <c r="D51" s="15" t="n">
        <f aca="false">C51*L10/100</f>
        <v>124.460954645208</v>
      </c>
      <c r="E51" s="46" t="n">
        <f aca="false">(D51+D52+D53)/3</f>
        <v>126.549017820716</v>
      </c>
      <c r="F51" s="15" t="n">
        <f aca="false">(D51/C51)*100</f>
        <v>1.85762618873445</v>
      </c>
      <c r="G51" s="45" t="s">
        <v>175</v>
      </c>
      <c r="I51" s="46"/>
      <c r="K51" s="52"/>
      <c r="L51" s="18"/>
      <c r="Q51" s="45" t="s">
        <v>114</v>
      </c>
      <c r="R51" s="15" t="s">
        <v>17</v>
      </c>
      <c r="S51" s="15" t="n">
        <v>2.91</v>
      </c>
      <c r="T51" s="16" t="n">
        <f aca="false">$T$49</f>
        <v>5.105</v>
      </c>
      <c r="U51" s="16" t="n">
        <f aca="false">$X$49</f>
        <v>0.0253083743842365</v>
      </c>
      <c r="V51" s="16" t="n">
        <f aca="false">(T51-S51)*U51*4000</f>
        <v>222.207527093596</v>
      </c>
      <c r="W51" s="15" t="n">
        <v>200</v>
      </c>
      <c r="X51" s="17" t="n">
        <f aca="false">V51*W51</f>
        <v>44441.5054187192</v>
      </c>
      <c r="Y51" s="18" t="n">
        <f aca="false">AVERAGE(X51,X52)</f>
        <v>44441.5054187192</v>
      </c>
      <c r="Z51" s="18"/>
    </row>
    <row r="52" customFormat="false" ht="14" hidden="false" customHeight="false" outlineLevel="0" collapsed="false">
      <c r="A52" s="45"/>
      <c r="B52" s="15" t="s">
        <v>24</v>
      </c>
      <c r="C52" s="15" t="n">
        <v>6700</v>
      </c>
      <c r="D52" s="15" t="n">
        <f aca="false">C52*L11/100</f>
        <v>127.62511064547</v>
      </c>
      <c r="E52" s="46"/>
      <c r="F52" s="15" t="n">
        <f aca="false">(D52/C52)*100</f>
        <v>1.90485239769358</v>
      </c>
      <c r="G52" s="45"/>
      <c r="H52" s="50" t="n">
        <f aca="false">E51</f>
        <v>126.549017820716</v>
      </c>
      <c r="I52" s="50"/>
      <c r="L52" s="18"/>
      <c r="Q52" s="45"/>
      <c r="R52" s="15" t="s">
        <v>18</v>
      </c>
      <c r="S52" s="15" t="n">
        <v>2.91</v>
      </c>
      <c r="T52" s="16" t="n">
        <f aca="false">$T$49</f>
        <v>5.105</v>
      </c>
      <c r="U52" s="16" t="n">
        <f aca="false">$X$49</f>
        <v>0.0253083743842365</v>
      </c>
      <c r="V52" s="16" t="n">
        <f aca="false">(T52-S52)*U52*4000</f>
        <v>222.207527093596</v>
      </c>
      <c r="W52" s="15" t="n">
        <v>200</v>
      </c>
      <c r="X52" s="17" t="n">
        <f aca="false">V52*W52</f>
        <v>44441.5054187192</v>
      </c>
      <c r="Y52" s="18"/>
      <c r="Z52" s="18"/>
    </row>
    <row r="53" customFormat="false" ht="14" hidden="false" customHeight="false" outlineLevel="0" collapsed="false">
      <c r="A53" s="45"/>
      <c r="B53" s="15" t="s">
        <v>25</v>
      </c>
      <c r="C53" s="15" t="n">
        <v>6700</v>
      </c>
      <c r="D53" s="15" t="n">
        <f aca="false">C53*L12/100</f>
        <v>127.560988171471</v>
      </c>
      <c r="E53" s="46"/>
      <c r="F53" s="15" t="n">
        <f aca="false">(D53/C53)*100</f>
        <v>1.90389534584285</v>
      </c>
      <c r="G53" s="45"/>
      <c r="H53" s="50"/>
      <c r="I53" s="52"/>
      <c r="K53" s="52"/>
      <c r="L53" s="18"/>
      <c r="Q53" s="45" t="s">
        <v>115</v>
      </c>
      <c r="R53" s="15" t="s">
        <v>20</v>
      </c>
      <c r="S53" s="15" t="n">
        <v>3.57</v>
      </c>
      <c r="T53" s="16" t="n">
        <f aca="false">$T$49</f>
        <v>5.105</v>
      </c>
      <c r="U53" s="16" t="n">
        <f aca="false">$X$49</f>
        <v>0.0253083743842365</v>
      </c>
      <c r="V53" s="16" t="n">
        <f aca="false">(T53-S53)*U53*4000</f>
        <v>155.393418719212</v>
      </c>
      <c r="W53" s="15" t="n">
        <v>200</v>
      </c>
      <c r="X53" s="17" t="n">
        <f aca="false">V53*W53</f>
        <v>31078.6837438424</v>
      </c>
      <c r="Y53" s="18" t="n">
        <f aca="false">AVERAGE(X53,X54)</f>
        <v>34318.1556650246</v>
      </c>
      <c r="Z53" s="18"/>
    </row>
    <row r="54" customFormat="false" ht="14" hidden="false" customHeight="false" outlineLevel="0" collapsed="false">
      <c r="A54" s="45" t="s">
        <v>158</v>
      </c>
      <c r="B54" s="15" t="s">
        <v>26</v>
      </c>
      <c r="C54" s="15" t="n">
        <v>33</v>
      </c>
      <c r="D54" s="15" t="n">
        <f aca="false">C54*L13/100</f>
        <v>0.614554452493815</v>
      </c>
      <c r="E54" s="45" t="n">
        <f aca="false">(D54+D55)/2</f>
        <v>0.609310026011219</v>
      </c>
      <c r="F54" s="15" t="n">
        <f aca="false">(D54/C54)*100</f>
        <v>1.86228621967823</v>
      </c>
      <c r="G54" s="45" t="s">
        <v>176</v>
      </c>
      <c r="H54" s="50" t="n">
        <f aca="false">E54</f>
        <v>0.609310026011219</v>
      </c>
      <c r="L54" s="18"/>
      <c r="Q54" s="45"/>
      <c r="R54" s="15" t="s">
        <v>21</v>
      </c>
      <c r="S54" s="15" t="n">
        <v>3.25</v>
      </c>
      <c r="T54" s="16" t="n">
        <f aca="false">$T$49</f>
        <v>5.105</v>
      </c>
      <c r="U54" s="16" t="n">
        <f aca="false">$X$49</f>
        <v>0.0253083743842365</v>
      </c>
      <c r="V54" s="16" t="n">
        <f aca="false">(T54-S54)*U54*4000</f>
        <v>187.788137931035</v>
      </c>
      <c r="W54" s="15" t="n">
        <v>200</v>
      </c>
      <c r="X54" s="17" t="n">
        <f aca="false">V54*W54</f>
        <v>37557.6275862069</v>
      </c>
      <c r="Y54" s="18"/>
      <c r="Z54" s="18"/>
    </row>
    <row r="55" customFormat="false" ht="14" hidden="false" customHeight="false" outlineLevel="0" collapsed="false">
      <c r="A55" s="45"/>
      <c r="B55" s="15" t="s">
        <v>27</v>
      </c>
      <c r="C55" s="15" t="n">
        <v>33</v>
      </c>
      <c r="D55" s="15" t="n">
        <f aca="false">C55*L14/100</f>
        <v>0.604065599528623</v>
      </c>
      <c r="E55" s="45"/>
      <c r="F55" s="15" t="n">
        <f aca="false">(D55/C55)*100</f>
        <v>1.8305018167534</v>
      </c>
      <c r="G55" s="45"/>
      <c r="I55" s="50"/>
      <c r="L55" s="18"/>
      <c r="Q55" s="45" t="s">
        <v>116</v>
      </c>
      <c r="R55" s="15" t="s">
        <v>23</v>
      </c>
      <c r="S55" s="15" t="n">
        <v>3.41</v>
      </c>
      <c r="T55" s="16" t="n">
        <f aca="false">$T$49</f>
        <v>5.105</v>
      </c>
      <c r="U55" s="16" t="n">
        <f aca="false">$X$49</f>
        <v>0.0253083743842365</v>
      </c>
      <c r="V55" s="16" t="n">
        <f aca="false">(T55-S55)*U55*4000</f>
        <v>171.590778325123</v>
      </c>
      <c r="W55" s="15" t="n">
        <v>200</v>
      </c>
      <c r="X55" s="17" t="n">
        <f aca="false">V55*W55</f>
        <v>34318.1556650246</v>
      </c>
      <c r="Y55" s="18" t="n">
        <f aca="false">AVERAGE(X55,X56)</f>
        <v>35128.0236453202</v>
      </c>
      <c r="Z55" s="18"/>
    </row>
    <row r="56" customFormat="false" ht="14" hidden="false" customHeight="false" outlineLevel="0" collapsed="false">
      <c r="A56" s="45"/>
      <c r="B56" s="15" t="s">
        <v>28</v>
      </c>
      <c r="C56" s="15" t="n">
        <v>33</v>
      </c>
      <c r="D56" s="15" t="n">
        <f aca="false">C56*L15/100</f>
        <v>0.655809378074104</v>
      </c>
      <c r="E56" s="45" t="n">
        <f aca="false">(D56+D57)/2</f>
        <v>0.655315783524336</v>
      </c>
      <c r="F56" s="15" t="n">
        <f aca="false">(D56/C56)*100</f>
        <v>1.9873011456791</v>
      </c>
      <c r="G56" s="45" t="s">
        <v>177</v>
      </c>
      <c r="H56" s="50" t="n">
        <f aca="false">E56</f>
        <v>0.655315783524336</v>
      </c>
      <c r="L56" s="18"/>
      <c r="Q56" s="45"/>
      <c r="R56" s="15" t="s">
        <v>24</v>
      </c>
      <c r="S56" s="15" t="n">
        <v>3.33</v>
      </c>
      <c r="T56" s="16" t="n">
        <f aca="false">$T$49</f>
        <v>5.105</v>
      </c>
      <c r="U56" s="16" t="n">
        <f aca="false">$X$49</f>
        <v>0.0253083743842365</v>
      </c>
      <c r="V56" s="16" t="n">
        <f aca="false">(T56-S56)*U56*4000</f>
        <v>179.689458128079</v>
      </c>
      <c r="W56" s="15" t="n">
        <v>200</v>
      </c>
      <c r="X56" s="17" t="n">
        <f aca="false">V56*W56</f>
        <v>35937.8916256158</v>
      </c>
      <c r="Y56" s="18"/>
      <c r="Z56" s="18"/>
    </row>
    <row r="57" customFormat="false" ht="14" hidden="false" customHeight="false" outlineLevel="0" collapsed="false">
      <c r="A57" s="45"/>
      <c r="B57" s="15" t="s">
        <v>29</v>
      </c>
      <c r="C57" s="15" t="n">
        <v>33</v>
      </c>
      <c r="D57" s="15" t="n">
        <f aca="false">C57*L16/100</f>
        <v>0.654822188974569</v>
      </c>
      <c r="E57" s="45"/>
      <c r="F57" s="15" t="n">
        <f aca="false">(D57/C57)*100</f>
        <v>1.9843096635593</v>
      </c>
      <c r="G57" s="45"/>
      <c r="I57" s="50"/>
      <c r="L57" s="18"/>
      <c r="Q57" s="45" t="s">
        <v>97</v>
      </c>
      <c r="R57" s="15" t="s">
        <v>26</v>
      </c>
      <c r="S57" s="15" t="n">
        <v>1.98</v>
      </c>
      <c r="T57" s="16" t="n">
        <f aca="false">$T$49</f>
        <v>5.105</v>
      </c>
      <c r="U57" s="16" t="n">
        <f aca="false">$X$49</f>
        <v>0.0253083743842365</v>
      </c>
      <c r="V57" s="16" t="n">
        <f aca="false">(T57-S57)*U57*4000</f>
        <v>316.354679802956</v>
      </c>
      <c r="W57" s="15" t="n">
        <v>200</v>
      </c>
      <c r="X57" s="17" t="n">
        <f aca="false">V57*W57</f>
        <v>63270.9359605911</v>
      </c>
      <c r="Y57" s="18" t="n">
        <f aca="false">AVERAGE(X57,X58)</f>
        <v>43024.236453202</v>
      </c>
      <c r="Z57" s="18"/>
    </row>
    <row r="58" customFormat="false" ht="14" hidden="false" customHeight="false" outlineLevel="0" collapsed="false">
      <c r="A58" s="45"/>
      <c r="B58" s="15" t="s">
        <v>30</v>
      </c>
      <c r="C58" s="15" t="n">
        <v>33</v>
      </c>
      <c r="D58" s="15" t="n">
        <f aca="false">C58*L17/100</f>
        <v>0.67739145476561</v>
      </c>
      <c r="E58" s="45" t="n">
        <f aca="false">(D58+D59)/2</f>
        <v>0.644738698152557</v>
      </c>
      <c r="F58" s="15" t="n">
        <f aca="false">(D58/C58)*100</f>
        <v>2.05270137807761</v>
      </c>
      <c r="G58" s="45" t="s">
        <v>178</v>
      </c>
      <c r="H58" s="50" t="n">
        <f aca="false">E58</f>
        <v>0.644738698152557</v>
      </c>
      <c r="I58" s="18"/>
      <c r="L58" s="18"/>
      <c r="Q58" s="45"/>
      <c r="R58" s="15" t="s">
        <v>27</v>
      </c>
      <c r="S58" s="15" t="n">
        <v>3.98</v>
      </c>
      <c r="T58" s="16" t="n">
        <f aca="false">$T$49</f>
        <v>5.105</v>
      </c>
      <c r="U58" s="16" t="n">
        <f aca="false">$X$49</f>
        <v>0.0253083743842365</v>
      </c>
      <c r="V58" s="16" t="n">
        <f aca="false">(T58-S58)*U58*4000</f>
        <v>113.887684729064</v>
      </c>
      <c r="W58" s="15" t="n">
        <v>200</v>
      </c>
      <c r="X58" s="17" t="n">
        <f aca="false">V58*W58</f>
        <v>22777.5369458128</v>
      </c>
      <c r="Y58" s="18"/>
      <c r="Z58" s="18"/>
    </row>
    <row r="59" customFormat="false" ht="14" hidden="false" customHeight="false" outlineLevel="0" collapsed="false">
      <c r="A59" s="45"/>
      <c r="B59" s="15" t="s">
        <v>31</v>
      </c>
      <c r="C59" s="15" t="n">
        <v>33</v>
      </c>
      <c r="D59" s="15" t="n">
        <f aca="false">C59*L18/100</f>
        <v>0.612085941539503</v>
      </c>
      <c r="E59" s="45"/>
      <c r="F59" s="15" t="n">
        <f aca="false">(D59/C59)*100</f>
        <v>1.85480588345304</v>
      </c>
      <c r="G59" s="45"/>
      <c r="I59" s="50"/>
      <c r="L59" s="18"/>
      <c r="Q59" s="45" t="s">
        <v>98</v>
      </c>
      <c r="R59" s="15" t="s">
        <v>28</v>
      </c>
      <c r="S59" s="15" t="n">
        <v>3.9</v>
      </c>
      <c r="T59" s="16" t="n">
        <f aca="false">$T$49</f>
        <v>5.105</v>
      </c>
      <c r="U59" s="16" t="n">
        <f aca="false">$X$49</f>
        <v>0.0253083743842365</v>
      </c>
      <c r="V59" s="16" t="n">
        <f aca="false">(T59-S59)*U59*4000</f>
        <v>121.98636453202</v>
      </c>
      <c r="W59" s="15" t="n">
        <v>200</v>
      </c>
      <c r="X59" s="17" t="n">
        <f aca="false">V59*W59</f>
        <v>24397.272906404</v>
      </c>
      <c r="Y59" s="18" t="n">
        <f aca="false">AVERAGE(X59,X60)</f>
        <v>25207.1408866995</v>
      </c>
      <c r="Z59" s="18"/>
    </row>
    <row r="60" customFormat="false" ht="14" hidden="false" customHeight="false" outlineLevel="0" collapsed="false">
      <c r="A60" s="45"/>
      <c r="B60" s="15" t="s">
        <v>32</v>
      </c>
      <c r="C60" s="15" t="n">
        <v>33</v>
      </c>
      <c r="D60" s="15" t="n">
        <f aca="false">C60*L19/100</f>
        <v>0.43303620156449</v>
      </c>
      <c r="E60" s="45" t="n">
        <f aca="false">(D60+D61)/2</f>
        <v>0.441108854514929</v>
      </c>
      <c r="F60" s="15" t="n">
        <f aca="false">(D60/C60)*100</f>
        <v>1.31223091383179</v>
      </c>
      <c r="G60" s="45" t="s">
        <v>179</v>
      </c>
      <c r="H60" s="50" t="n">
        <f aca="false">E60</f>
        <v>0.441108854514929</v>
      </c>
      <c r="L60" s="18"/>
      <c r="Q60" s="45"/>
      <c r="R60" s="15" t="s">
        <v>29</v>
      </c>
      <c r="S60" s="15" t="n">
        <v>3.82</v>
      </c>
      <c r="T60" s="16" t="n">
        <f aca="false">$T$49</f>
        <v>5.105</v>
      </c>
      <c r="U60" s="16" t="n">
        <f aca="false">$X$49</f>
        <v>0.0253083743842365</v>
      </c>
      <c r="V60" s="16" t="n">
        <f aca="false">(T60-S60)*U60*4000</f>
        <v>130.085044334975</v>
      </c>
      <c r="W60" s="15" t="n">
        <v>200</v>
      </c>
      <c r="X60" s="17" t="n">
        <f aca="false">V60*W60</f>
        <v>26017.0088669951</v>
      </c>
      <c r="Y60" s="18"/>
      <c r="Z60" s="18"/>
    </row>
    <row r="61" customFormat="false" ht="14" hidden="false" customHeight="false" outlineLevel="0" collapsed="false">
      <c r="A61" s="45"/>
      <c r="B61" s="15" t="s">
        <v>33</v>
      </c>
      <c r="C61" s="15" t="n">
        <v>33</v>
      </c>
      <c r="D61" s="15" t="n">
        <f aca="false">C61*L20/100</f>
        <v>0.449181507465367</v>
      </c>
      <c r="E61" s="45"/>
      <c r="F61" s="15" t="n">
        <f aca="false">(D61/C61)*100</f>
        <v>1.36115608322839</v>
      </c>
      <c r="G61" s="45"/>
      <c r="I61" s="50"/>
      <c r="L61" s="18"/>
      <c r="Q61" s="45" t="s">
        <v>99</v>
      </c>
      <c r="R61" s="15" t="s">
        <v>30</v>
      </c>
      <c r="S61" s="15" t="n">
        <v>3.87</v>
      </c>
      <c r="T61" s="16" t="n">
        <f aca="false">$T$49</f>
        <v>5.105</v>
      </c>
      <c r="U61" s="16" t="n">
        <f aca="false">$X$49</f>
        <v>0.0253083743842365</v>
      </c>
      <c r="V61" s="16" t="n">
        <f aca="false">(T61-S61)*U61*4000</f>
        <v>125.023369458128</v>
      </c>
      <c r="W61" s="15" t="n">
        <v>200</v>
      </c>
      <c r="X61" s="17" t="n">
        <f aca="false">V61*W61</f>
        <v>25004.6738916256</v>
      </c>
      <c r="Y61" s="18" t="n">
        <f aca="false">AVERAGE(X61,X62)</f>
        <v>33103.3536945813</v>
      </c>
      <c r="Z61" s="18"/>
    </row>
    <row r="62" customFormat="false" ht="14" hidden="false" customHeight="false" outlineLevel="0" collapsed="false">
      <c r="A62" s="45"/>
      <c r="B62" s="15" t="s">
        <v>34</v>
      </c>
      <c r="C62" s="15" t="n">
        <v>33</v>
      </c>
      <c r="D62" s="15" t="n">
        <f aca="false">C62*L21/100</f>
        <v>0.55405464528689</v>
      </c>
      <c r="E62" s="45" t="n">
        <f aca="false">(D62+D63)/2</f>
        <v>0.54125811859537</v>
      </c>
      <c r="F62" s="15" t="n">
        <f aca="false">(D62/C62)*100</f>
        <v>1.67895347056633</v>
      </c>
      <c r="G62" s="45" t="s">
        <v>180</v>
      </c>
      <c r="H62" s="50" t="n">
        <f aca="false">E62</f>
        <v>0.54125811859537</v>
      </c>
      <c r="L62" s="18"/>
      <c r="Q62" s="45"/>
      <c r="R62" s="15" t="s">
        <v>31</v>
      </c>
      <c r="S62" s="15" t="n">
        <v>3.07</v>
      </c>
      <c r="T62" s="16" t="n">
        <f aca="false">$T$49</f>
        <v>5.105</v>
      </c>
      <c r="U62" s="16" t="n">
        <f aca="false">$X$49</f>
        <v>0.0253083743842365</v>
      </c>
      <c r="V62" s="16" t="n">
        <f aca="false">(T62-S62)*U62*4000</f>
        <v>206.010167487685</v>
      </c>
      <c r="W62" s="15" t="n">
        <v>200</v>
      </c>
      <c r="X62" s="17" t="n">
        <f aca="false">V62*W62</f>
        <v>41202.033497537</v>
      </c>
      <c r="Y62" s="18"/>
      <c r="Z62" s="18"/>
    </row>
    <row r="63" customFormat="false" ht="14" hidden="false" customHeight="false" outlineLevel="0" collapsed="false">
      <c r="A63" s="45"/>
      <c r="B63" s="15" t="s">
        <v>35</v>
      </c>
      <c r="C63" s="15" t="n">
        <v>33</v>
      </c>
      <c r="D63" s="15" t="n">
        <f aca="false">C63*L22/100</f>
        <v>0.52846159190385</v>
      </c>
      <c r="E63" s="45"/>
      <c r="F63" s="15" t="n">
        <f aca="false">(D63/C63)*100</f>
        <v>1.601398763345</v>
      </c>
      <c r="G63" s="45"/>
      <c r="I63" s="50"/>
      <c r="L63" s="18"/>
      <c r="Q63" s="45" t="s">
        <v>100</v>
      </c>
      <c r="R63" s="15" t="s">
        <v>32</v>
      </c>
      <c r="S63" s="15" t="n">
        <v>4.4</v>
      </c>
      <c r="T63" s="16" t="n">
        <f aca="false">$T$49</f>
        <v>5.105</v>
      </c>
      <c r="U63" s="16" t="n">
        <f aca="false">$X$49</f>
        <v>0.0253083743842365</v>
      </c>
      <c r="V63" s="16" t="n">
        <f aca="false">(T63-S63)*U63*4000</f>
        <v>71.3696157635468</v>
      </c>
      <c r="W63" s="15" t="n">
        <v>200</v>
      </c>
      <c r="X63" s="17" t="n">
        <f aca="false">V63*W63</f>
        <v>14273.9231527094</v>
      </c>
      <c r="Y63" s="18" t="n">
        <f aca="false">AVERAGE(X63,X64)</f>
        <v>15691.1921182266</v>
      </c>
      <c r="Z63" s="18"/>
    </row>
    <row r="64" customFormat="false" ht="14" hidden="false" customHeight="false" outlineLevel="0" collapsed="false">
      <c r="A64" s="45"/>
      <c r="B64" s="15" t="s">
        <v>36</v>
      </c>
      <c r="C64" s="15" t="n">
        <v>33</v>
      </c>
      <c r="D64" s="15" t="n">
        <f aca="false">C64*L23/100</f>
        <v>0.516040501243769</v>
      </c>
      <c r="E64" s="45" t="n">
        <f aca="false">(D64+D65)/2</f>
        <v>0.549743498400093</v>
      </c>
      <c r="F64" s="15" t="n">
        <f aca="false">(D64/C64)*100</f>
        <v>1.56375909467809</v>
      </c>
      <c r="G64" s="45" t="s">
        <v>181</v>
      </c>
      <c r="H64" s="50" t="n">
        <f aca="false">E64</f>
        <v>0.549743498400093</v>
      </c>
      <c r="L64" s="18"/>
      <c r="Q64" s="45"/>
      <c r="R64" s="15" t="s">
        <v>33</v>
      </c>
      <c r="S64" s="15" t="n">
        <v>4.26</v>
      </c>
      <c r="T64" s="16" t="n">
        <f aca="false">$T$49</f>
        <v>5.105</v>
      </c>
      <c r="U64" s="16" t="n">
        <f aca="false">$X$49</f>
        <v>0.0253083743842365</v>
      </c>
      <c r="V64" s="16" t="n">
        <f aca="false">(T64-S64)*U64*4000</f>
        <v>85.5423054187193</v>
      </c>
      <c r="W64" s="15" t="n">
        <v>200</v>
      </c>
      <c r="X64" s="17" t="n">
        <f aca="false">V64*W64</f>
        <v>17108.4610837439</v>
      </c>
      <c r="Y64" s="18"/>
      <c r="Z64" s="18"/>
    </row>
    <row r="65" customFormat="false" ht="14" hidden="false" customHeight="false" outlineLevel="0" collapsed="false">
      <c r="A65" s="45"/>
      <c r="B65" s="15" t="s">
        <v>37</v>
      </c>
      <c r="C65" s="15" t="n">
        <v>33</v>
      </c>
      <c r="D65" s="15" t="n">
        <f aca="false">C65*L24/100</f>
        <v>0.583446495556418</v>
      </c>
      <c r="E65" s="45"/>
      <c r="F65" s="15" t="n">
        <f aca="false">(D65/C65)*100</f>
        <v>1.7680196835043</v>
      </c>
      <c r="G65" s="45"/>
      <c r="I65" s="50"/>
      <c r="L65" s="18"/>
      <c r="Q65" s="45" t="s">
        <v>101</v>
      </c>
      <c r="R65" s="15" t="s">
        <v>34</v>
      </c>
      <c r="S65" s="15" t="n">
        <v>4.27</v>
      </c>
      <c r="T65" s="16" t="n">
        <f aca="false">$T$49</f>
        <v>5.105</v>
      </c>
      <c r="U65" s="16" t="n">
        <f aca="false">$X$49</f>
        <v>0.0253083743842365</v>
      </c>
      <c r="V65" s="16" t="n">
        <f aca="false">(T65-S65)*U65*4000</f>
        <v>84.5299704433499</v>
      </c>
      <c r="W65" s="15" t="n">
        <v>200</v>
      </c>
      <c r="X65" s="17" t="n">
        <f aca="false">V65*W65</f>
        <v>16905.99408867</v>
      </c>
      <c r="Y65" s="18" t="n">
        <f aca="false">AVERAGE(X65,X66)</f>
        <v>18424.4965517242</v>
      </c>
      <c r="Z65" s="18"/>
    </row>
    <row r="66" customFormat="false" ht="14" hidden="false" customHeight="false" outlineLevel="0" collapsed="false">
      <c r="A66" s="45"/>
      <c r="B66" s="15" t="s">
        <v>38</v>
      </c>
      <c r="C66" s="15" t="n">
        <v>33</v>
      </c>
      <c r="D66" s="15" t="n">
        <f aca="false">C66*L25/100</f>
        <v>0.675113245461664</v>
      </c>
      <c r="E66" s="45" t="n">
        <f aca="false">(D66+D67)/2</f>
        <v>0.671496468902335</v>
      </c>
      <c r="F66" s="15" t="n">
        <f aca="false">(D66/C66)*100</f>
        <v>2.04579771352019</v>
      </c>
      <c r="G66" s="45" t="s">
        <v>182</v>
      </c>
      <c r="H66" s="50" t="n">
        <f aca="false">E66</f>
        <v>0.671496468902335</v>
      </c>
      <c r="L66" s="18"/>
      <c r="Q66" s="45"/>
      <c r="R66" s="15" t="s">
        <v>35</v>
      </c>
      <c r="S66" s="15" t="n">
        <v>4.12</v>
      </c>
      <c r="T66" s="16" t="n">
        <f aca="false">$T$49</f>
        <v>5.105</v>
      </c>
      <c r="U66" s="16" t="n">
        <f aca="false">$X$49</f>
        <v>0.0253083743842365</v>
      </c>
      <c r="V66" s="16" t="n">
        <f aca="false">(T66-S66)*U66*4000</f>
        <v>99.7149950738917</v>
      </c>
      <c r="W66" s="15" t="n">
        <v>200</v>
      </c>
      <c r="X66" s="17" t="n">
        <f aca="false">V66*W66</f>
        <v>19942.9990147783</v>
      </c>
      <c r="Y66" s="18"/>
      <c r="Z66" s="18"/>
    </row>
    <row r="67" customFormat="false" ht="14" hidden="false" customHeight="false" outlineLevel="0" collapsed="false">
      <c r="A67" s="45"/>
      <c r="B67" s="15" t="s">
        <v>39</v>
      </c>
      <c r="C67" s="15" t="n">
        <v>33</v>
      </c>
      <c r="D67" s="15" t="n">
        <f aca="false">C67*L26/100</f>
        <v>0.667879692343006</v>
      </c>
      <c r="E67" s="45"/>
      <c r="F67" s="15" t="n">
        <f aca="false">(D67/C67)*100</f>
        <v>2.02387785558487</v>
      </c>
      <c r="G67" s="45"/>
      <c r="I67" s="50"/>
      <c r="L67" s="18"/>
      <c r="Q67" s="45" t="s">
        <v>102</v>
      </c>
      <c r="R67" s="15" t="s">
        <v>36</v>
      </c>
      <c r="S67" s="15" t="n">
        <v>4.46</v>
      </c>
      <c r="T67" s="16" t="n">
        <f aca="false">$T$49</f>
        <v>5.105</v>
      </c>
      <c r="U67" s="16" t="n">
        <f aca="false">$X$49</f>
        <v>0.0253083743842365</v>
      </c>
      <c r="V67" s="16" t="n">
        <f aca="false">(T67-S67)*U67*4000</f>
        <v>65.2956059113301</v>
      </c>
      <c r="W67" s="15" t="n">
        <v>200</v>
      </c>
      <c r="X67" s="17" t="n">
        <f aca="false">V67*W67</f>
        <v>13059.121182266</v>
      </c>
      <c r="Y67" s="18" t="n">
        <f aca="false">AVERAGE(X67,X68)</f>
        <v>15286.2581280788</v>
      </c>
      <c r="Z67" s="18"/>
    </row>
    <row r="68" customFormat="false" ht="14" hidden="false" customHeight="false" outlineLevel="0" collapsed="false">
      <c r="A68" s="45"/>
      <c r="B68" s="15" t="s">
        <v>40</v>
      </c>
      <c r="C68" s="15" t="n">
        <v>33</v>
      </c>
      <c r="D68" s="15" t="n">
        <f aca="false">C68*L27/100</f>
        <v>0.591788019096513</v>
      </c>
      <c r="E68" s="45" t="n">
        <f aca="false">(D68+D69)/2</f>
        <v>0.595721544041363</v>
      </c>
      <c r="F68" s="15" t="n">
        <f aca="false">(D68/C68)*100</f>
        <v>1.79329702756519</v>
      </c>
      <c r="G68" s="45" t="s">
        <v>183</v>
      </c>
      <c r="H68" s="50" t="n">
        <f aca="false">E68</f>
        <v>0.595721544041363</v>
      </c>
      <c r="L68" s="18"/>
      <c r="Q68" s="45"/>
      <c r="R68" s="15" t="s">
        <v>37</v>
      </c>
      <c r="S68" s="15" t="n">
        <v>4.24</v>
      </c>
      <c r="T68" s="16" t="n">
        <f aca="false">$T$49</f>
        <v>5.105</v>
      </c>
      <c r="U68" s="16" t="n">
        <f aca="false">$X$49</f>
        <v>0.0253083743842365</v>
      </c>
      <c r="V68" s="16" t="n">
        <f aca="false">(T68-S68)*U68*4000</f>
        <v>87.5669753694582</v>
      </c>
      <c r="W68" s="15" t="n">
        <v>200</v>
      </c>
      <c r="X68" s="17" t="n">
        <f aca="false">V68*W68</f>
        <v>17513.3950738916</v>
      </c>
      <c r="Y68" s="18"/>
      <c r="Z68" s="18"/>
    </row>
    <row r="69" customFormat="false" ht="14" hidden="false" customHeight="false" outlineLevel="0" collapsed="false">
      <c r="A69" s="45"/>
      <c r="B69" s="15" t="s">
        <v>41</v>
      </c>
      <c r="C69" s="15" t="n">
        <v>33</v>
      </c>
      <c r="D69" s="15" t="n">
        <f aca="false">C69*L28/100</f>
        <v>0.599655068986212</v>
      </c>
      <c r="E69" s="45"/>
      <c r="F69" s="15" t="n">
        <f aca="false">(D69/C69)*100</f>
        <v>1.81713657268549</v>
      </c>
      <c r="G69" s="45"/>
      <c r="I69" s="50"/>
      <c r="L69" s="18"/>
      <c r="Q69" s="45" t="s">
        <v>103</v>
      </c>
      <c r="R69" s="15" t="s">
        <v>38</v>
      </c>
      <c r="S69" s="15" t="n">
        <v>3.39</v>
      </c>
      <c r="T69" s="16" t="n">
        <f aca="false">$T$49</f>
        <v>5.105</v>
      </c>
      <c r="U69" s="16" t="n">
        <f aca="false">$X$49</f>
        <v>0.0253083743842365</v>
      </c>
      <c r="V69" s="16" t="n">
        <f aca="false">(T69-S69)*U69*4000</f>
        <v>173.615448275862</v>
      </c>
      <c r="W69" s="15" t="n">
        <v>200</v>
      </c>
      <c r="X69" s="17" t="n">
        <f aca="false">V69*W69</f>
        <v>34723.0896551724</v>
      </c>
      <c r="Y69" s="18" t="n">
        <f aca="false">AVERAGE(X69,X70)</f>
        <v>35330.4906403941</v>
      </c>
      <c r="Z69" s="18"/>
    </row>
    <row r="70" customFormat="false" ht="14" hidden="false" customHeight="false" outlineLevel="0" collapsed="false">
      <c r="A70" s="45"/>
      <c r="B70" s="15" t="s">
        <v>42</v>
      </c>
      <c r="C70" s="15" t="n">
        <v>33</v>
      </c>
      <c r="D70" s="15" t="n">
        <f aca="false">C70*L29/100</f>
        <v>0.658808537750872</v>
      </c>
      <c r="E70" s="45" t="n">
        <f aca="false">(D70+D71)/2</f>
        <v>0.664052023147901</v>
      </c>
      <c r="F70" s="15" t="n">
        <f aca="false">(D70/C70)*100</f>
        <v>1.99638950833598</v>
      </c>
      <c r="G70" s="45" t="s">
        <v>184</v>
      </c>
      <c r="H70" s="50" t="n">
        <f aca="false">E70</f>
        <v>0.664052023147901</v>
      </c>
      <c r="L70" s="18"/>
      <c r="Q70" s="45"/>
      <c r="R70" s="15" t="s">
        <v>39</v>
      </c>
      <c r="S70" s="15" t="n">
        <v>3.33</v>
      </c>
      <c r="T70" s="16" t="n">
        <f aca="false">$T$49</f>
        <v>5.105</v>
      </c>
      <c r="U70" s="16" t="n">
        <f aca="false">$X$49</f>
        <v>0.0253083743842365</v>
      </c>
      <c r="V70" s="16" t="n">
        <f aca="false">(T70-S70)*U70*4000</f>
        <v>179.689458128079</v>
      </c>
      <c r="W70" s="15" t="n">
        <v>200</v>
      </c>
      <c r="X70" s="17" t="n">
        <f aca="false">V70*W70</f>
        <v>35937.8916256158</v>
      </c>
      <c r="Y70" s="18"/>
      <c r="Z70" s="18"/>
    </row>
    <row r="71" customFormat="false" ht="14" hidden="false" customHeight="false" outlineLevel="0" collapsed="false">
      <c r="A71" s="45"/>
      <c r="B71" s="15" t="s">
        <v>43</v>
      </c>
      <c r="C71" s="15" t="n">
        <v>33</v>
      </c>
      <c r="D71" s="15" t="n">
        <f aca="false">C71*L30/100</f>
        <v>0.669295508544929</v>
      </c>
      <c r="E71" s="45"/>
      <c r="F71" s="15" t="n">
        <f aca="false">(D71/C71)*100</f>
        <v>2.02816820771191</v>
      </c>
      <c r="G71" s="45"/>
      <c r="I71" s="50"/>
      <c r="L71" s="18"/>
      <c r="Q71" s="45" t="s">
        <v>104</v>
      </c>
      <c r="R71" s="15" t="s">
        <v>40</v>
      </c>
      <c r="S71" s="15" t="n">
        <v>3.54</v>
      </c>
      <c r="T71" s="16" t="n">
        <f aca="false">$T$49</f>
        <v>5.105</v>
      </c>
      <c r="U71" s="16" t="n">
        <f aca="false">$X$49</f>
        <v>0.0253083743842365</v>
      </c>
      <c r="V71" s="16" t="n">
        <f aca="false">(T71-S71)*U71*4000</f>
        <v>158.43042364532</v>
      </c>
      <c r="W71" s="15" t="n">
        <v>200</v>
      </c>
      <c r="X71" s="17" t="n">
        <f aca="false">V71*W71</f>
        <v>31686.084729064</v>
      </c>
      <c r="Y71" s="18" t="n">
        <f aca="false">AVERAGE(X71,X72)</f>
        <v>30066.3487684729</v>
      </c>
      <c r="Z71" s="18"/>
    </row>
    <row r="72" customFormat="false" ht="14" hidden="false" customHeight="false" outlineLevel="0" collapsed="false">
      <c r="A72" s="45"/>
      <c r="B72" s="15" t="s">
        <v>44</v>
      </c>
      <c r="C72" s="15" t="n">
        <v>33</v>
      </c>
      <c r="D72" s="15" t="n">
        <f aca="false">C72*L31/100</f>
        <v>0.524797954091196</v>
      </c>
      <c r="E72" s="45" t="n">
        <f aca="false">(D72+D73)/2</f>
        <v>0.515801977790294</v>
      </c>
      <c r="F72" s="15" t="n">
        <f aca="false">(D72/C72)*100</f>
        <v>1.59029683057938</v>
      </c>
      <c r="G72" s="45" t="s">
        <v>185</v>
      </c>
      <c r="H72" s="50" t="n">
        <f aca="false">E72</f>
        <v>0.515801977790294</v>
      </c>
      <c r="L72" s="18"/>
      <c r="Q72" s="45"/>
      <c r="R72" s="15" t="s">
        <v>41</v>
      </c>
      <c r="S72" s="15" t="n">
        <v>3.7</v>
      </c>
      <c r="T72" s="16" t="n">
        <f aca="false">$T$49</f>
        <v>5.105</v>
      </c>
      <c r="U72" s="16" t="n">
        <f aca="false">$X$49</f>
        <v>0.0253083743842365</v>
      </c>
      <c r="V72" s="16" t="n">
        <f aca="false">(T72-S72)*U72*4000</f>
        <v>142.233064039409</v>
      </c>
      <c r="W72" s="15" t="n">
        <v>200</v>
      </c>
      <c r="X72" s="17" t="n">
        <f aca="false">V72*W72</f>
        <v>28446.6128078818</v>
      </c>
      <c r="Y72" s="18"/>
      <c r="Z72" s="18"/>
    </row>
    <row r="73" customFormat="false" ht="14" hidden="false" customHeight="false" outlineLevel="0" collapsed="false">
      <c r="A73" s="45"/>
      <c r="B73" s="15" t="s">
        <v>45</v>
      </c>
      <c r="C73" s="15" t="n">
        <v>33</v>
      </c>
      <c r="D73" s="15" t="n">
        <f aca="false">C73*L32/100</f>
        <v>0.506806001489392</v>
      </c>
      <c r="E73" s="45"/>
      <c r="F73" s="15" t="n">
        <f aca="false">(D73/C73)*100</f>
        <v>1.53577576208907</v>
      </c>
      <c r="G73" s="45"/>
      <c r="I73" s="50"/>
      <c r="L73" s="18"/>
      <c r="Q73" s="45" t="s">
        <v>105</v>
      </c>
      <c r="R73" s="15" t="s">
        <v>42</v>
      </c>
      <c r="S73" s="15" t="n">
        <v>3.47</v>
      </c>
      <c r="T73" s="16" t="n">
        <f aca="false">$T$49</f>
        <v>5.105</v>
      </c>
      <c r="U73" s="16" t="n">
        <f aca="false">$X$49</f>
        <v>0.0253083743842365</v>
      </c>
      <c r="V73" s="16" t="n">
        <f aca="false">(T73-S73)*U73*4000</f>
        <v>165.516768472906</v>
      </c>
      <c r="W73" s="15" t="n">
        <v>200</v>
      </c>
      <c r="X73" s="17" t="n">
        <f aca="false">V73*W73</f>
        <v>33103.3536945813</v>
      </c>
      <c r="Y73" s="18" t="n">
        <f aca="false">AVERAGE(X73,X74)</f>
        <v>33407.0541871921</v>
      </c>
      <c r="Z73" s="18"/>
    </row>
    <row r="74" customFormat="false" ht="14" hidden="false" customHeight="false" outlineLevel="0" collapsed="false">
      <c r="A74" s="45"/>
      <c r="B74" s="15" t="s">
        <v>46</v>
      </c>
      <c r="C74" s="15" t="n">
        <v>33</v>
      </c>
      <c r="D74" s="15" t="n">
        <f aca="false">C74*L33/100</f>
        <v>0.448917727227174</v>
      </c>
      <c r="E74" s="45" t="n">
        <f aca="false">(D74+D75)/2</f>
        <v>0.484222593479683</v>
      </c>
      <c r="F74" s="15" t="n">
        <f aca="false">(D74/C74)*100</f>
        <v>1.36035674917325</v>
      </c>
      <c r="G74" s="45" t="s">
        <v>186</v>
      </c>
      <c r="H74" s="50" t="n">
        <f aca="false">E74</f>
        <v>0.484222593479683</v>
      </c>
      <c r="L74" s="18"/>
      <c r="Q74" s="45"/>
      <c r="R74" s="15" t="s">
        <v>43</v>
      </c>
      <c r="S74" s="15" t="n">
        <v>3.44</v>
      </c>
      <c r="T74" s="16" t="n">
        <f aca="false">$T$49</f>
        <v>5.105</v>
      </c>
      <c r="U74" s="16" t="n">
        <f aca="false">$X$49</f>
        <v>0.0253083743842365</v>
      </c>
      <c r="V74" s="16" t="n">
        <f aca="false">(T74-S74)*U74*4000</f>
        <v>168.553773399015</v>
      </c>
      <c r="W74" s="15" t="n">
        <v>200</v>
      </c>
      <c r="X74" s="17" t="n">
        <f aca="false">V74*W74</f>
        <v>33710.754679803</v>
      </c>
      <c r="Y74" s="18"/>
      <c r="Z74" s="18"/>
    </row>
    <row r="75" customFormat="false" ht="14" hidden="false" customHeight="false" outlineLevel="0" collapsed="false">
      <c r="A75" s="45"/>
      <c r="B75" s="15" t="s">
        <v>47</v>
      </c>
      <c r="C75" s="15" t="n">
        <v>33</v>
      </c>
      <c r="D75" s="15" t="n">
        <f aca="false">C75*L34/100</f>
        <v>0.519527459732193</v>
      </c>
      <c r="E75" s="45"/>
      <c r="F75" s="15" t="n">
        <f aca="false">(D75/C75)*100</f>
        <v>1.5743256355521</v>
      </c>
      <c r="G75" s="45"/>
      <c r="I75" s="50"/>
      <c r="L75" s="18"/>
      <c r="Q75" s="45" t="s">
        <v>106</v>
      </c>
      <c r="R75" s="15" t="s">
        <v>44</v>
      </c>
      <c r="S75" s="15" t="n">
        <v>3.53</v>
      </c>
      <c r="T75" s="16" t="n">
        <f aca="false">$T$49</f>
        <v>5.105</v>
      </c>
      <c r="U75" s="16" t="n">
        <f aca="false">$X$49</f>
        <v>0.0253083743842365</v>
      </c>
      <c r="V75" s="16" t="n">
        <f aca="false">(T75-S75)*U75*4000</f>
        <v>159.44275862069</v>
      </c>
      <c r="W75" s="15" t="n">
        <v>200</v>
      </c>
      <c r="X75" s="17" t="n">
        <f aca="false">V75*W75</f>
        <v>31888.5517241379</v>
      </c>
      <c r="Y75" s="18" t="n">
        <f aca="false">AVERAGE(X75,X76)</f>
        <v>42720.5359605911</v>
      </c>
      <c r="Z75" s="18"/>
    </row>
    <row r="76" customFormat="false" ht="14" hidden="false" customHeight="false" outlineLevel="0" collapsed="false">
      <c r="A76" s="45"/>
      <c r="B76" s="15" t="s">
        <v>48</v>
      </c>
      <c r="C76" s="15" t="n">
        <v>33</v>
      </c>
      <c r="D76" s="15" t="n">
        <f aca="false">C76*L35/100</f>
        <v>0.53888087613366</v>
      </c>
      <c r="E76" s="45" t="n">
        <f aca="false">(D76+D77)/2</f>
        <v>0.547108136725239</v>
      </c>
      <c r="F76" s="15" t="n">
        <f aca="false">(D76/C76)*100</f>
        <v>1.63297235192018</v>
      </c>
      <c r="G76" s="45" t="s">
        <v>187</v>
      </c>
      <c r="H76" s="50" t="n">
        <f aca="false">E76</f>
        <v>0.547108136725239</v>
      </c>
      <c r="L76" s="18"/>
      <c r="Q76" s="45"/>
      <c r="R76" s="15" t="s">
        <v>45</v>
      </c>
      <c r="S76" s="15" t="n">
        <v>2.46</v>
      </c>
      <c r="T76" s="16" t="n">
        <f aca="false">$T$49</f>
        <v>5.105</v>
      </c>
      <c r="U76" s="16" t="n">
        <f aca="false">$X$49</f>
        <v>0.0253083743842365</v>
      </c>
      <c r="V76" s="16" t="n">
        <f aca="false">(T76-S76)*U76*4000</f>
        <v>267.762600985222</v>
      </c>
      <c r="W76" s="15" t="n">
        <v>200</v>
      </c>
      <c r="X76" s="17" t="n">
        <f aca="false">V76*W76</f>
        <v>53552.5201970444</v>
      </c>
      <c r="Y76" s="18"/>
      <c r="Z76" s="18"/>
    </row>
    <row r="77" customFormat="false" ht="14" hidden="false" customHeight="false" outlineLevel="0" collapsed="false">
      <c r="A77" s="45"/>
      <c r="B77" s="15" t="s">
        <v>49</v>
      </c>
      <c r="C77" s="15" t="n">
        <v>33</v>
      </c>
      <c r="D77" s="15" t="n">
        <f aca="false">C77*L36/100</f>
        <v>0.555335397316818</v>
      </c>
      <c r="E77" s="45"/>
      <c r="F77" s="15" t="n">
        <f aca="false">(D77/C77)*100</f>
        <v>1.68283453732369</v>
      </c>
      <c r="G77" s="45"/>
      <c r="I77" s="50"/>
      <c r="L77" s="18"/>
      <c r="Q77" s="45" t="s">
        <v>107</v>
      </c>
      <c r="R77" s="15" t="s">
        <v>46</v>
      </c>
      <c r="S77" s="15" t="n">
        <v>3.33</v>
      </c>
      <c r="T77" s="16" t="n">
        <f aca="false">$T$49</f>
        <v>5.105</v>
      </c>
      <c r="U77" s="16" t="n">
        <f aca="false">$X$49</f>
        <v>0.0253083743842365</v>
      </c>
      <c r="V77" s="16" t="n">
        <f aca="false">(T77-S77)*U77*4000</f>
        <v>179.689458128079</v>
      </c>
      <c r="W77" s="15" t="n">
        <v>200</v>
      </c>
      <c r="X77" s="17" t="n">
        <f aca="false">V77*W77</f>
        <v>35937.8916256158</v>
      </c>
      <c r="Y77" s="18" t="n">
        <f aca="false">AVERAGE(X77,X78)</f>
        <v>34621.8561576355</v>
      </c>
      <c r="Z77" s="18"/>
    </row>
    <row r="78" customFormat="false" ht="14" hidden="false" customHeight="false" outlineLevel="0" collapsed="false">
      <c r="A78" s="45"/>
      <c r="B78" s="15" t="s">
        <v>50</v>
      </c>
      <c r="C78" s="15" t="n">
        <v>33</v>
      </c>
      <c r="D78" s="15" t="n">
        <f aca="false">C78*L37/100</f>
        <v>0.558531991871939</v>
      </c>
      <c r="E78" s="45" t="n">
        <f aca="false">(D78+D79)/2</f>
        <v>0.59996623958605</v>
      </c>
      <c r="F78" s="15" t="n">
        <f aca="false">(D78/C78)*100</f>
        <v>1.69252118749072</v>
      </c>
      <c r="G78" s="45" t="s">
        <v>188</v>
      </c>
      <c r="H78" s="50" t="n">
        <f aca="false">E78</f>
        <v>0.59996623958605</v>
      </c>
      <c r="L78" s="18"/>
      <c r="Q78" s="45"/>
      <c r="R78" s="15" t="s">
        <v>47</v>
      </c>
      <c r="S78" s="15" t="n">
        <v>3.46</v>
      </c>
      <c r="T78" s="16" t="n">
        <f aca="false">$T$49</f>
        <v>5.105</v>
      </c>
      <c r="U78" s="16" t="n">
        <f aca="false">$X$49</f>
        <v>0.0253083743842365</v>
      </c>
      <c r="V78" s="16" t="n">
        <f aca="false">(T78-S78)*U78*4000</f>
        <v>166.529103448276</v>
      </c>
      <c r="W78" s="15" t="n">
        <v>200</v>
      </c>
      <c r="X78" s="17" t="n">
        <f aca="false">V78*W78</f>
        <v>33305.8206896552</v>
      </c>
      <c r="Y78" s="18"/>
      <c r="Z78" s="18"/>
    </row>
    <row r="79" customFormat="false" ht="14" hidden="false" customHeight="false" outlineLevel="0" collapsed="false">
      <c r="A79" s="45"/>
      <c r="B79" s="15" t="s">
        <v>51</v>
      </c>
      <c r="C79" s="15" t="n">
        <v>33</v>
      </c>
      <c r="D79" s="15" t="n">
        <f aca="false">C79*L38/100</f>
        <v>0.641400487300162</v>
      </c>
      <c r="E79" s="45"/>
      <c r="F79" s="15" t="n">
        <f aca="false">(D79/C79)*100</f>
        <v>1.94363784030352</v>
      </c>
      <c r="G79" s="45"/>
      <c r="I79" s="50"/>
      <c r="L79" s="18"/>
      <c r="Q79" s="45" t="s">
        <v>108</v>
      </c>
      <c r="R79" s="15" t="s">
        <v>48</v>
      </c>
      <c r="S79" s="15" t="n">
        <v>3.5</v>
      </c>
      <c r="T79" s="16" t="n">
        <f aca="false">$T$49</f>
        <v>5.105</v>
      </c>
      <c r="U79" s="16" t="n">
        <f aca="false">$X$49</f>
        <v>0.0253083743842365</v>
      </c>
      <c r="V79" s="16" t="n">
        <f aca="false">(T79-S79)*U79*4000</f>
        <v>162.479763546798</v>
      </c>
      <c r="W79" s="15" t="n">
        <v>200</v>
      </c>
      <c r="X79" s="17" t="n">
        <f aca="false">V79*W79</f>
        <v>32495.9527093596</v>
      </c>
      <c r="Y79" s="18" t="n">
        <f aca="false">AVERAGE(X79,X80)</f>
        <v>38569.9625615764</v>
      </c>
      <c r="Z79" s="18"/>
    </row>
    <row r="80" customFormat="false" ht="14" hidden="false" customHeight="false" outlineLevel="0" collapsed="false">
      <c r="A80" s="45"/>
      <c r="B80" s="15" t="s">
        <v>52</v>
      </c>
      <c r="C80" s="15" t="n">
        <v>33</v>
      </c>
      <c r="D80" s="15" t="n">
        <f aca="false">C80*L39/100</f>
        <v>0.647142304218815</v>
      </c>
      <c r="E80" s="45" t="n">
        <f aca="false">(D80+D81)/2</f>
        <v>0.714943248487997</v>
      </c>
      <c r="F80" s="15" t="n">
        <f aca="false">(D80/C80)*100</f>
        <v>1.96103728551156</v>
      </c>
      <c r="G80" s="45" t="s">
        <v>189</v>
      </c>
      <c r="H80" s="50" t="n">
        <f aca="false">E80</f>
        <v>0.714943248487997</v>
      </c>
      <c r="L80" s="18"/>
      <c r="Q80" s="45"/>
      <c r="R80" s="15" t="s">
        <v>49</v>
      </c>
      <c r="S80" s="15" t="n">
        <v>2.9</v>
      </c>
      <c r="T80" s="16" t="n">
        <f aca="false">$T$49</f>
        <v>5.105</v>
      </c>
      <c r="U80" s="16" t="n">
        <f aca="false">$X$49</f>
        <v>0.0253083743842365</v>
      </c>
      <c r="V80" s="16" t="n">
        <f aca="false">(T80-S80)*U80*4000</f>
        <v>223.219862068966</v>
      </c>
      <c r="W80" s="15" t="n">
        <v>200</v>
      </c>
      <c r="X80" s="17" t="n">
        <f aca="false">V80*W80</f>
        <v>44643.9724137931</v>
      </c>
      <c r="Y80" s="18"/>
      <c r="Z80" s="18"/>
    </row>
    <row r="81" customFormat="false" ht="14" hidden="false" customHeight="false" outlineLevel="0" collapsed="false">
      <c r="A81" s="45"/>
      <c r="B81" s="15" t="s">
        <v>53</v>
      </c>
      <c r="C81" s="15" t="n">
        <v>33</v>
      </c>
      <c r="D81" s="15" t="n">
        <f aca="false">C81*L40/100</f>
        <v>0.78274419275718</v>
      </c>
      <c r="E81" s="45"/>
      <c r="F81" s="15" t="n">
        <f aca="false">(D81/C81)*100</f>
        <v>2.37195209926418</v>
      </c>
      <c r="G81" s="45"/>
      <c r="I81" s="50"/>
      <c r="L81" s="18"/>
      <c r="Q81" s="45" t="s">
        <v>109</v>
      </c>
      <c r="R81" s="15" t="s">
        <v>50</v>
      </c>
      <c r="S81" s="15" t="n">
        <v>3.2</v>
      </c>
      <c r="T81" s="16" t="n">
        <f aca="false">$T$49</f>
        <v>5.105</v>
      </c>
      <c r="U81" s="16" t="n">
        <f aca="false">$X$49</f>
        <v>0.0253083743842365</v>
      </c>
      <c r="V81" s="16" t="n">
        <f aca="false">(T81-S81)*U81*4000</f>
        <v>192.849812807882</v>
      </c>
      <c r="W81" s="15" t="n">
        <v>200</v>
      </c>
      <c r="X81" s="17" t="n">
        <f aca="false">V81*W81</f>
        <v>38569.9625615764</v>
      </c>
      <c r="Y81" s="18" t="n">
        <f aca="false">AVERAGE(X81,X82)</f>
        <v>39582.2975369458</v>
      </c>
      <c r="Z81" s="18"/>
    </row>
    <row r="82" customFormat="false" ht="14" hidden="false" customHeight="false" outlineLevel="0" collapsed="false">
      <c r="A82" s="45"/>
      <c r="B82" s="15" t="s">
        <v>54</v>
      </c>
      <c r="C82" s="15" t="n">
        <v>33</v>
      </c>
      <c r="D82" s="15" t="n">
        <f aca="false">C82*L41/100</f>
        <v>0.648756702032048</v>
      </c>
      <c r="E82" s="45" t="n">
        <f aca="false">(D82+D83)/2</f>
        <v>0.52475409602768</v>
      </c>
      <c r="F82" s="15" t="n">
        <f aca="false">(D82/C82)*100</f>
        <v>1.96592940009711</v>
      </c>
      <c r="G82" s="45" t="s">
        <v>190</v>
      </c>
      <c r="H82" s="50" t="n">
        <f aca="false">E82</f>
        <v>0.52475409602768</v>
      </c>
      <c r="L82" s="18"/>
      <c r="Q82" s="45"/>
      <c r="R82" s="15" t="s">
        <v>51</v>
      </c>
      <c r="S82" s="15" t="n">
        <v>3.1</v>
      </c>
      <c r="T82" s="16" t="n">
        <f aca="false">$T$49</f>
        <v>5.105</v>
      </c>
      <c r="U82" s="16" t="n">
        <f aca="false">$X$49</f>
        <v>0.0253083743842365</v>
      </c>
      <c r="V82" s="16" t="n">
        <f aca="false">(T82-S82)*U82*4000</f>
        <v>202.973162561576</v>
      </c>
      <c r="W82" s="15" t="n">
        <v>200</v>
      </c>
      <c r="X82" s="17" t="n">
        <f aca="false">V82*W82</f>
        <v>40594.6325123153</v>
      </c>
      <c r="Y82" s="18"/>
      <c r="Z82" s="18"/>
    </row>
    <row r="83" customFormat="false" ht="14" hidden="false" customHeight="false" outlineLevel="0" collapsed="false">
      <c r="A83" s="45"/>
      <c r="B83" s="15" t="s">
        <v>55</v>
      </c>
      <c r="C83" s="15" t="n">
        <v>33</v>
      </c>
      <c r="D83" s="15" t="n">
        <f aca="false">C83*L42/100</f>
        <v>0.400751490023313</v>
      </c>
      <c r="E83" s="45"/>
      <c r="F83" s="15" t="n">
        <f aca="false">(D83/C83)*100</f>
        <v>1.2143984546161</v>
      </c>
      <c r="G83" s="45"/>
      <c r="I83" s="50"/>
      <c r="L83" s="18"/>
      <c r="Q83" s="45" t="s">
        <v>110</v>
      </c>
      <c r="R83" s="15" t="s">
        <v>52</v>
      </c>
      <c r="S83" s="15" t="n">
        <v>2.95</v>
      </c>
      <c r="T83" s="16" t="n">
        <f aca="false">$T$49</f>
        <v>5.105</v>
      </c>
      <c r="U83" s="16" t="n">
        <f aca="false">$X$49</f>
        <v>0.0253083743842365</v>
      </c>
      <c r="V83" s="16" t="n">
        <f aca="false">(T83-S83)*U83*4000</f>
        <v>218.158187192118</v>
      </c>
      <c r="W83" s="15" t="n">
        <v>200</v>
      </c>
      <c r="X83" s="17" t="n">
        <f aca="false">V83*W83</f>
        <v>43631.6374384237</v>
      </c>
      <c r="Y83" s="18" t="n">
        <f aca="false">AVERAGE(X83,X84)</f>
        <v>39076.1300492611</v>
      </c>
      <c r="Z83" s="18"/>
    </row>
    <row r="84" customFormat="false" ht="14" hidden="false" customHeight="false" outlineLevel="0" collapsed="false">
      <c r="Q84" s="45"/>
      <c r="R84" s="15" t="s">
        <v>53</v>
      </c>
      <c r="S84" s="15" t="n">
        <v>3.4</v>
      </c>
      <c r="T84" s="16" t="n">
        <f aca="false">$T$49</f>
        <v>5.105</v>
      </c>
      <c r="U84" s="16" t="n">
        <f aca="false">$X$49</f>
        <v>0.0253083743842365</v>
      </c>
      <c r="V84" s="16" t="n">
        <f aca="false">(T84-S84)*U84*4000</f>
        <v>172.603113300493</v>
      </c>
      <c r="W84" s="15" t="n">
        <v>200</v>
      </c>
      <c r="X84" s="17" t="n">
        <f aca="false">V84*W84</f>
        <v>34520.6226600985</v>
      </c>
      <c r="Y84" s="18"/>
      <c r="Z84" s="18"/>
    </row>
    <row r="85" customFormat="false" ht="14" hidden="false" customHeight="false" outlineLevel="0" collapsed="false">
      <c r="Q85" s="45" t="s">
        <v>111</v>
      </c>
      <c r="R85" s="15" t="s">
        <v>54</v>
      </c>
      <c r="S85" s="15" t="n">
        <v>3.07</v>
      </c>
      <c r="T85" s="16" t="n">
        <f aca="false">$T$49</f>
        <v>5.105</v>
      </c>
      <c r="U85" s="16" t="n">
        <f aca="false">$X$49</f>
        <v>0.0253083743842365</v>
      </c>
      <c r="V85" s="16" t="n">
        <f aca="false">(T85-S85)*U85*4000</f>
        <v>206.010167487685</v>
      </c>
      <c r="W85" s="15" t="n">
        <v>200</v>
      </c>
      <c r="X85" s="17" t="n">
        <f aca="false">V85*W85</f>
        <v>41202.033497537</v>
      </c>
      <c r="Y85" s="18" t="n">
        <f aca="false">AVERAGE(X85:X86)</f>
        <v>51831.5507389163</v>
      </c>
      <c r="Z85" s="18"/>
    </row>
    <row r="86" customFormat="false" ht="14" hidden="false" customHeight="false" outlineLevel="0" collapsed="false">
      <c r="Q86" s="45"/>
      <c r="R86" s="15" t="s">
        <v>55</v>
      </c>
      <c r="S86" s="15" t="n">
        <v>2.02</v>
      </c>
      <c r="T86" s="16" t="n">
        <f aca="false">$T$49</f>
        <v>5.105</v>
      </c>
      <c r="U86" s="16" t="n">
        <f aca="false">$X$49</f>
        <v>0.0253083743842365</v>
      </c>
      <c r="V86" s="16" t="n">
        <f aca="false">(T86-S86)*U86*4000</f>
        <v>312.305339901478</v>
      </c>
      <c r="W86" s="15" t="n">
        <v>200</v>
      </c>
      <c r="X86" s="17" t="n">
        <f aca="false">V86*W86</f>
        <v>62461.0679802956</v>
      </c>
      <c r="Y86" s="18"/>
      <c r="Z86" s="18"/>
    </row>
  </sheetData>
  <mergeCells count="97">
    <mergeCell ref="A1:O1"/>
    <mergeCell ref="A4:A6"/>
    <mergeCell ref="J4:J6"/>
    <mergeCell ref="N4:N6"/>
    <mergeCell ref="O4:O6"/>
    <mergeCell ref="AE6:AE7"/>
    <mergeCell ref="A7:A9"/>
    <mergeCell ref="J7:J9"/>
    <mergeCell ref="N7:N9"/>
    <mergeCell ref="O7:O9"/>
    <mergeCell ref="Q8:Q9"/>
    <mergeCell ref="AE8:AE9"/>
    <mergeCell ref="A10:A12"/>
    <mergeCell ref="J10:J12"/>
    <mergeCell ref="N10:N12"/>
    <mergeCell ref="O10:O12"/>
    <mergeCell ref="Q10:Q11"/>
    <mergeCell ref="AE10:AE11"/>
    <mergeCell ref="Q12:Q13"/>
    <mergeCell ref="A13:A42"/>
    <mergeCell ref="J13:J18"/>
    <mergeCell ref="N13:N18"/>
    <mergeCell ref="Q14:Q15"/>
    <mergeCell ref="Q16:Q17"/>
    <mergeCell ref="Q18:Q19"/>
    <mergeCell ref="Q20:Q21"/>
    <mergeCell ref="Q22:Q23"/>
    <mergeCell ref="Q24:Q25"/>
    <mergeCell ref="Q26:Q27"/>
    <mergeCell ref="Q28:Q29"/>
    <mergeCell ref="Q30:Q31"/>
    <mergeCell ref="N31:N36"/>
    <mergeCell ref="Q32:Q33"/>
    <mergeCell ref="Q34:Q35"/>
    <mergeCell ref="Q36:Q37"/>
    <mergeCell ref="N37:N42"/>
    <mergeCell ref="Q38:Q39"/>
    <mergeCell ref="Q40:Q41"/>
    <mergeCell ref="Q42:Q43"/>
    <mergeCell ref="A45:A47"/>
    <mergeCell ref="E45:E47"/>
    <mergeCell ref="G45:G47"/>
    <mergeCell ref="A48:A50"/>
    <mergeCell ref="E48:E50"/>
    <mergeCell ref="G48:G50"/>
    <mergeCell ref="A51:A53"/>
    <mergeCell ref="E51:E53"/>
    <mergeCell ref="G51:G53"/>
    <mergeCell ref="Q51:Q52"/>
    <mergeCell ref="Q53:Q54"/>
    <mergeCell ref="A54:A83"/>
    <mergeCell ref="E54:E55"/>
    <mergeCell ref="G54:G55"/>
    <mergeCell ref="Q55:Q56"/>
    <mergeCell ref="E56:E57"/>
    <mergeCell ref="G56:G57"/>
    <mergeCell ref="Q57:Q58"/>
    <mergeCell ref="E58:E59"/>
    <mergeCell ref="G58:G59"/>
    <mergeCell ref="Q59:Q60"/>
    <mergeCell ref="E60:E61"/>
    <mergeCell ref="G60:G61"/>
    <mergeCell ref="Q61:Q62"/>
    <mergeCell ref="E62:E63"/>
    <mergeCell ref="G62:G63"/>
    <mergeCell ref="Q63:Q64"/>
    <mergeCell ref="E64:E65"/>
    <mergeCell ref="G64:G65"/>
    <mergeCell ref="Q65:Q66"/>
    <mergeCell ref="E66:E67"/>
    <mergeCell ref="G66:G67"/>
    <mergeCell ref="Q67:Q68"/>
    <mergeCell ref="E68:E69"/>
    <mergeCell ref="G68:G69"/>
    <mergeCell ref="Q69:Q70"/>
    <mergeCell ref="E70:E71"/>
    <mergeCell ref="G70:G71"/>
    <mergeCell ref="Q71:Q72"/>
    <mergeCell ref="E72:E73"/>
    <mergeCell ref="G72:G73"/>
    <mergeCell ref="Q73:Q74"/>
    <mergeCell ref="E74:E75"/>
    <mergeCell ref="G74:G75"/>
    <mergeCell ref="Q75:Q76"/>
    <mergeCell ref="E76:E77"/>
    <mergeCell ref="G76:G77"/>
    <mergeCell ref="Q77:Q78"/>
    <mergeCell ref="E78:E79"/>
    <mergeCell ref="G78:G79"/>
    <mergeCell ref="Q79:Q80"/>
    <mergeCell ref="E80:E81"/>
    <mergeCell ref="G80:G81"/>
    <mergeCell ref="Q81:Q82"/>
    <mergeCell ref="E82:E83"/>
    <mergeCell ref="G82:G83"/>
    <mergeCell ref="Q83:Q84"/>
    <mergeCell ref="Q85:Q8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89"/>
  <sheetViews>
    <sheetView showFormulas="false" showGridLines="true" showRowColHeaders="true" showZeros="true" rightToLeft="false" tabSelected="false" showOutlineSymbols="true" defaultGridColor="true" view="normal" topLeftCell="Q1" colorId="64" zoomScale="58" zoomScaleNormal="58" zoomScalePageLayoutView="100" workbookViewId="0">
      <selection pane="topLeft" activeCell="X7" activeCellId="0" sqref="X7"/>
    </sheetView>
  </sheetViews>
  <sheetFormatPr defaultRowHeight="14" zeroHeight="false" outlineLevelRow="0" outlineLevelCol="0"/>
  <cols>
    <col collapsed="false" customWidth="true" hidden="false" outlineLevel="0" max="3" min="1" style="15" width="8.83"/>
    <col collapsed="false" customWidth="true" hidden="false" outlineLevel="0" max="4" min="4" style="15" width="10.99"/>
    <col collapsed="false" customWidth="true" hidden="false" outlineLevel="0" max="5" min="5" style="15" width="9.51"/>
    <col collapsed="false" customWidth="true" hidden="false" outlineLevel="0" max="6" min="6" style="15" width="8.83"/>
    <col collapsed="false" customWidth="true" hidden="false" outlineLevel="0" max="7" min="7" style="15" width="10.84"/>
    <col collapsed="false" customWidth="true" hidden="false" outlineLevel="0" max="8" min="8" style="15" width="11.99"/>
    <col collapsed="false" customWidth="true" hidden="false" outlineLevel="0" max="9" min="9" style="15" width="8.67"/>
    <col collapsed="false" customWidth="true" hidden="false" outlineLevel="0" max="10" min="10" style="15" width="10.33"/>
    <col collapsed="false" customWidth="true" hidden="false" outlineLevel="0" max="11" min="11" style="15" width="9.51"/>
    <col collapsed="false" customWidth="true" hidden="false" outlineLevel="0" max="12" min="12" style="15" width="14.35"/>
    <col collapsed="false" customWidth="true" hidden="false" outlineLevel="0" max="18" min="13" style="15" width="8.83"/>
    <col collapsed="false" customWidth="false" hidden="false" outlineLevel="0" max="19" min="19" style="15" width="11.5"/>
    <col collapsed="false" customWidth="true" hidden="false" outlineLevel="0" max="20" min="20" style="15" width="10.84"/>
    <col collapsed="false" customWidth="true" hidden="false" outlineLevel="0" max="21" min="21" style="15" width="12.33"/>
    <col collapsed="false" customWidth="true" hidden="false" outlineLevel="0" max="22" min="22" style="15" width="11.65"/>
    <col collapsed="false" customWidth="true" hidden="false" outlineLevel="0" max="25" min="23" style="15" width="12.66"/>
    <col collapsed="false" customWidth="true" hidden="false" outlineLevel="0" max="1025" min="26" style="15" width="8.83"/>
  </cols>
  <sheetData>
    <row r="1" customFormat="false" ht="25" hidden="false" customHeight="false" outlineLevel="0" collapsed="false">
      <c r="A1" s="40" t="s">
        <v>191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customFormat="false" ht="14" hidden="false" customHeight="false" outlineLevel="0" collapsed="false">
      <c r="A2" s="53" t="s">
        <v>192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4" customFormat="false" ht="44" hidden="false" customHeight="false" outlineLevel="0" collapsed="false">
      <c r="C4" s="44" t="s">
        <v>137</v>
      </c>
      <c r="D4" s="44" t="s">
        <v>138</v>
      </c>
      <c r="E4" s="44" t="s">
        <v>139</v>
      </c>
      <c r="F4" s="44" t="s">
        <v>140</v>
      </c>
      <c r="G4" s="15" t="s">
        <v>141</v>
      </c>
      <c r="H4" s="15" t="s">
        <v>142</v>
      </c>
      <c r="I4" s="15" t="s">
        <v>16</v>
      </c>
      <c r="J4" s="44" t="s">
        <v>143</v>
      </c>
      <c r="K4" s="15" t="s">
        <v>144</v>
      </c>
      <c r="L4" s="15" t="s">
        <v>145</v>
      </c>
      <c r="M4" s="15" t="s">
        <v>146</v>
      </c>
      <c r="N4" s="44" t="s">
        <v>147</v>
      </c>
      <c r="O4" s="44" t="s">
        <v>148</v>
      </c>
      <c r="P4" s="46"/>
      <c r="Q4" s="41"/>
      <c r="R4" s="41"/>
      <c r="S4" s="15" t="s">
        <v>149</v>
      </c>
      <c r="T4" s="42"/>
      <c r="U4" s="42"/>
    </row>
    <row r="5" customFormat="false" ht="13.8" hidden="false" customHeight="false" outlineLevel="0" collapsed="false">
      <c r="A5" s="45" t="s">
        <v>114</v>
      </c>
      <c r="B5" s="15" t="s">
        <v>17</v>
      </c>
      <c r="C5" s="15" t="n">
        <v>20.5427</v>
      </c>
      <c r="D5" s="15" t="n">
        <v>39.231</v>
      </c>
      <c r="E5" s="15" t="n">
        <f aca="false">D5-C5</f>
        <v>18.6883</v>
      </c>
      <c r="F5" s="15" t="n">
        <v>21.0803</v>
      </c>
      <c r="G5" s="15" t="n">
        <v>20.7991</v>
      </c>
      <c r="H5" s="15" t="n">
        <f aca="false">F5-C5</f>
        <v>0.537600000000001</v>
      </c>
      <c r="I5" s="15" t="n">
        <f aca="false">F5-G5</f>
        <v>0.281200000000002</v>
      </c>
      <c r="J5" s="46" t="n">
        <f aca="false">(I5+I6+I7)/3</f>
        <v>0.301333333333336</v>
      </c>
      <c r="K5" s="15" t="n">
        <f aca="false">(H5/E5)*100</f>
        <v>2.87666614940899</v>
      </c>
      <c r="L5" s="15" t="n">
        <f aca="false">(I5/E5)*100</f>
        <v>1.50468474928165</v>
      </c>
      <c r="M5" s="15" t="n">
        <f aca="false">I5/H5*100</f>
        <v>52.3065476190479</v>
      </c>
      <c r="N5" s="46" t="n">
        <f aca="false">AVERAGE(K5,K6,K7)</f>
        <v>2.87892339332369</v>
      </c>
      <c r="O5" s="46" t="n">
        <f aca="false">AVERAGE(L5,L6,L7)</f>
        <v>1.59551415192761</v>
      </c>
      <c r="P5" s="46"/>
      <c r="R5" s="22"/>
      <c r="S5" s="47" t="n">
        <v>5.23</v>
      </c>
      <c r="T5" s="42" t="s">
        <v>65</v>
      </c>
      <c r="U5" s="42" t="s">
        <v>66</v>
      </c>
      <c r="V5" s="47" t="n">
        <v>5.17</v>
      </c>
      <c r="W5" s="42" t="s">
        <v>67</v>
      </c>
      <c r="X5" s="42" t="s">
        <v>68</v>
      </c>
      <c r="Y5" s="42"/>
      <c r="AB5" s="15" t="s">
        <v>150</v>
      </c>
      <c r="AC5" s="15" t="s">
        <v>151</v>
      </c>
      <c r="AD5" s="15" t="s">
        <v>152</v>
      </c>
      <c r="AE5" s="15" t="s">
        <v>153</v>
      </c>
      <c r="AH5" s="42" t="s">
        <v>112</v>
      </c>
      <c r="AI5" s="15" t="s">
        <v>153</v>
      </c>
    </row>
    <row r="6" customFormat="false" ht="14" hidden="false" customHeight="false" outlineLevel="0" collapsed="false">
      <c r="A6" s="45"/>
      <c r="B6" s="15" t="s">
        <v>18</v>
      </c>
      <c r="C6" s="15" t="n">
        <v>20.965</v>
      </c>
      <c r="D6" s="15" t="n">
        <v>39.9461</v>
      </c>
      <c r="E6" s="15" t="n">
        <f aca="false">D6-C6</f>
        <v>18.9811</v>
      </c>
      <c r="F6" s="15" t="n">
        <v>21.51</v>
      </c>
      <c r="G6" s="15" t="n">
        <v>21.2019</v>
      </c>
      <c r="H6" s="15" t="n">
        <f aca="false">F6-C6</f>
        <v>0.545000000000002</v>
      </c>
      <c r="I6" s="15" t="n">
        <f aca="false">F6-G6</f>
        <v>0.308100000000003</v>
      </c>
      <c r="J6" s="46"/>
      <c r="K6" s="15" t="n">
        <f aca="false">(H6/E6)*100</f>
        <v>2.87127721786409</v>
      </c>
      <c r="L6" s="15" t="n">
        <f aca="false">(I6/E6)*100</f>
        <v>1.62319359784208</v>
      </c>
      <c r="M6" s="15" t="n">
        <f aca="false">I6/H6*100</f>
        <v>56.5321100917435</v>
      </c>
      <c r="N6" s="46"/>
      <c r="O6" s="46"/>
      <c r="P6" s="46"/>
      <c r="R6" s="42" t="s">
        <v>69</v>
      </c>
      <c r="S6" s="47" t="n">
        <v>5.35</v>
      </c>
      <c r="T6" s="16" t="n">
        <f aca="false">AVERAGE(S5:S6)</f>
        <v>5.29</v>
      </c>
      <c r="U6" s="42" t="s">
        <v>70</v>
      </c>
      <c r="V6" s="47" t="n">
        <v>5.15</v>
      </c>
      <c r="W6" s="17" t="n">
        <f aca="false">(V5+V6)/2</f>
        <v>5.16</v>
      </c>
      <c r="X6" s="17" t="n">
        <f aca="false">(3.8*0.0338)/W6</f>
        <v>0.024891472868217</v>
      </c>
      <c r="Y6" s="42"/>
      <c r="AB6" s="15" t="s">
        <v>17</v>
      </c>
      <c r="AC6" s="15" t="n">
        <v>24.6</v>
      </c>
      <c r="AD6" s="15" t="n">
        <f aca="false">AC6*50</f>
        <v>1230</v>
      </c>
      <c r="AE6" s="46" t="n">
        <f aca="false">AVERAGE(AD6,AD7)</f>
        <v>1220</v>
      </c>
      <c r="AG6" s="48" t="s">
        <v>114</v>
      </c>
      <c r="AH6" s="15" t="n">
        <v>8.04</v>
      </c>
      <c r="AI6" s="15" t="n">
        <f aca="false">AVERAGE(AH6,AH7,AH8)</f>
        <v>7.92666666666667</v>
      </c>
    </row>
    <row r="7" customFormat="false" ht="14" hidden="false" customHeight="false" outlineLevel="0" collapsed="false">
      <c r="A7" s="45"/>
      <c r="B7" s="15" t="s">
        <v>19</v>
      </c>
      <c r="C7" s="15" t="n">
        <v>21.0627</v>
      </c>
      <c r="D7" s="15" t="n">
        <v>40.0358</v>
      </c>
      <c r="E7" s="15" t="n">
        <f aca="false">D7-C7</f>
        <v>18.9731</v>
      </c>
      <c r="F7" s="15" t="n">
        <v>21.6108</v>
      </c>
      <c r="G7" s="15" t="n">
        <v>21.2961</v>
      </c>
      <c r="H7" s="15" t="n">
        <f aca="false">F7-C7</f>
        <v>0.548100000000002</v>
      </c>
      <c r="I7" s="15" t="n">
        <f aca="false">F7-G7</f>
        <v>0.314700000000002</v>
      </c>
      <c r="J7" s="46"/>
      <c r="K7" s="15" t="n">
        <f aca="false">(H7/E7)*100</f>
        <v>2.88882681269799</v>
      </c>
      <c r="L7" s="15" t="n">
        <f aca="false">(I7/E7)*100</f>
        <v>1.65866410865911</v>
      </c>
      <c r="M7" s="15" t="n">
        <f aca="false">I7/H7*100</f>
        <v>57.4165298303231</v>
      </c>
      <c r="N7" s="46"/>
      <c r="O7" s="46"/>
      <c r="P7" s="46"/>
      <c r="Q7" s="44"/>
      <c r="S7" s="15" t="s">
        <v>170</v>
      </c>
      <c r="V7" s="49" t="s">
        <v>155</v>
      </c>
      <c r="W7" s="42" t="s">
        <v>75</v>
      </c>
      <c r="X7" s="17" t="s">
        <v>156</v>
      </c>
      <c r="Y7" s="42" t="s">
        <v>157</v>
      </c>
      <c r="AB7" s="15" t="s">
        <v>18</v>
      </c>
      <c r="AC7" s="15" t="n">
        <v>24.2</v>
      </c>
      <c r="AD7" s="15" t="n">
        <f aca="false">AC7*50</f>
        <v>1210</v>
      </c>
      <c r="AE7" s="46"/>
      <c r="AG7" s="48" t="s">
        <v>115</v>
      </c>
      <c r="AH7" s="15" t="n">
        <v>7.86</v>
      </c>
    </row>
    <row r="8" customFormat="false" ht="14" hidden="false" customHeight="false" outlineLevel="0" collapsed="false">
      <c r="A8" s="45" t="s">
        <v>115</v>
      </c>
      <c r="B8" s="15" t="s">
        <v>20</v>
      </c>
      <c r="C8" s="15" t="n">
        <v>20.5207</v>
      </c>
      <c r="D8" s="15" t="n">
        <v>39.4368</v>
      </c>
      <c r="E8" s="15" t="n">
        <f aca="false">D8-C8</f>
        <v>18.9161</v>
      </c>
      <c r="F8" s="15" t="n">
        <v>21.0859</v>
      </c>
      <c r="G8" s="15" t="n">
        <v>20.7708</v>
      </c>
      <c r="H8" s="15" t="n">
        <f aca="false">F8-C8</f>
        <v>0.565199999999997</v>
      </c>
      <c r="I8" s="15" t="n">
        <f aca="false">F8-G8</f>
        <v>0.315099999999997</v>
      </c>
      <c r="J8" s="46" t="n">
        <f aca="false">(I8+I9+I10)/3</f>
        <v>0.347166666666665</v>
      </c>
      <c r="K8" s="15" t="n">
        <f aca="false">(H8/E8)*100</f>
        <v>2.98793091599218</v>
      </c>
      <c r="L8" s="15" t="n">
        <f aca="false">(I8/E8)*100</f>
        <v>1.66577677216761</v>
      </c>
      <c r="M8" s="15" t="n">
        <f aca="false">I8/H8*100</f>
        <v>55.7501769285207</v>
      </c>
      <c r="N8" s="46" t="n">
        <f aca="false">AVERAGE(K8,K9,K10)</f>
        <v>3.01458224464178</v>
      </c>
      <c r="O8" s="46" t="n">
        <f aca="false">AVERAGE(L8,L9,L10)</f>
        <v>1.70679799696614</v>
      </c>
      <c r="P8" s="46"/>
      <c r="Q8" s="46" t="s">
        <v>114</v>
      </c>
      <c r="R8" s="15" t="s">
        <v>17</v>
      </c>
      <c r="S8" s="15" t="n">
        <v>4.54</v>
      </c>
      <c r="T8" s="16" t="n">
        <f aca="false">$T$6</f>
        <v>5.29</v>
      </c>
      <c r="U8" s="15" t="n">
        <f aca="false">$X$6</f>
        <v>0.024891472868217</v>
      </c>
      <c r="V8" s="16" t="n">
        <f aca="false">(T8-S8)*U8*4000</f>
        <v>74.6744186046512</v>
      </c>
      <c r="W8" s="15" t="n">
        <v>50</v>
      </c>
      <c r="X8" s="17" t="n">
        <f aca="false">V8*W8</f>
        <v>3733.72093023256</v>
      </c>
      <c r="Y8" s="18" t="n">
        <f aca="false">AVERAGE(X8:X10)</f>
        <v>3949.44702842377</v>
      </c>
      <c r="Z8" s="18"/>
      <c r="AB8" s="15" t="s">
        <v>20</v>
      </c>
      <c r="AC8" s="15" t="n">
        <v>24.7</v>
      </c>
      <c r="AD8" s="15" t="n">
        <f aca="false">AC8*50</f>
        <v>1235</v>
      </c>
      <c r="AE8" s="46" t="n">
        <f aca="false">AVERAGE(AD8,AD9)</f>
        <v>1237.5</v>
      </c>
      <c r="AG8" s="48" t="s">
        <v>116</v>
      </c>
      <c r="AH8" s="15" t="n">
        <v>7.88</v>
      </c>
    </row>
    <row r="9" customFormat="false" ht="14" hidden="false" customHeight="false" outlineLevel="0" collapsed="false">
      <c r="A9" s="45"/>
      <c r="B9" s="15" t="s">
        <v>21</v>
      </c>
      <c r="C9" s="15" t="n">
        <v>20.6723</v>
      </c>
      <c r="D9" s="15" t="n">
        <v>42.1255</v>
      </c>
      <c r="E9" s="15" t="n">
        <f aca="false">D9-C9</f>
        <v>21.4532</v>
      </c>
      <c r="F9" s="15" t="n">
        <v>21.32</v>
      </c>
      <c r="G9" s="15" t="n">
        <v>20.9512</v>
      </c>
      <c r="H9" s="15" t="n">
        <f aca="false">F9-C9</f>
        <v>0.6477</v>
      </c>
      <c r="I9" s="15" t="n">
        <f aca="false">F9-G9</f>
        <v>0.3688</v>
      </c>
      <c r="J9" s="46"/>
      <c r="K9" s="15" t="n">
        <f aca="false">(H9/E9)*100</f>
        <v>3.01913001323812</v>
      </c>
      <c r="L9" s="15" t="n">
        <f aca="false">(I9/E9)*100</f>
        <v>1.71909085824026</v>
      </c>
      <c r="M9" s="15" t="n">
        <f aca="false">I9/H9*100</f>
        <v>56.939941330863</v>
      </c>
      <c r="N9" s="46"/>
      <c r="O9" s="46"/>
      <c r="P9" s="46"/>
      <c r="Q9" s="46"/>
      <c r="R9" s="15" t="s">
        <v>18</v>
      </c>
      <c r="S9" s="15" t="n">
        <v>4.48</v>
      </c>
      <c r="T9" s="16" t="n">
        <f aca="false">$T$6</f>
        <v>5.29</v>
      </c>
      <c r="U9" s="15" t="n">
        <f aca="false">$X$6</f>
        <v>0.024891472868217</v>
      </c>
      <c r="V9" s="16" t="n">
        <f aca="false">(T9-S9)*U9*4000</f>
        <v>80.6483720930232</v>
      </c>
      <c r="W9" s="15" t="n">
        <v>50</v>
      </c>
      <c r="X9" s="17" t="n">
        <f aca="false">V9*W9</f>
        <v>4032.41860465116</v>
      </c>
      <c r="Y9" s="18"/>
      <c r="Z9" s="18"/>
      <c r="AB9" s="15" t="s">
        <v>21</v>
      </c>
      <c r="AC9" s="15" t="n">
        <v>24.8</v>
      </c>
      <c r="AD9" s="15" t="n">
        <f aca="false">AC9*50</f>
        <v>1240</v>
      </c>
      <c r="AE9" s="46"/>
      <c r="AG9" s="15" t="s">
        <v>97</v>
      </c>
      <c r="AH9" s="15" t="n">
        <v>8</v>
      </c>
      <c r="AI9" s="15" t="n">
        <f aca="false">AVERAGE(AH9,AH10,AH11)</f>
        <v>7.96333333333333</v>
      </c>
    </row>
    <row r="10" customFormat="false" ht="14" hidden="false" customHeight="false" outlineLevel="0" collapsed="false">
      <c r="A10" s="45"/>
      <c r="B10" s="15" t="s">
        <v>22</v>
      </c>
      <c r="C10" s="15" t="n">
        <v>20.5654</v>
      </c>
      <c r="D10" s="15" t="n">
        <v>41.1701</v>
      </c>
      <c r="E10" s="15" t="n">
        <f aca="false">D10-C10</f>
        <v>20.6047</v>
      </c>
      <c r="F10" s="15" t="n">
        <v>21.1911</v>
      </c>
      <c r="G10" s="15" t="n">
        <v>20.8335</v>
      </c>
      <c r="H10" s="15" t="n">
        <f aca="false">F10-C10</f>
        <v>0.625699999999998</v>
      </c>
      <c r="I10" s="15" t="n">
        <f aca="false">F10-G10</f>
        <v>0.357599999999998</v>
      </c>
      <c r="J10" s="46"/>
      <c r="K10" s="15" t="n">
        <f aca="false">(H10/E10)*100</f>
        <v>3.03668580469504</v>
      </c>
      <c r="L10" s="15" t="n">
        <f aca="false">(I10/E10)*100</f>
        <v>1.73552636049056</v>
      </c>
      <c r="M10" s="15" t="n">
        <f aca="false">I10/H10*100</f>
        <v>57.1519897714558</v>
      </c>
      <c r="N10" s="46"/>
      <c r="O10" s="46"/>
      <c r="P10" s="46"/>
      <c r="Q10" s="46"/>
      <c r="R10" s="15" t="s">
        <v>19</v>
      </c>
      <c r="S10" s="15" t="n">
        <v>4.47</v>
      </c>
      <c r="T10" s="16" t="n">
        <f aca="false">$T$6</f>
        <v>5.29</v>
      </c>
      <c r="U10" s="15" t="n">
        <f aca="false">$X$6</f>
        <v>0.024891472868217</v>
      </c>
      <c r="V10" s="16" t="n">
        <f aca="false">(T10-S10)*U10*4000</f>
        <v>81.644031007752</v>
      </c>
      <c r="W10" s="15" t="n">
        <v>50</v>
      </c>
      <c r="X10" s="17" t="n">
        <f aca="false">V10*W10</f>
        <v>4082.2015503876</v>
      </c>
      <c r="Y10" s="18"/>
      <c r="Z10" s="18"/>
      <c r="AB10" s="15" t="s">
        <v>23</v>
      </c>
      <c r="AC10" s="15" t="n">
        <v>25</v>
      </c>
      <c r="AD10" s="15" t="n">
        <f aca="false">AC10*50</f>
        <v>1250</v>
      </c>
      <c r="AE10" s="46" t="n">
        <f aca="false">AVERAGE(AD10,AD11)</f>
        <v>1240</v>
      </c>
      <c r="AG10" s="15" t="s">
        <v>98</v>
      </c>
      <c r="AH10" s="15" t="n">
        <v>7.99</v>
      </c>
    </row>
    <row r="11" customFormat="false" ht="14" hidden="false" customHeight="false" outlineLevel="0" collapsed="false">
      <c r="A11" s="45" t="s">
        <v>116</v>
      </c>
      <c r="B11" s="15" t="s">
        <v>23</v>
      </c>
      <c r="C11" s="15" t="n">
        <v>20.7202</v>
      </c>
      <c r="D11" s="15" t="n">
        <v>40.7131</v>
      </c>
      <c r="E11" s="15" t="n">
        <f aca="false">D11-C11</f>
        <v>19.9929</v>
      </c>
      <c r="F11" s="15" t="n">
        <v>21.3264</v>
      </c>
      <c r="G11" s="15" t="n">
        <v>20.9842</v>
      </c>
      <c r="H11" s="15" t="n">
        <f aca="false">F11-C11</f>
        <v>0.606200000000001</v>
      </c>
      <c r="I11" s="15" t="n">
        <f aca="false">F11-G11</f>
        <v>0.342199999999998</v>
      </c>
      <c r="J11" s="46" t="n">
        <f aca="false">(I11+I12+I13)/3</f>
        <v>0.353966666666666</v>
      </c>
      <c r="K11" s="15" t="n">
        <f aca="false">(H11/E11)*100</f>
        <v>3.03207638711743</v>
      </c>
      <c r="L11" s="15" t="n">
        <f aca="false">(I11/E11)*100</f>
        <v>1.71160762070534</v>
      </c>
      <c r="M11" s="15" t="n">
        <f aca="false">I11/H11*100</f>
        <v>56.4500164962055</v>
      </c>
      <c r="N11" s="46" t="n">
        <f aca="false">AVERAGE(K11,K12,K13)</f>
        <v>3.06081388692095</v>
      </c>
      <c r="O11" s="46" t="n">
        <f aca="false">AVERAGE(L11,L12,L13)</f>
        <v>1.7609487455077</v>
      </c>
      <c r="P11" s="46"/>
      <c r="Q11" s="46" t="s">
        <v>115</v>
      </c>
      <c r="R11" s="15" t="s">
        <v>20</v>
      </c>
      <c r="S11" s="15" t="n">
        <v>4.5</v>
      </c>
      <c r="T11" s="16" t="n">
        <f aca="false">$T$6</f>
        <v>5.29</v>
      </c>
      <c r="U11" s="15" t="n">
        <f aca="false">$X$6</f>
        <v>0.024891472868217</v>
      </c>
      <c r="V11" s="16" t="n">
        <f aca="false">(T11-S11)*U11*4000</f>
        <v>78.6570542635659</v>
      </c>
      <c r="W11" s="15" t="n">
        <v>50</v>
      </c>
      <c r="X11" s="17" t="n">
        <f aca="false">V11*W11</f>
        <v>3932.85271317829</v>
      </c>
      <c r="Y11" s="18" t="n">
        <f aca="false">AVERAGE(X11:X13)</f>
        <v>4331.11627906977</v>
      </c>
      <c r="Z11" s="18"/>
      <c r="AB11" s="15" t="s">
        <v>24</v>
      </c>
      <c r="AC11" s="15" t="n">
        <v>24.6</v>
      </c>
      <c r="AD11" s="15" t="n">
        <f aca="false">AC11*50</f>
        <v>1230</v>
      </c>
      <c r="AE11" s="46"/>
      <c r="AG11" s="15" t="s">
        <v>99</v>
      </c>
      <c r="AH11" s="15" t="n">
        <v>7.9</v>
      </c>
    </row>
    <row r="12" customFormat="false" ht="14" hidden="false" customHeight="false" outlineLevel="0" collapsed="false">
      <c r="A12" s="45"/>
      <c r="B12" s="15" t="s">
        <v>24</v>
      </c>
      <c r="C12" s="15" t="n">
        <v>20.2643</v>
      </c>
      <c r="D12" s="15" t="n">
        <v>40.1885</v>
      </c>
      <c r="E12" s="15" t="n">
        <f aca="false">D12-C12</f>
        <v>19.9242</v>
      </c>
      <c r="F12" s="15" t="n">
        <v>20.8762</v>
      </c>
      <c r="G12" s="15" t="n">
        <v>20.5225</v>
      </c>
      <c r="H12" s="15" t="n">
        <f aca="false">F12-C12</f>
        <v>0.611900000000002</v>
      </c>
      <c r="I12" s="15" t="n">
        <f aca="false">F12-G12</f>
        <v>0.3537</v>
      </c>
      <c r="J12" s="46"/>
      <c r="K12" s="15" t="n">
        <f aca="false">(H12/E12)*100</f>
        <v>3.07113961915661</v>
      </c>
      <c r="L12" s="15" t="n">
        <f aca="false">(I12/E12)*100</f>
        <v>1.77522811455416</v>
      </c>
      <c r="M12" s="15" t="n">
        <f aca="false">I12/H12*100</f>
        <v>57.8035626736393</v>
      </c>
      <c r="N12" s="46"/>
      <c r="O12" s="46"/>
      <c r="P12" s="46"/>
      <c r="Q12" s="46"/>
      <c r="R12" s="15" t="s">
        <v>21</v>
      </c>
      <c r="S12" s="15" t="n">
        <v>4.24</v>
      </c>
      <c r="T12" s="16" t="n">
        <f aca="false">$T$6</f>
        <v>5.29</v>
      </c>
      <c r="U12" s="15" t="n">
        <f aca="false">$X$6</f>
        <v>0.024891472868217</v>
      </c>
      <c r="V12" s="16" t="n">
        <f aca="false">(T12-S12)*U12*4000</f>
        <v>104.544186046512</v>
      </c>
      <c r="W12" s="15" t="n">
        <v>50</v>
      </c>
      <c r="X12" s="17" t="n">
        <f aca="false">V12*W12</f>
        <v>5227.20930232558</v>
      </c>
      <c r="Y12" s="18"/>
      <c r="Z12" s="18"/>
      <c r="AB12" s="15" t="s">
        <v>97</v>
      </c>
      <c r="AC12" s="15" t="n">
        <v>21.9</v>
      </c>
      <c r="AD12" s="15" t="n">
        <f aca="false">AC12*50</f>
        <v>1095</v>
      </c>
      <c r="AE12" s="46" t="n">
        <f aca="false">AVERAGE(AD12:AD14)</f>
        <v>1070</v>
      </c>
      <c r="AG12" s="15" t="s">
        <v>100</v>
      </c>
      <c r="AH12" s="15" t="n">
        <v>7.91</v>
      </c>
      <c r="AI12" s="15" t="n">
        <f aca="false">AVERAGE(AH12,AH13,AH14)</f>
        <v>7.93333333333333</v>
      </c>
    </row>
    <row r="13" customFormat="false" ht="14" hidden="false" customHeight="false" outlineLevel="0" collapsed="false">
      <c r="A13" s="45"/>
      <c r="B13" s="15" t="s">
        <v>25</v>
      </c>
      <c r="C13" s="15" t="n">
        <v>20.6993</v>
      </c>
      <c r="D13" s="15" t="n">
        <v>41.0778</v>
      </c>
      <c r="E13" s="15" t="n">
        <f aca="false">D13-C13</f>
        <v>20.3785</v>
      </c>
      <c r="F13" s="15" t="n">
        <v>21.3268</v>
      </c>
      <c r="G13" s="15" t="n">
        <v>20.9608</v>
      </c>
      <c r="H13" s="15" t="n">
        <f aca="false">F13-C13</f>
        <v>0.627499999999998</v>
      </c>
      <c r="I13" s="15" t="n">
        <f aca="false">F13-G13</f>
        <v>0.366</v>
      </c>
      <c r="J13" s="46"/>
      <c r="K13" s="15" t="n">
        <f aca="false">(H13/E13)*100</f>
        <v>3.07922565448879</v>
      </c>
      <c r="L13" s="15" t="n">
        <f aca="false">(I13/E13)*100</f>
        <v>1.79601050126358</v>
      </c>
      <c r="M13" s="15" t="n">
        <f aca="false">I13/H13*100</f>
        <v>58.3266932270918</v>
      </c>
      <c r="N13" s="46"/>
      <c r="O13" s="46"/>
      <c r="P13" s="46"/>
      <c r="Q13" s="46"/>
      <c r="R13" s="15" t="s">
        <v>22</v>
      </c>
      <c r="S13" s="15" t="n">
        <v>4.52</v>
      </c>
      <c r="T13" s="16" t="n">
        <f aca="false">$T$6</f>
        <v>5.29</v>
      </c>
      <c r="U13" s="15" t="n">
        <f aca="false">$X$6</f>
        <v>0.024891472868217</v>
      </c>
      <c r="V13" s="16" t="n">
        <f aca="false">(T13-S13)*U13*4000</f>
        <v>76.6657364341086</v>
      </c>
      <c r="W13" s="15" t="n">
        <v>50</v>
      </c>
      <c r="X13" s="17" t="n">
        <f aca="false">V13*W13</f>
        <v>3833.28682170543</v>
      </c>
      <c r="Y13" s="18"/>
      <c r="Z13" s="18"/>
      <c r="AB13" s="15" t="s">
        <v>98</v>
      </c>
      <c r="AC13" s="15" t="n">
        <v>20.8</v>
      </c>
      <c r="AD13" s="15" t="n">
        <f aca="false">AC13*50</f>
        <v>1040</v>
      </c>
      <c r="AE13" s="46"/>
      <c r="AG13" s="15" t="s">
        <v>101</v>
      </c>
      <c r="AH13" s="15" t="n">
        <v>7.94</v>
      </c>
    </row>
    <row r="14" customFormat="false" ht="14" hidden="false" customHeight="false" outlineLevel="0" collapsed="false">
      <c r="A14" s="45" t="s">
        <v>158</v>
      </c>
      <c r="B14" s="15" t="s">
        <v>26</v>
      </c>
      <c r="C14" s="15" t="n">
        <v>20.3781</v>
      </c>
      <c r="D14" s="15" t="n">
        <v>29.9967</v>
      </c>
      <c r="E14" s="15" t="n">
        <f aca="false">D14-C14</f>
        <v>9.6186</v>
      </c>
      <c r="F14" s="15" t="n">
        <v>20.6354</v>
      </c>
      <c r="G14" s="15" t="n">
        <v>20.4975</v>
      </c>
      <c r="H14" s="15" t="n">
        <f aca="false">F14-C14</f>
        <v>0.257300000000001</v>
      </c>
      <c r="I14" s="15" t="n">
        <f aca="false">F14-G14</f>
        <v>0.137900000000002</v>
      </c>
      <c r="J14" s="46" t="n">
        <f aca="false">AVERAGE(I14,I15,I16,I17,I18,I19)</f>
        <v>0.148633333333334</v>
      </c>
      <c r="K14" s="15" t="n">
        <f aca="false">(H14/E14)*100</f>
        <v>2.67502547148234</v>
      </c>
      <c r="L14" s="15" t="n">
        <f aca="false">(I14/E14)*100</f>
        <v>1.433680577215</v>
      </c>
      <c r="M14" s="15" t="n">
        <f aca="false">I14/H14*100</f>
        <v>53.5950252623403</v>
      </c>
      <c r="N14" s="46" t="n">
        <f aca="false">AVERAGE(K14,K15,K16,K17,K18,K19)</f>
        <v>2.63865987464702</v>
      </c>
      <c r="O14" s="46" t="n">
        <f aca="false">AVERAGE(L14:L15)</f>
        <v>1.49346359019542</v>
      </c>
      <c r="P14" s="46"/>
      <c r="Q14" s="46" t="s">
        <v>116</v>
      </c>
      <c r="R14" s="15" t="s">
        <v>23</v>
      </c>
      <c r="S14" s="15" t="n">
        <v>4.19</v>
      </c>
      <c r="T14" s="16" t="n">
        <f aca="false">$T$6</f>
        <v>5.29</v>
      </c>
      <c r="U14" s="15" t="n">
        <f aca="false">$X$6</f>
        <v>0.024891472868217</v>
      </c>
      <c r="V14" s="16" t="n">
        <f aca="false">(T14-S14)*U14*4000</f>
        <v>109.522480620155</v>
      </c>
      <c r="W14" s="15" t="n">
        <v>50</v>
      </c>
      <c r="X14" s="17" t="n">
        <f aca="false">V14*W14</f>
        <v>5476.12403100775</v>
      </c>
      <c r="Y14" s="18" t="n">
        <f aca="false">AVERAGE(X14:X16)</f>
        <v>4646.40826873385</v>
      </c>
      <c r="Z14" s="18"/>
      <c r="AB14" s="15" t="s">
        <v>99</v>
      </c>
      <c r="AC14" s="15" t="n">
        <v>21.5</v>
      </c>
      <c r="AD14" s="15" t="n">
        <f aca="false">AC14*50</f>
        <v>1075</v>
      </c>
      <c r="AE14" s="46"/>
      <c r="AG14" s="50" t="s">
        <v>102</v>
      </c>
      <c r="AH14" s="15" t="n">
        <v>7.95</v>
      </c>
    </row>
    <row r="15" customFormat="false" ht="14" hidden="false" customHeight="false" outlineLevel="0" collapsed="false">
      <c r="A15" s="45"/>
      <c r="B15" s="15" t="s">
        <v>27</v>
      </c>
      <c r="C15" s="15" t="n">
        <v>20.5604</v>
      </c>
      <c r="D15" s="15" t="n">
        <v>30.9451</v>
      </c>
      <c r="E15" s="15" t="n">
        <f aca="false">D15-C15</f>
        <v>10.3847</v>
      </c>
      <c r="F15" s="15" t="n">
        <v>20.8381</v>
      </c>
      <c r="G15" s="15" t="n">
        <v>20.6768</v>
      </c>
      <c r="H15" s="15" t="n">
        <f aca="false">F15-C15</f>
        <v>0.277699999999999</v>
      </c>
      <c r="I15" s="15" t="n">
        <f aca="false">F15-G15</f>
        <v>0.161300000000001</v>
      </c>
      <c r="J15" s="46"/>
      <c r="K15" s="15" t="n">
        <f aca="false">(H15/E15)*100</f>
        <v>2.6741263589704</v>
      </c>
      <c r="L15" s="15" t="n">
        <f aca="false">(I15/E15)*100</f>
        <v>1.55324660317583</v>
      </c>
      <c r="M15" s="15" t="n">
        <f aca="false">I15/H15*100</f>
        <v>58.0842635938066</v>
      </c>
      <c r="N15" s="46"/>
      <c r="O15" s="46"/>
      <c r="P15" s="46"/>
      <c r="Q15" s="46"/>
      <c r="R15" s="15" t="s">
        <v>24</v>
      </c>
      <c r="S15" s="15" t="n">
        <v>4.4</v>
      </c>
      <c r="T15" s="16" t="n">
        <f aca="false">$T$6</f>
        <v>5.29</v>
      </c>
      <c r="U15" s="15" t="n">
        <f aca="false">$X$6</f>
        <v>0.024891472868217</v>
      </c>
      <c r="V15" s="16" t="n">
        <f aca="false">(T15-S15)*U15*4000</f>
        <v>88.6136434108527</v>
      </c>
      <c r="W15" s="15" t="n">
        <v>50</v>
      </c>
      <c r="X15" s="17" t="n">
        <f aca="false">V15*W15</f>
        <v>4430.68217054263</v>
      </c>
      <c r="Y15" s="18"/>
      <c r="Z15" s="18"/>
      <c r="AB15" s="15" t="s">
        <v>100</v>
      </c>
      <c r="AC15" s="15" t="n">
        <v>21.3</v>
      </c>
      <c r="AD15" s="15" t="n">
        <f aca="false">AC15*50</f>
        <v>1065</v>
      </c>
      <c r="AE15" s="46" t="n">
        <f aca="false">AVERAGE(AD15:AD17)</f>
        <v>1055</v>
      </c>
      <c r="AG15" s="50" t="s">
        <v>103</v>
      </c>
      <c r="AH15" s="15" t="n">
        <v>7.95</v>
      </c>
      <c r="AI15" s="15" t="n">
        <f aca="false">AVERAGE(AH15,AH16,AH17)</f>
        <v>7.96666666666667</v>
      </c>
    </row>
    <row r="16" customFormat="false" ht="14" hidden="false" customHeight="false" outlineLevel="0" collapsed="false">
      <c r="A16" s="45"/>
      <c r="B16" s="15" t="s">
        <v>28</v>
      </c>
      <c r="C16" s="15" t="n">
        <v>20.3932</v>
      </c>
      <c r="D16" s="15" t="n">
        <v>29.3456</v>
      </c>
      <c r="E16" s="15" t="n">
        <f aca="false">D16-C16</f>
        <v>8.9524</v>
      </c>
      <c r="F16" s="15" t="n">
        <v>20.6295</v>
      </c>
      <c r="G16" s="15" t="n">
        <v>20.4947</v>
      </c>
      <c r="H16" s="15" t="n">
        <f aca="false">F16-C16</f>
        <v>0.2363</v>
      </c>
      <c r="I16" s="15" t="n">
        <f aca="false">F16-G16</f>
        <v>0.134799999999998</v>
      </c>
      <c r="J16" s="46"/>
      <c r="K16" s="15" t="n">
        <f aca="false">(H16/E16)*100</f>
        <v>2.63951566060498</v>
      </c>
      <c r="L16" s="15" t="n">
        <f aca="false">(I16/E16)*100</f>
        <v>1.50574147714578</v>
      </c>
      <c r="M16" s="15" t="n">
        <f aca="false">I16/H16*100</f>
        <v>57.0461278036388</v>
      </c>
      <c r="N16" s="46"/>
      <c r="O16" s="46" t="n">
        <f aca="false">AVERAGE(L16:L17)</f>
        <v>1.52901200143982</v>
      </c>
      <c r="P16" s="46"/>
      <c r="Q16" s="46"/>
      <c r="R16" s="15" t="s">
        <v>25</v>
      </c>
      <c r="S16" s="15" t="n">
        <v>4.48</v>
      </c>
      <c r="T16" s="16" t="n">
        <f aca="false">$T$6</f>
        <v>5.29</v>
      </c>
      <c r="U16" s="15" t="n">
        <f aca="false">$X$6</f>
        <v>0.024891472868217</v>
      </c>
      <c r="V16" s="16" t="n">
        <f aca="false">(T16-S16)*U16*4000</f>
        <v>80.6483720930232</v>
      </c>
      <c r="W16" s="15" t="n">
        <v>50</v>
      </c>
      <c r="X16" s="17" t="n">
        <f aca="false">V16*W16</f>
        <v>4032.41860465116</v>
      </c>
      <c r="Y16" s="18"/>
      <c r="Z16" s="18"/>
      <c r="AB16" s="15" t="s">
        <v>101</v>
      </c>
      <c r="AC16" s="15" t="n">
        <v>21</v>
      </c>
      <c r="AD16" s="15" t="n">
        <f aca="false">AC16*50</f>
        <v>1050</v>
      </c>
      <c r="AE16" s="46"/>
      <c r="AG16" s="50" t="s">
        <v>104</v>
      </c>
      <c r="AH16" s="15" t="n">
        <v>7.98</v>
      </c>
    </row>
    <row r="17" customFormat="false" ht="14" hidden="false" customHeight="false" outlineLevel="0" collapsed="false">
      <c r="A17" s="45"/>
      <c r="B17" s="15" t="s">
        <v>29</v>
      </c>
      <c r="C17" s="15" t="n">
        <v>20.3789</v>
      </c>
      <c r="D17" s="15" t="n">
        <v>30.0743</v>
      </c>
      <c r="E17" s="15" t="n">
        <f aca="false">D17-C17</f>
        <v>9.6954</v>
      </c>
      <c r="F17" s="15" t="n">
        <v>20.6351</v>
      </c>
      <c r="G17" s="15" t="n">
        <v>20.4846</v>
      </c>
      <c r="H17" s="15" t="n">
        <f aca="false">F17-C17</f>
        <v>0.2562</v>
      </c>
      <c r="I17" s="15" t="n">
        <f aca="false">F17-G17</f>
        <v>0.150500000000001</v>
      </c>
      <c r="J17" s="46"/>
      <c r="K17" s="15" t="n">
        <f aca="false">(H17/E17)*100</f>
        <v>2.64249025310972</v>
      </c>
      <c r="L17" s="15" t="n">
        <f aca="false">(I17/E17)*100</f>
        <v>1.55228252573386</v>
      </c>
      <c r="M17" s="15" t="n">
        <f aca="false">I17/H17*100</f>
        <v>58.7431693989075</v>
      </c>
      <c r="N17" s="46"/>
      <c r="O17" s="46"/>
      <c r="P17" s="46"/>
      <c r="Q17" s="45" t="s">
        <v>97</v>
      </c>
      <c r="R17" s="15" t="s">
        <v>26</v>
      </c>
      <c r="S17" s="15" t="n">
        <v>4.72</v>
      </c>
      <c r="T17" s="16" t="n">
        <f aca="false">$T$6</f>
        <v>5.29</v>
      </c>
      <c r="U17" s="15" t="n">
        <f aca="false">$X$6</f>
        <v>0.024891472868217</v>
      </c>
      <c r="V17" s="16" t="n">
        <f aca="false">(T17-S17)*U17*4000</f>
        <v>56.7525581395349</v>
      </c>
      <c r="W17" s="15" t="n">
        <v>50</v>
      </c>
      <c r="X17" s="17" t="n">
        <f aca="false">V17*W17</f>
        <v>2837.62790697675</v>
      </c>
      <c r="Y17" s="18" t="n">
        <f aca="false">AVERAGE(X17:X18)</f>
        <v>3011.86821705426</v>
      </c>
      <c r="Z17" s="18"/>
      <c r="AB17" s="50" t="s">
        <v>102</v>
      </c>
      <c r="AC17" s="15" t="n">
        <v>21</v>
      </c>
      <c r="AD17" s="15" t="n">
        <f aca="false">AC17*50</f>
        <v>1050</v>
      </c>
      <c r="AE17" s="46"/>
      <c r="AG17" s="50" t="s">
        <v>105</v>
      </c>
      <c r="AH17" s="15" t="n">
        <v>7.97</v>
      </c>
    </row>
    <row r="18" customFormat="false" ht="14" hidden="false" customHeight="false" outlineLevel="0" collapsed="false">
      <c r="A18" s="45"/>
      <c r="B18" s="15" t="s">
        <v>30</v>
      </c>
      <c r="C18" s="15" t="n">
        <v>20.6847</v>
      </c>
      <c r="D18" s="15" t="n">
        <v>30.6557</v>
      </c>
      <c r="E18" s="15" t="n">
        <f aca="false">D18-C18</f>
        <v>9.971</v>
      </c>
      <c r="F18" s="15" t="n">
        <v>20.944</v>
      </c>
      <c r="G18" s="15" t="n">
        <v>20.8006</v>
      </c>
      <c r="H18" s="15" t="n">
        <f aca="false">F18-C18</f>
        <v>0.2593</v>
      </c>
      <c r="I18" s="15" t="n">
        <f aca="false">F18-G18</f>
        <v>0.1434</v>
      </c>
      <c r="J18" s="46"/>
      <c r="K18" s="15" t="n">
        <f aca="false">(H18/E18)*100</f>
        <v>2.6005415705546</v>
      </c>
      <c r="L18" s="15" t="n">
        <f aca="false">(I18/E18)*100</f>
        <v>1.43817069501554</v>
      </c>
      <c r="M18" s="15" t="n">
        <f aca="false">I18/H18*100</f>
        <v>55.3027381411492</v>
      </c>
      <c r="N18" s="46"/>
      <c r="O18" s="46" t="n">
        <f aca="false">AVERAGE(L18:L19)</f>
        <v>1.47985400699534</v>
      </c>
      <c r="P18" s="46"/>
      <c r="Q18" s="45"/>
      <c r="R18" s="15" t="s">
        <v>27</v>
      </c>
      <c r="S18" s="15" t="n">
        <v>4.65</v>
      </c>
      <c r="T18" s="16" t="n">
        <f aca="false">$T$6</f>
        <v>5.29</v>
      </c>
      <c r="U18" s="15" t="n">
        <f aca="false">$X$6</f>
        <v>0.024891472868217</v>
      </c>
      <c r="V18" s="16" t="n">
        <f aca="false">(T18-S18)*U18*4000</f>
        <v>63.7221705426356</v>
      </c>
      <c r="W18" s="15" t="n">
        <v>50</v>
      </c>
      <c r="X18" s="17" t="n">
        <f aca="false">V18*W18</f>
        <v>3186.10852713178</v>
      </c>
      <c r="Y18" s="18"/>
      <c r="Z18" s="18"/>
      <c r="AB18" s="50" t="s">
        <v>103</v>
      </c>
      <c r="AC18" s="15" t="n">
        <v>20.5</v>
      </c>
      <c r="AD18" s="15" t="n">
        <f aca="false">AC18*50</f>
        <v>1025</v>
      </c>
      <c r="AE18" s="46" t="n">
        <f aca="false">AVERAGE(AD18:AD20)</f>
        <v>1086.66666666667</v>
      </c>
      <c r="AG18" s="50" t="s">
        <v>106</v>
      </c>
      <c r="AH18" s="15" t="n">
        <v>7.96</v>
      </c>
      <c r="AI18" s="15" t="n">
        <f aca="false">AVERAGE(AH18,AH19,AH20)</f>
        <v>7.93</v>
      </c>
    </row>
    <row r="19" customFormat="false" ht="14" hidden="false" customHeight="false" outlineLevel="0" collapsed="false">
      <c r="A19" s="45"/>
      <c r="B19" s="15" t="s">
        <v>31</v>
      </c>
      <c r="C19" s="15" t="n">
        <v>20.491</v>
      </c>
      <c r="D19" s="15" t="n">
        <v>31.263</v>
      </c>
      <c r="E19" s="15" t="n">
        <f aca="false">D19-C19</f>
        <v>10.772</v>
      </c>
      <c r="F19" s="15" t="n">
        <v>20.7711</v>
      </c>
      <c r="G19" s="15" t="n">
        <v>20.6072</v>
      </c>
      <c r="H19" s="15" t="n">
        <f aca="false">F19-C19</f>
        <v>0.280100000000001</v>
      </c>
      <c r="I19" s="15" t="n">
        <f aca="false">F19-G19</f>
        <v>0.163900000000002</v>
      </c>
      <c r="J19" s="46"/>
      <c r="K19" s="15" t="n">
        <f aca="false">(H19/E19)*100</f>
        <v>2.60025993316005</v>
      </c>
      <c r="L19" s="15" t="n">
        <f aca="false">(I19/E19)*100</f>
        <v>1.52153731897514</v>
      </c>
      <c r="M19" s="15" t="n">
        <f aca="false">I19/H19*100</f>
        <v>58.5148161370943</v>
      </c>
      <c r="N19" s="46"/>
      <c r="O19" s="46"/>
      <c r="P19" s="46"/>
      <c r="Q19" s="45" t="s">
        <v>98</v>
      </c>
      <c r="R19" s="15" t="s">
        <v>28</v>
      </c>
      <c r="S19" s="15" t="n">
        <v>4.54</v>
      </c>
      <c r="T19" s="16" t="n">
        <f aca="false">$T$6</f>
        <v>5.29</v>
      </c>
      <c r="U19" s="15" t="n">
        <f aca="false">$X$6</f>
        <v>0.024891472868217</v>
      </c>
      <c r="V19" s="16" t="n">
        <f aca="false">(T19-S19)*U19*4000</f>
        <v>74.6744186046512</v>
      </c>
      <c r="W19" s="15" t="n">
        <v>50</v>
      </c>
      <c r="X19" s="17" t="n">
        <f aca="false">V19*W19</f>
        <v>3733.72093023256</v>
      </c>
      <c r="Y19" s="18" t="n">
        <f aca="false">AVERAGE(X19:X20)</f>
        <v>3211</v>
      </c>
      <c r="Z19" s="18"/>
      <c r="AB19" s="50" t="s">
        <v>104</v>
      </c>
      <c r="AC19" s="15" t="n">
        <v>22.6</v>
      </c>
      <c r="AD19" s="15" t="n">
        <f aca="false">AC19*50</f>
        <v>1130</v>
      </c>
      <c r="AE19" s="46"/>
      <c r="AG19" s="50" t="s">
        <v>107</v>
      </c>
      <c r="AH19" s="15" t="n">
        <v>7.91</v>
      </c>
    </row>
    <row r="20" customFormat="false" ht="14" hidden="false" customHeight="false" outlineLevel="0" collapsed="false">
      <c r="A20" s="45"/>
      <c r="B20" s="15" t="s">
        <v>32</v>
      </c>
      <c r="C20" s="15" t="n">
        <v>20.5125</v>
      </c>
      <c r="D20" s="15" t="n">
        <v>29.245</v>
      </c>
      <c r="E20" s="15" t="n">
        <f aca="false">D20-C20</f>
        <v>8.7325</v>
      </c>
      <c r="F20" s="15" t="n">
        <v>20.7436</v>
      </c>
      <c r="G20" s="15" t="n">
        <v>20.6264</v>
      </c>
      <c r="H20" s="15" t="n">
        <f aca="false">F20-C20</f>
        <v>0.231100000000001</v>
      </c>
      <c r="I20" s="15" t="n">
        <f aca="false">F20-G20</f>
        <v>0.1172</v>
      </c>
      <c r="J20" s="46" t="n">
        <f aca="false">AVERAGE(I20,I21,I22,I23,I24,I25)</f>
        <v>0.144283333333333</v>
      </c>
      <c r="K20" s="15" t="n">
        <f aca="false">(H20/E20)*100</f>
        <v>2.64643572860007</v>
      </c>
      <c r="L20" s="15" t="n">
        <f aca="false">(I20/E20)*100</f>
        <v>1.34211279702262</v>
      </c>
      <c r="M20" s="15" t="n">
        <f aca="false">I20/H20*100</f>
        <v>50.7139766334919</v>
      </c>
      <c r="N20" s="46" t="n">
        <f aca="false">AVERAGE(K20,K21,K22,K23,K24,K25)</f>
        <v>2.69983073158335</v>
      </c>
      <c r="O20" s="46" t="n">
        <f aca="false">AVERAGE(L20:L21)</f>
        <v>1.22493455541484</v>
      </c>
      <c r="P20" s="50"/>
      <c r="Q20" s="45"/>
      <c r="R20" s="15" t="s">
        <v>29</v>
      </c>
      <c r="S20" s="15" t="n">
        <v>4.75</v>
      </c>
      <c r="T20" s="16" t="n">
        <f aca="false">$T$6</f>
        <v>5.29</v>
      </c>
      <c r="U20" s="15" t="n">
        <f aca="false">$X$6</f>
        <v>0.024891472868217</v>
      </c>
      <c r="V20" s="16" t="n">
        <f aca="false">(T20-S20)*U20*4000</f>
        <v>53.7655813953488</v>
      </c>
      <c r="W20" s="15" t="n">
        <v>50</v>
      </c>
      <c r="X20" s="17" t="n">
        <f aca="false">V20*W20</f>
        <v>2688.27906976744</v>
      </c>
      <c r="Y20" s="18"/>
      <c r="AB20" s="50" t="s">
        <v>105</v>
      </c>
      <c r="AC20" s="15" t="n">
        <v>22.1</v>
      </c>
      <c r="AD20" s="15" t="n">
        <f aca="false">AC20*50</f>
        <v>1105</v>
      </c>
      <c r="AE20" s="46"/>
      <c r="AG20" s="50" t="s">
        <v>108</v>
      </c>
      <c r="AH20" s="15" t="n">
        <v>7.92</v>
      </c>
    </row>
    <row r="21" customFormat="false" ht="14" hidden="false" customHeight="false" outlineLevel="0" collapsed="false">
      <c r="A21" s="45"/>
      <c r="B21" s="15" t="s">
        <v>33</v>
      </c>
      <c r="C21" s="15" t="n">
        <v>21.0184</v>
      </c>
      <c r="D21" s="15" t="n">
        <v>30.9213</v>
      </c>
      <c r="E21" s="15" t="n">
        <f aca="false">D21-C21</f>
        <v>9.9029</v>
      </c>
      <c r="F21" s="15" t="n">
        <v>21.2802</v>
      </c>
      <c r="G21" s="15" t="n">
        <v>21.1705</v>
      </c>
      <c r="H21" s="15" t="n">
        <f aca="false">F21-C21</f>
        <v>0.261800000000001</v>
      </c>
      <c r="I21" s="15" t="n">
        <f aca="false">F21-G21</f>
        <v>0.1097</v>
      </c>
      <c r="J21" s="46"/>
      <c r="K21" s="15" t="n">
        <f aca="false">(H21/E21)*100</f>
        <v>2.64367003605006</v>
      </c>
      <c r="L21" s="15" t="n">
        <f aca="false">(I21/E21)*100</f>
        <v>1.10775631380707</v>
      </c>
      <c r="M21" s="15" t="n">
        <f aca="false">I21/H21*100</f>
        <v>41.9022154316271</v>
      </c>
      <c r="N21" s="46"/>
      <c r="O21" s="50"/>
      <c r="P21" s="50"/>
      <c r="Q21" s="45" t="s">
        <v>99</v>
      </c>
      <c r="R21" s="15" t="s">
        <v>30</v>
      </c>
      <c r="S21" s="15" t="n">
        <v>4.76</v>
      </c>
      <c r="T21" s="16" t="n">
        <f aca="false">$T$6</f>
        <v>5.29</v>
      </c>
      <c r="U21" s="15" t="n">
        <f aca="false">$X$6</f>
        <v>0.024891472868217</v>
      </c>
      <c r="V21" s="16" t="n">
        <f aca="false">(T21-S21)*U21*4000</f>
        <v>52.7699224806202</v>
      </c>
      <c r="W21" s="15" t="n">
        <v>50</v>
      </c>
      <c r="X21" s="17" t="n">
        <f aca="false">V21*W21</f>
        <v>2638.49612403101</v>
      </c>
      <c r="Y21" s="18" t="n">
        <f aca="false">AVERAGE(X21:X22)</f>
        <v>2688.27906976744</v>
      </c>
      <c r="Z21" s="18"/>
      <c r="AB21" s="50" t="s">
        <v>106</v>
      </c>
      <c r="AC21" s="15" t="n">
        <v>18.7</v>
      </c>
      <c r="AD21" s="15" t="n">
        <f aca="false">AC21*50</f>
        <v>935</v>
      </c>
      <c r="AE21" s="46" t="n">
        <f aca="false">AVERAGE(AD21:AD23)</f>
        <v>1031.66666666667</v>
      </c>
      <c r="AG21" s="50" t="s">
        <v>109</v>
      </c>
      <c r="AH21" s="15" t="n">
        <v>7.95</v>
      </c>
      <c r="AI21" s="15" t="n">
        <f aca="false">AVERAGE(AH21,AH22,AH23)</f>
        <v>7.91</v>
      </c>
    </row>
    <row r="22" customFormat="false" ht="14" hidden="false" customHeight="false" outlineLevel="0" collapsed="false">
      <c r="A22" s="45"/>
      <c r="B22" s="15" t="s">
        <v>34</v>
      </c>
      <c r="C22" s="15" t="n">
        <v>20.5932</v>
      </c>
      <c r="D22" s="15" t="n">
        <v>31.2211</v>
      </c>
      <c r="E22" s="15" t="n">
        <f aca="false">D22-C22</f>
        <v>10.6279</v>
      </c>
      <c r="F22" s="15" t="n">
        <v>20.8671</v>
      </c>
      <c r="G22" s="15" t="n">
        <v>20.7083</v>
      </c>
      <c r="H22" s="15" t="n">
        <f aca="false">F22-C22</f>
        <v>0.273900000000001</v>
      </c>
      <c r="I22" s="15" t="n">
        <f aca="false">F22-G22</f>
        <v>0.158799999999999</v>
      </c>
      <c r="J22" s="46"/>
      <c r="K22" s="15" t="n">
        <f aca="false">(H22/E22)*100</f>
        <v>2.57717893469078</v>
      </c>
      <c r="L22" s="15" t="n">
        <f aca="false">(I22/E22)*100</f>
        <v>1.49418041193462</v>
      </c>
      <c r="M22" s="15" t="n">
        <f aca="false">I22/H22*100</f>
        <v>57.9773640014599</v>
      </c>
      <c r="N22" s="46"/>
      <c r="O22" s="46" t="n">
        <f aca="false">AVERAGE(L22:L23)</f>
        <v>1.43958814496154</v>
      </c>
      <c r="P22" s="50"/>
      <c r="Q22" s="45"/>
      <c r="R22" s="15" t="s">
        <v>31</v>
      </c>
      <c r="S22" s="15" t="n">
        <v>4.74</v>
      </c>
      <c r="T22" s="16" t="n">
        <f aca="false">$T$6</f>
        <v>5.29</v>
      </c>
      <c r="U22" s="15" t="n">
        <f aca="false">$X$6</f>
        <v>0.024891472868217</v>
      </c>
      <c r="V22" s="16" t="n">
        <f aca="false">(T22-S22)*U22*4000</f>
        <v>54.7612403100775</v>
      </c>
      <c r="W22" s="15" t="n">
        <v>50</v>
      </c>
      <c r="X22" s="17" t="n">
        <f aca="false">V22*W22</f>
        <v>2738.06201550387</v>
      </c>
      <c r="Y22" s="18"/>
      <c r="Z22" s="18"/>
      <c r="AB22" s="50" t="s">
        <v>107</v>
      </c>
      <c r="AC22" s="15" t="n">
        <v>21.9</v>
      </c>
      <c r="AD22" s="15" t="n">
        <f aca="false">AC22*50</f>
        <v>1095</v>
      </c>
      <c r="AE22" s="46"/>
      <c r="AG22" s="50" t="s">
        <v>110</v>
      </c>
      <c r="AH22" s="15" t="n">
        <v>7.93</v>
      </c>
    </row>
    <row r="23" customFormat="false" ht="14" hidden="false" customHeight="false" outlineLevel="0" collapsed="false">
      <c r="A23" s="45"/>
      <c r="B23" s="15" t="s">
        <v>35</v>
      </c>
      <c r="C23" s="15" t="n">
        <v>20.8761</v>
      </c>
      <c r="D23" s="15" t="n">
        <v>30.5801</v>
      </c>
      <c r="E23" s="15" t="n">
        <f aca="false">D23-C23</f>
        <v>9.704</v>
      </c>
      <c r="F23" s="15" t="n">
        <v>21.1285</v>
      </c>
      <c r="G23" s="15" t="n">
        <v>20.9941</v>
      </c>
      <c r="H23" s="15" t="n">
        <f aca="false">F23-C23</f>
        <v>0.252399999999998</v>
      </c>
      <c r="I23" s="15" t="n">
        <f aca="false">F23-G23</f>
        <v>0.134399999999999</v>
      </c>
      <c r="J23" s="46"/>
      <c r="K23" s="15" t="n">
        <f aca="false">(H23/E23)*100</f>
        <v>2.60098928276997</v>
      </c>
      <c r="L23" s="15" t="n">
        <f aca="false">(I23/E23)*100</f>
        <v>1.38499587798845</v>
      </c>
      <c r="M23" s="15" t="n">
        <f aca="false">I23/H23*100</f>
        <v>53.2488114104598</v>
      </c>
      <c r="N23" s="46"/>
      <c r="O23" s="50"/>
      <c r="P23" s="46"/>
      <c r="Q23" s="45" t="s">
        <v>100</v>
      </c>
      <c r="R23" s="15" t="s">
        <v>32</v>
      </c>
      <c r="S23" s="15" t="n">
        <v>4.87</v>
      </c>
      <c r="T23" s="16" t="n">
        <f aca="false">$T$6</f>
        <v>5.29</v>
      </c>
      <c r="U23" s="15" t="n">
        <f aca="false">$X$6</f>
        <v>0.024891472868217</v>
      </c>
      <c r="V23" s="16" t="n">
        <f aca="false">(T23-S23)*U23*4000</f>
        <v>41.8176744186046</v>
      </c>
      <c r="W23" s="15" t="n">
        <v>50</v>
      </c>
      <c r="X23" s="17" t="n">
        <f aca="false">V23*W23</f>
        <v>2090.88372093023</v>
      </c>
      <c r="Y23" s="18" t="n">
        <f aca="false">AVERAGE(X23:X24)</f>
        <v>2762.95348837209</v>
      </c>
      <c r="Z23" s="18"/>
      <c r="AB23" s="50" t="s">
        <v>108</v>
      </c>
      <c r="AC23" s="15" t="n">
        <v>21.3</v>
      </c>
      <c r="AD23" s="15" t="n">
        <f aca="false">AC23*50</f>
        <v>1065</v>
      </c>
      <c r="AE23" s="46"/>
      <c r="AG23" s="50" t="s">
        <v>111</v>
      </c>
      <c r="AH23" s="15" t="n">
        <v>7.85</v>
      </c>
    </row>
    <row r="24" customFormat="false" ht="14" hidden="false" customHeight="false" outlineLevel="0" collapsed="false">
      <c r="A24" s="45"/>
      <c r="B24" s="15" t="s">
        <v>36</v>
      </c>
      <c r="C24" s="15" t="n">
        <v>20.6299</v>
      </c>
      <c r="D24" s="15" t="n">
        <v>30.8834</v>
      </c>
      <c r="E24" s="15" t="n">
        <f aca="false">D24-C24</f>
        <v>10.2535</v>
      </c>
      <c r="F24" s="15" t="n">
        <v>20.9193</v>
      </c>
      <c r="G24" s="15" t="n">
        <v>20.7444</v>
      </c>
      <c r="H24" s="15" t="n">
        <f aca="false">F24-C24</f>
        <v>0.289400000000001</v>
      </c>
      <c r="I24" s="15" t="n">
        <f aca="false">F24-G24</f>
        <v>0.174900000000001</v>
      </c>
      <c r="J24" s="46"/>
      <c r="K24" s="15" t="n">
        <f aca="false">(H24/E24)*100</f>
        <v>2.82245087043449</v>
      </c>
      <c r="L24" s="15" t="n">
        <f aca="false">(I24/E24)*100</f>
        <v>1.70575900911885</v>
      </c>
      <c r="M24" s="15" t="n">
        <f aca="false">I24/H24*100</f>
        <v>60.4353835521771</v>
      </c>
      <c r="N24" s="46"/>
      <c r="O24" s="46" t="n">
        <f aca="false">AVERAGE(L24:L25)</f>
        <v>1.7049905635333</v>
      </c>
      <c r="P24" s="46"/>
      <c r="Q24" s="45"/>
      <c r="R24" s="15" t="s">
        <v>33</v>
      </c>
      <c r="S24" s="15" t="n">
        <v>4.6</v>
      </c>
      <c r="T24" s="16" t="n">
        <f aca="false">$T$6</f>
        <v>5.29</v>
      </c>
      <c r="U24" s="15" t="n">
        <f aca="false">$X$6</f>
        <v>0.024891472868217</v>
      </c>
      <c r="V24" s="16" t="n">
        <f aca="false">(T24-S24)*U24*4000</f>
        <v>68.7004651162791</v>
      </c>
      <c r="W24" s="15" t="n">
        <v>50</v>
      </c>
      <c r="X24" s="17" t="n">
        <f aca="false">V24*W24</f>
        <v>3435.02325581395</v>
      </c>
      <c r="Y24" s="18"/>
      <c r="Z24" s="18"/>
      <c r="AB24" s="50" t="s">
        <v>109</v>
      </c>
      <c r="AC24" s="15" t="n">
        <v>22</v>
      </c>
      <c r="AD24" s="15" t="n">
        <f aca="false">AC24*50</f>
        <v>1100</v>
      </c>
      <c r="AE24" s="46" t="n">
        <f aca="false">AVERAGE(AD24,AD25,AD26)</f>
        <v>1066.66666666667</v>
      </c>
      <c r="AF24" s="50"/>
    </row>
    <row r="25" customFormat="false" ht="14" hidden="false" customHeight="false" outlineLevel="0" collapsed="false">
      <c r="A25" s="45"/>
      <c r="B25" s="15" t="s">
        <v>37</v>
      </c>
      <c r="C25" s="15" t="n">
        <v>20.4815</v>
      </c>
      <c r="D25" s="15" t="n">
        <v>30.4978</v>
      </c>
      <c r="E25" s="15" t="n">
        <f aca="false">D25-C25</f>
        <v>10.0163</v>
      </c>
      <c r="F25" s="15" t="n">
        <v>20.7728</v>
      </c>
      <c r="G25" s="15" t="n">
        <v>20.6021</v>
      </c>
      <c r="H25" s="15" t="n">
        <f aca="false">F25-C25</f>
        <v>0.2913</v>
      </c>
      <c r="I25" s="15" t="n">
        <f aca="false">F25-G25</f>
        <v>0.1707</v>
      </c>
      <c r="J25" s="46"/>
      <c r="K25" s="15" t="n">
        <f aca="false">(H25/E25)*100</f>
        <v>2.90825953695476</v>
      </c>
      <c r="L25" s="15" t="n">
        <f aca="false">(I25/E25)*100</f>
        <v>1.70422211794775</v>
      </c>
      <c r="M25" s="15" t="n">
        <f aca="false">I25/H25*100</f>
        <v>58.5993820803297</v>
      </c>
      <c r="N25" s="46"/>
      <c r="O25" s="50"/>
      <c r="P25" s="46"/>
      <c r="Q25" s="45" t="s">
        <v>101</v>
      </c>
      <c r="R25" s="15" t="s">
        <v>34</v>
      </c>
      <c r="S25" s="15" t="n">
        <v>4.72</v>
      </c>
      <c r="T25" s="16" t="n">
        <f aca="false">$T$6</f>
        <v>5.29</v>
      </c>
      <c r="U25" s="15" t="n">
        <f aca="false">$X$6</f>
        <v>0.024891472868217</v>
      </c>
      <c r="V25" s="16" t="n">
        <f aca="false">(T25-S25)*U25*4000</f>
        <v>56.7525581395349</v>
      </c>
      <c r="W25" s="15" t="n">
        <v>50</v>
      </c>
      <c r="X25" s="17" t="n">
        <f aca="false">V25*W25</f>
        <v>2837.62790697675</v>
      </c>
      <c r="Y25" s="18" t="n">
        <f aca="false">AVERAGE(X25:X26)</f>
        <v>2862.51937984496</v>
      </c>
      <c r="Z25" s="18"/>
      <c r="AB25" s="50" t="s">
        <v>110</v>
      </c>
      <c r="AC25" s="15" t="n">
        <v>21.8</v>
      </c>
      <c r="AD25" s="15" t="n">
        <f aca="false">AC25*50</f>
        <v>1090</v>
      </c>
      <c r="AE25" s="18"/>
    </row>
    <row r="26" customFormat="false" ht="14" hidden="false" customHeight="false" outlineLevel="0" collapsed="false">
      <c r="A26" s="45"/>
      <c r="B26" s="15" t="s">
        <v>38</v>
      </c>
      <c r="C26" s="15" t="n">
        <v>20.2253</v>
      </c>
      <c r="D26" s="15" t="n">
        <v>30.7801</v>
      </c>
      <c r="E26" s="15" t="n">
        <f aca="false">D26-C26</f>
        <v>10.5548</v>
      </c>
      <c r="F26" s="15" t="n">
        <v>20.5031</v>
      </c>
      <c r="G26" s="15" t="n">
        <v>20.34</v>
      </c>
      <c r="H26" s="15" t="n">
        <f aca="false">F26-C26</f>
        <v>0.277799999999999</v>
      </c>
      <c r="I26" s="15" t="n">
        <f aca="false">F26-G26</f>
        <v>0.1631</v>
      </c>
      <c r="J26" s="46" t="n">
        <f aca="false">AVERAGE(I26,I27,I28,I29,I30,I31)</f>
        <v>0.171533333333333</v>
      </c>
      <c r="K26" s="15" t="n">
        <f aca="false">(H26/E26)*100</f>
        <v>2.63197786788948</v>
      </c>
      <c r="L26" s="15" t="n">
        <f aca="false">(I26/E26)*100</f>
        <v>1.54526850342972</v>
      </c>
      <c r="M26" s="15" t="n">
        <f aca="false">I26/H26*100</f>
        <v>58.7113030957525</v>
      </c>
      <c r="N26" s="46" t="n">
        <f aca="false">AVERAGE(K26,K27,K28,K29,K30,K31)</f>
        <v>2.75704194342145</v>
      </c>
      <c r="O26" s="46" t="n">
        <f aca="false">AVERAGE(L26:L27)</f>
        <v>1.50441644155387</v>
      </c>
      <c r="P26" s="46"/>
      <c r="Q26" s="45"/>
      <c r="R26" s="15" t="s">
        <v>35</v>
      </c>
      <c r="S26" s="15" t="n">
        <v>4.71</v>
      </c>
      <c r="T26" s="16" t="n">
        <f aca="false">$T$6</f>
        <v>5.29</v>
      </c>
      <c r="U26" s="15" t="n">
        <f aca="false">$X$6</f>
        <v>0.024891472868217</v>
      </c>
      <c r="V26" s="16" t="n">
        <f aca="false">(T26-S26)*U26*4000</f>
        <v>57.7482170542636</v>
      </c>
      <c r="W26" s="15" t="n">
        <v>50</v>
      </c>
      <c r="X26" s="17" t="n">
        <f aca="false">V26*W26</f>
        <v>2887.41085271318</v>
      </c>
      <c r="Y26" s="18"/>
      <c r="Z26" s="18"/>
      <c r="AB26" s="50" t="s">
        <v>111</v>
      </c>
      <c r="AC26" s="15" t="n">
        <v>20.2</v>
      </c>
      <c r="AD26" s="15" t="n">
        <f aca="false">AC26*50</f>
        <v>1010</v>
      </c>
      <c r="AE26" s="18"/>
    </row>
    <row r="27" customFormat="false" ht="14" hidden="false" customHeight="false" outlineLevel="0" collapsed="false">
      <c r="A27" s="45"/>
      <c r="B27" s="15" t="s">
        <v>39</v>
      </c>
      <c r="C27" s="15" t="n">
        <v>20.3171</v>
      </c>
      <c r="D27" s="15" t="n">
        <v>31.3928</v>
      </c>
      <c r="E27" s="15" t="n">
        <f aca="false">D27-C27</f>
        <v>11.0757</v>
      </c>
      <c r="F27" s="15" t="n">
        <v>20.6086</v>
      </c>
      <c r="G27" s="15" t="n">
        <v>20.4465</v>
      </c>
      <c r="H27" s="15" t="n">
        <f aca="false">F27-C27</f>
        <v>0.291499999999999</v>
      </c>
      <c r="I27" s="15" t="n">
        <f aca="false">F27-G27</f>
        <v>0.162099999999999</v>
      </c>
      <c r="J27" s="46"/>
      <c r="K27" s="15" t="n">
        <f aca="false">(H27/E27)*100</f>
        <v>2.63188782650306</v>
      </c>
      <c r="L27" s="15" t="n">
        <f aca="false">(I27/E27)*100</f>
        <v>1.46356437967802</v>
      </c>
      <c r="M27" s="15" t="n">
        <f aca="false">I27/H27*100</f>
        <v>55.608919382504</v>
      </c>
      <c r="N27" s="46"/>
      <c r="O27" s="50"/>
      <c r="P27" s="46"/>
      <c r="Q27" s="45" t="s">
        <v>102</v>
      </c>
      <c r="R27" s="15" t="s">
        <v>36</v>
      </c>
      <c r="S27" s="15" t="n">
        <v>4.68</v>
      </c>
      <c r="T27" s="16" t="n">
        <f aca="false">$T$6</f>
        <v>5.29</v>
      </c>
      <c r="U27" s="15" t="n">
        <f aca="false">$X$6</f>
        <v>0.024891472868217</v>
      </c>
      <c r="V27" s="16" t="n">
        <f aca="false">(T27-S27)*U27*4000</f>
        <v>60.7351937984496</v>
      </c>
      <c r="W27" s="15" t="n">
        <v>50</v>
      </c>
      <c r="X27" s="17" t="n">
        <f aca="false">V27*W27</f>
        <v>3036.75968992248</v>
      </c>
      <c r="Y27" s="18" t="n">
        <f aca="false">AVERAGE(X27:X28)</f>
        <v>3235.89147286822</v>
      </c>
      <c r="Z27" s="18"/>
    </row>
    <row r="28" customFormat="false" ht="14" hidden="false" customHeight="false" outlineLevel="0" collapsed="false">
      <c r="A28" s="45"/>
      <c r="B28" s="15" t="s">
        <v>40</v>
      </c>
      <c r="C28" s="15" t="n">
        <v>20.804</v>
      </c>
      <c r="D28" s="15" t="n">
        <v>31.9781</v>
      </c>
      <c r="E28" s="15" t="n">
        <f aca="false">D28-C28</f>
        <v>11.1741</v>
      </c>
      <c r="F28" s="15" t="n">
        <v>21.1079</v>
      </c>
      <c r="G28" s="15" t="n">
        <v>20.9286</v>
      </c>
      <c r="H28" s="15" t="n">
        <f aca="false">F28-C28</f>
        <v>0.303900000000002</v>
      </c>
      <c r="I28" s="15" t="n">
        <f aca="false">F28-G28</f>
        <v>0.179300000000001</v>
      </c>
      <c r="J28" s="46"/>
      <c r="K28" s="15" t="n">
        <f aca="false">(H28/E28)*100</f>
        <v>2.71968212205012</v>
      </c>
      <c r="L28" s="15" t="n">
        <f aca="false">(I28/E28)*100</f>
        <v>1.60460350274296</v>
      </c>
      <c r="M28" s="15" t="n">
        <f aca="false">I28/H28*100</f>
        <v>58.9996709443896</v>
      </c>
      <c r="N28" s="46"/>
      <c r="O28" s="46" t="n">
        <f aca="false">AVERAGE(L28:L29)</f>
        <v>1.61881165985594</v>
      </c>
      <c r="P28" s="46"/>
      <c r="Q28" s="45"/>
      <c r="R28" s="15" t="s">
        <v>37</v>
      </c>
      <c r="S28" s="15" t="n">
        <v>4.6</v>
      </c>
      <c r="T28" s="16" t="n">
        <f aca="false">$T$6</f>
        <v>5.29</v>
      </c>
      <c r="U28" s="15" t="n">
        <f aca="false">$X$6</f>
        <v>0.024891472868217</v>
      </c>
      <c r="V28" s="16" t="n">
        <f aca="false">(T28-S28)*U28*4000</f>
        <v>68.7004651162791</v>
      </c>
      <c r="W28" s="15" t="n">
        <v>50</v>
      </c>
      <c r="X28" s="17" t="n">
        <f aca="false">V28*W28</f>
        <v>3435.02325581395</v>
      </c>
      <c r="Y28" s="18"/>
      <c r="Z28" s="18"/>
    </row>
    <row r="29" customFormat="false" ht="14" hidden="false" customHeight="false" outlineLevel="0" collapsed="false">
      <c r="A29" s="45"/>
      <c r="B29" s="15" t="s">
        <v>41</v>
      </c>
      <c r="C29" s="15" t="n">
        <v>20.3396</v>
      </c>
      <c r="D29" s="15" t="n">
        <v>30.5783</v>
      </c>
      <c r="E29" s="15" t="n">
        <f aca="false">D29-C29</f>
        <v>10.2387</v>
      </c>
      <c r="F29" s="15" t="n">
        <v>20.627</v>
      </c>
      <c r="G29" s="15" t="n">
        <v>20.4598</v>
      </c>
      <c r="H29" s="15" t="n">
        <f aca="false">F29-C29</f>
        <v>0.287399999999998</v>
      </c>
      <c r="I29" s="15" t="n">
        <f aca="false">F29-G29</f>
        <v>0.167199999999998</v>
      </c>
      <c r="J29" s="46"/>
      <c r="K29" s="15" t="n">
        <f aca="false">(H29/E29)*100</f>
        <v>2.80699698203872</v>
      </c>
      <c r="L29" s="15" t="n">
        <f aca="false">(I29/E29)*100</f>
        <v>1.63301981696893</v>
      </c>
      <c r="M29" s="15" t="n">
        <f aca="false">I29/H29*100</f>
        <v>58.1767571329153</v>
      </c>
      <c r="N29" s="46"/>
      <c r="O29" s="50"/>
      <c r="P29" s="46"/>
      <c r="Q29" s="45" t="s">
        <v>103</v>
      </c>
      <c r="R29" s="15" t="s">
        <v>38</v>
      </c>
      <c r="S29" s="15" t="n">
        <v>4.72</v>
      </c>
      <c r="T29" s="16" t="n">
        <f aca="false">$T$6</f>
        <v>5.29</v>
      </c>
      <c r="U29" s="15" t="n">
        <f aca="false">$X$6</f>
        <v>0.024891472868217</v>
      </c>
      <c r="V29" s="16" t="n">
        <f aca="false">(T29-S29)*U29*4000</f>
        <v>56.7525581395349</v>
      </c>
      <c r="W29" s="15" t="n">
        <v>50</v>
      </c>
      <c r="X29" s="17" t="n">
        <f aca="false">V29*W29</f>
        <v>2837.62790697675</v>
      </c>
      <c r="Y29" s="18" t="n">
        <f aca="false">AVERAGE(X29:X30)</f>
        <v>2887.41085271318</v>
      </c>
      <c r="Z29" s="18"/>
    </row>
    <row r="30" customFormat="false" ht="14" hidden="false" customHeight="false" outlineLevel="0" collapsed="false">
      <c r="A30" s="45"/>
      <c r="B30" s="15" t="s">
        <v>42</v>
      </c>
      <c r="C30" s="15" t="n">
        <v>20.8018</v>
      </c>
      <c r="D30" s="15" t="n">
        <v>30.6611</v>
      </c>
      <c r="E30" s="15" t="n">
        <f aca="false">D30-C30</f>
        <v>9.8593</v>
      </c>
      <c r="F30" s="15" t="n">
        <v>21.0819</v>
      </c>
      <c r="G30" s="15" t="n">
        <v>20.9132</v>
      </c>
      <c r="H30" s="15" t="n">
        <f aca="false">F30-C30</f>
        <v>0.280100000000001</v>
      </c>
      <c r="I30" s="15" t="n">
        <f aca="false">F30-G30</f>
        <v>0.168700000000001</v>
      </c>
      <c r="J30" s="46"/>
      <c r="K30" s="15" t="n">
        <f aca="false">(H30/E30)*100</f>
        <v>2.84097248283348</v>
      </c>
      <c r="L30" s="15" t="n">
        <f aca="false">(I30/E30)*100</f>
        <v>1.71107482275619</v>
      </c>
      <c r="M30" s="15" t="n">
        <f aca="false">I30/H30*100</f>
        <v>60.2284898250627</v>
      </c>
      <c r="N30" s="46"/>
      <c r="O30" s="46" t="n">
        <f aca="false">AVERAGE(L30:L31)</f>
        <v>1.7334074605723</v>
      </c>
      <c r="P30" s="46"/>
      <c r="Q30" s="45"/>
      <c r="R30" s="15" t="s">
        <v>39</v>
      </c>
      <c r="S30" s="15" t="n">
        <v>4.7</v>
      </c>
      <c r="T30" s="16" t="n">
        <f aca="false">$T$6</f>
        <v>5.29</v>
      </c>
      <c r="U30" s="15" t="n">
        <f aca="false">$X$6</f>
        <v>0.024891472868217</v>
      </c>
      <c r="V30" s="16" t="n">
        <f aca="false">(T30-S30)*U30*4000</f>
        <v>58.7438759689922</v>
      </c>
      <c r="W30" s="15" t="n">
        <v>50</v>
      </c>
      <c r="X30" s="17" t="n">
        <f aca="false">V30*W30</f>
        <v>2937.19379844961</v>
      </c>
      <c r="Y30" s="18"/>
      <c r="Z30" s="18"/>
      <c r="AA30" s="50"/>
    </row>
    <row r="31" customFormat="false" ht="14" hidden="false" customHeight="false" outlineLevel="0" collapsed="false">
      <c r="A31" s="45"/>
      <c r="B31" s="15" t="s">
        <v>43</v>
      </c>
      <c r="C31" s="15" t="n">
        <v>20.3285</v>
      </c>
      <c r="D31" s="15" t="n">
        <v>31.0818</v>
      </c>
      <c r="E31" s="15" t="n">
        <f aca="false">D31-C31</f>
        <v>10.7533</v>
      </c>
      <c r="F31" s="15" t="n">
        <v>20.6415</v>
      </c>
      <c r="G31" s="15" t="n">
        <v>20.4527</v>
      </c>
      <c r="H31" s="15" t="n">
        <f aca="false">F31-C31</f>
        <v>0.313000000000002</v>
      </c>
      <c r="I31" s="15" t="n">
        <f aca="false">F31-G31</f>
        <v>0.188800000000001</v>
      </c>
      <c r="J31" s="46"/>
      <c r="K31" s="15" t="n">
        <f aca="false">(H31/E31)*100</f>
        <v>2.91073437921384</v>
      </c>
      <c r="L31" s="15" t="n">
        <f aca="false">(I31/E31)*100</f>
        <v>1.75574009838841</v>
      </c>
      <c r="M31" s="15" t="n">
        <f aca="false">I31/H31*100</f>
        <v>60.3194888178911</v>
      </c>
      <c r="N31" s="46"/>
      <c r="O31" s="50"/>
      <c r="P31" s="46"/>
      <c r="Q31" s="45" t="s">
        <v>104</v>
      </c>
      <c r="R31" s="15" t="s">
        <v>40</v>
      </c>
      <c r="S31" s="15" t="n">
        <v>4.63</v>
      </c>
      <c r="T31" s="16" t="n">
        <f aca="false">$T$6</f>
        <v>5.29</v>
      </c>
      <c r="U31" s="15" t="n">
        <f aca="false">$X$6</f>
        <v>0.024891472868217</v>
      </c>
      <c r="V31" s="16" t="n">
        <f aca="false">(T31-S31)*U31*4000</f>
        <v>65.713488372093</v>
      </c>
      <c r="W31" s="15" t="n">
        <v>50</v>
      </c>
      <c r="X31" s="17" t="n">
        <f aca="false">V31*W31</f>
        <v>3285.67441860465</v>
      </c>
      <c r="Y31" s="18" t="n">
        <f aca="false">AVERAGE(X31:X32)</f>
        <v>2762.95348837209</v>
      </c>
      <c r="Z31" s="18"/>
      <c r="AA31" s="50"/>
    </row>
    <row r="32" customFormat="false" ht="14" hidden="false" customHeight="false" outlineLevel="0" collapsed="false">
      <c r="A32" s="45"/>
      <c r="B32" s="15" t="s">
        <v>44</v>
      </c>
      <c r="C32" s="15" t="n">
        <v>20.3638</v>
      </c>
      <c r="D32" s="15" t="n">
        <v>30.8551</v>
      </c>
      <c r="E32" s="15" t="n">
        <f aca="false">D32-C32</f>
        <v>10.4913</v>
      </c>
      <c r="F32" s="15" t="n">
        <v>20.6595</v>
      </c>
      <c r="G32" s="15" t="n">
        <v>20.4819</v>
      </c>
      <c r="H32" s="15" t="n">
        <f aca="false">F32-C32</f>
        <v>0.2957</v>
      </c>
      <c r="I32" s="15" t="n">
        <f aca="false">F32-G32</f>
        <v>0.177600000000002</v>
      </c>
      <c r="J32" s="46" t="n">
        <f aca="false">AVERAGE(I32,I33,I34,I35,I36,I37)</f>
        <v>0.170383333333334</v>
      </c>
      <c r="K32" s="15" t="n">
        <f aca="false">(H32/E32)*100</f>
        <v>2.81852582616072</v>
      </c>
      <c r="L32" s="15" t="n">
        <f aca="false">(I32/E32)*100</f>
        <v>1.69283120299679</v>
      </c>
      <c r="M32" s="15" t="n">
        <f aca="false">I32/H32*100</f>
        <v>60.0608725059187</v>
      </c>
      <c r="N32" s="46" t="n">
        <f aca="false">AVERAGE(K32,K33,K34,K35,K36,K37)</f>
        <v>2.81851495653027</v>
      </c>
      <c r="O32" s="46" t="n">
        <f aca="false">AVERAGE(L32:L33)</f>
        <v>1.6945613657208</v>
      </c>
      <c r="P32" s="46"/>
      <c r="Q32" s="45"/>
      <c r="R32" s="15" t="s">
        <v>41</v>
      </c>
      <c r="S32" s="15" t="n">
        <v>4.84</v>
      </c>
      <c r="T32" s="16" t="n">
        <f aca="false">$T$6</f>
        <v>5.29</v>
      </c>
      <c r="U32" s="15" t="n">
        <f aca="false">$X$6</f>
        <v>0.024891472868217</v>
      </c>
      <c r="V32" s="16" t="n">
        <f aca="false">(T32-S32)*U32*4000</f>
        <v>44.8046511627907</v>
      </c>
      <c r="W32" s="15" t="n">
        <v>50</v>
      </c>
      <c r="X32" s="17" t="n">
        <f aca="false">V32*W32</f>
        <v>2240.23255813954</v>
      </c>
      <c r="Y32" s="18"/>
      <c r="Z32" s="18"/>
      <c r="AA32" s="50"/>
    </row>
    <row r="33" customFormat="false" ht="14" hidden="false" customHeight="false" outlineLevel="0" collapsed="false">
      <c r="A33" s="45"/>
      <c r="B33" s="15" t="s">
        <v>45</v>
      </c>
      <c r="C33" s="15" t="n">
        <v>20.384</v>
      </c>
      <c r="D33" s="15" t="n">
        <v>30.4825</v>
      </c>
      <c r="E33" s="15" t="n">
        <f aca="false">D33-C33</f>
        <v>10.0985</v>
      </c>
      <c r="F33" s="15" t="n">
        <v>20.6708</v>
      </c>
      <c r="G33" s="15" t="n">
        <v>20.4995</v>
      </c>
      <c r="H33" s="15" t="n">
        <f aca="false">F33-C33</f>
        <v>0.286799999999999</v>
      </c>
      <c r="I33" s="15" t="n">
        <f aca="false">F33-G33</f>
        <v>0.171299999999999</v>
      </c>
      <c r="J33" s="46"/>
      <c r="K33" s="15" t="n">
        <f aca="false">(H33/E33)*100</f>
        <v>2.84002574639797</v>
      </c>
      <c r="L33" s="15" t="n">
        <f aca="false">(I33/E33)*100</f>
        <v>1.69629152844481</v>
      </c>
      <c r="M33" s="15" t="n">
        <f aca="false">I33/H33*100</f>
        <v>59.728033472803</v>
      </c>
      <c r="N33" s="46"/>
      <c r="O33" s="50"/>
      <c r="P33" s="46"/>
      <c r="Q33" s="45" t="s">
        <v>105</v>
      </c>
      <c r="R33" s="15" t="s">
        <v>42</v>
      </c>
      <c r="S33" s="15" t="n">
        <v>4.65</v>
      </c>
      <c r="T33" s="16" t="n">
        <f aca="false">$T$6</f>
        <v>5.29</v>
      </c>
      <c r="U33" s="15" t="n">
        <f aca="false">$X$6</f>
        <v>0.024891472868217</v>
      </c>
      <c r="V33" s="16" t="n">
        <f aca="false">(T33-S33)*U33*4000</f>
        <v>63.7221705426356</v>
      </c>
      <c r="W33" s="15" t="n">
        <v>50</v>
      </c>
      <c r="X33" s="17" t="n">
        <f aca="false">V33*W33</f>
        <v>3186.10852713178</v>
      </c>
      <c r="Y33" s="18" t="n">
        <f aca="false">AVERAGE(X33:X34)</f>
        <v>3036.75968992248</v>
      </c>
      <c r="AA33" s="50"/>
    </row>
    <row r="34" customFormat="false" ht="14" hidden="false" customHeight="false" outlineLevel="0" collapsed="false">
      <c r="A34" s="45"/>
      <c r="B34" s="15" t="s">
        <v>46</v>
      </c>
      <c r="C34" s="15" t="n">
        <v>20.5707</v>
      </c>
      <c r="D34" s="15" t="n">
        <v>30.7095</v>
      </c>
      <c r="E34" s="15" t="n">
        <f aca="false">D34-C34</f>
        <v>10.1388</v>
      </c>
      <c r="F34" s="15" t="n">
        <v>20.8454</v>
      </c>
      <c r="G34" s="15" t="n">
        <v>20.6827</v>
      </c>
      <c r="H34" s="15" t="n">
        <f aca="false">F34-C34</f>
        <v>0.274700000000003</v>
      </c>
      <c r="I34" s="15" t="n">
        <f aca="false">F34-G34</f>
        <v>0.162700000000001</v>
      </c>
      <c r="J34" s="46"/>
      <c r="K34" s="15" t="n">
        <f aca="false">(H34/E34)*100</f>
        <v>2.7093936166016</v>
      </c>
      <c r="L34" s="15" t="n">
        <f aca="false">(I34/E34)*100</f>
        <v>1.6047263976013</v>
      </c>
      <c r="M34" s="15" t="n">
        <f aca="false">I34/H34*100</f>
        <v>59.2282489989076</v>
      </c>
      <c r="N34" s="46"/>
      <c r="O34" s="46" t="n">
        <f aca="false">AVERAGE(L34:L35)</f>
        <v>1.60628132403238</v>
      </c>
      <c r="P34" s="46"/>
      <c r="Q34" s="45"/>
      <c r="R34" s="15" t="s">
        <v>43</v>
      </c>
      <c r="S34" s="15" t="n">
        <v>4.71</v>
      </c>
      <c r="T34" s="16" t="n">
        <f aca="false">$T$6</f>
        <v>5.29</v>
      </c>
      <c r="U34" s="15" t="n">
        <f aca="false">$X$6</f>
        <v>0.024891472868217</v>
      </c>
      <c r="V34" s="16" t="n">
        <f aca="false">(T34-S34)*U34*4000</f>
        <v>57.7482170542636</v>
      </c>
      <c r="W34" s="15" t="n">
        <v>50</v>
      </c>
      <c r="X34" s="17" t="n">
        <f aca="false">V34*W34</f>
        <v>2887.41085271318</v>
      </c>
      <c r="Y34" s="18"/>
      <c r="Z34" s="18"/>
      <c r="AA34" s="50"/>
    </row>
    <row r="35" customFormat="false" ht="14" hidden="false" customHeight="false" outlineLevel="0" collapsed="false">
      <c r="A35" s="45"/>
      <c r="B35" s="15" t="s">
        <v>47</v>
      </c>
      <c r="C35" s="15" t="n">
        <v>20.8428</v>
      </c>
      <c r="D35" s="15" t="n">
        <v>31.0926</v>
      </c>
      <c r="E35" s="15" t="n">
        <f aca="false">D35-C35</f>
        <v>10.2498</v>
      </c>
      <c r="F35" s="15" t="n">
        <v>21.1228</v>
      </c>
      <c r="G35" s="15" t="n">
        <v>20.958</v>
      </c>
      <c r="H35" s="15" t="n">
        <f aca="false">F35-C35</f>
        <v>0.280000000000001</v>
      </c>
      <c r="I35" s="15" t="n">
        <f aca="false">F35-G35</f>
        <v>0.164800000000003</v>
      </c>
      <c r="J35" s="46"/>
      <c r="K35" s="15" t="n">
        <f aca="false">(H35/E35)*100</f>
        <v>2.73176061971942</v>
      </c>
      <c r="L35" s="15" t="n">
        <f aca="false">(I35/E35)*100</f>
        <v>1.60783625046345</v>
      </c>
      <c r="M35" s="15" t="n">
        <f aca="false">I35/H35*100</f>
        <v>58.8571428571438</v>
      </c>
      <c r="N35" s="46"/>
      <c r="O35" s="50"/>
      <c r="P35" s="46"/>
      <c r="Q35" s="45" t="s">
        <v>106</v>
      </c>
      <c r="R35" s="15" t="s">
        <v>44</v>
      </c>
      <c r="S35" s="15" t="n">
        <v>4.68</v>
      </c>
      <c r="T35" s="16" t="n">
        <f aca="false">$T$6</f>
        <v>5.29</v>
      </c>
      <c r="U35" s="15" t="n">
        <f aca="false">$X$6</f>
        <v>0.024891472868217</v>
      </c>
      <c r="V35" s="16" t="n">
        <f aca="false">(T35-S35)*U35*4000</f>
        <v>60.7351937984496</v>
      </c>
      <c r="W35" s="15" t="n">
        <v>50</v>
      </c>
      <c r="X35" s="17" t="n">
        <f aca="false">V35*W35</f>
        <v>3036.75968992248</v>
      </c>
      <c r="Y35" s="18" t="n">
        <f aca="false">AVERAGE(X35:X36)</f>
        <v>2688.27906976744</v>
      </c>
      <c r="Z35" s="18"/>
      <c r="AA35" s="50"/>
    </row>
    <row r="36" customFormat="false" ht="14" hidden="false" customHeight="false" outlineLevel="0" collapsed="false">
      <c r="A36" s="45"/>
      <c r="B36" s="15" t="s">
        <v>48</v>
      </c>
      <c r="C36" s="15" t="n">
        <v>20.5912</v>
      </c>
      <c r="D36" s="15" t="n">
        <v>30.4167</v>
      </c>
      <c r="E36" s="15" t="n">
        <f aca="false">D36-C36</f>
        <v>9.8255</v>
      </c>
      <c r="F36" s="15" t="n">
        <v>20.8645</v>
      </c>
      <c r="G36" s="15" t="n">
        <v>20.6991</v>
      </c>
      <c r="H36" s="15" t="n">
        <f aca="false">F36-C36</f>
        <v>0.273299999999999</v>
      </c>
      <c r="I36" s="15" t="n">
        <f aca="false">F36-G36</f>
        <v>0.165399999999998</v>
      </c>
      <c r="J36" s="46"/>
      <c r="K36" s="15" t="n">
        <f aca="false">(H36/E36)*100</f>
        <v>2.78153783522466</v>
      </c>
      <c r="L36" s="15" t="n">
        <f aca="false">(I36/E36)*100</f>
        <v>1.68337489186299</v>
      </c>
      <c r="M36" s="15" t="n">
        <f aca="false">I36/H36*100</f>
        <v>60.5195755579945</v>
      </c>
      <c r="N36" s="46"/>
      <c r="O36" s="46" t="n">
        <f aca="false">AVERAGE(L36:L37)</f>
        <v>1.74893233671026</v>
      </c>
      <c r="P36" s="46"/>
      <c r="Q36" s="45"/>
      <c r="R36" s="15" t="s">
        <v>45</v>
      </c>
      <c r="S36" s="15" t="n">
        <v>4.82</v>
      </c>
      <c r="T36" s="16" t="n">
        <f aca="false">$T$6</f>
        <v>5.29</v>
      </c>
      <c r="U36" s="15" t="n">
        <f aca="false">$X$6</f>
        <v>0.024891472868217</v>
      </c>
      <c r="V36" s="16" t="n">
        <f aca="false">(T36-S36)*U36*4000</f>
        <v>46.795968992248</v>
      </c>
      <c r="W36" s="15" t="n">
        <v>50</v>
      </c>
      <c r="X36" s="17" t="n">
        <f aca="false">V36*W36</f>
        <v>2339.7984496124</v>
      </c>
      <c r="Y36" s="18"/>
      <c r="Z36" s="18"/>
      <c r="AA36" s="50"/>
    </row>
    <row r="37" customFormat="false" ht="14" hidden="false" customHeight="false" outlineLevel="0" collapsed="false">
      <c r="A37" s="45"/>
      <c r="B37" s="15" t="s">
        <v>49</v>
      </c>
      <c r="C37" s="15" t="n">
        <v>20.6286</v>
      </c>
      <c r="D37" s="15" t="n">
        <v>30.5763</v>
      </c>
      <c r="E37" s="15" t="n">
        <f aca="false">D37-C37</f>
        <v>9.9477</v>
      </c>
      <c r="F37" s="15" t="n">
        <v>20.93</v>
      </c>
      <c r="G37" s="15" t="n">
        <v>20.7495</v>
      </c>
      <c r="H37" s="15" t="n">
        <f aca="false">F37-C37</f>
        <v>0.301400000000001</v>
      </c>
      <c r="I37" s="15" t="n">
        <f aca="false">F37-G37</f>
        <v>0.180499999999999</v>
      </c>
      <c r="J37" s="46"/>
      <c r="K37" s="15" t="n">
        <f aca="false">(H37/E37)*100</f>
        <v>3.02984609507726</v>
      </c>
      <c r="L37" s="15" t="n">
        <f aca="false">(I37/E37)*100</f>
        <v>1.81448978155753</v>
      </c>
      <c r="M37" s="15" t="n">
        <f aca="false">I37/H37*100</f>
        <v>59.8871930988713</v>
      </c>
      <c r="N37" s="46"/>
      <c r="O37" s="50"/>
      <c r="P37" s="46"/>
      <c r="Q37" s="45" t="s">
        <v>107</v>
      </c>
      <c r="R37" s="15" t="s">
        <v>46</v>
      </c>
      <c r="S37" s="15" t="n">
        <v>4.67</v>
      </c>
      <c r="T37" s="16" t="n">
        <f aca="false">$T$6</f>
        <v>5.29</v>
      </c>
      <c r="U37" s="15" t="n">
        <f aca="false">$X$6</f>
        <v>0.024891472868217</v>
      </c>
      <c r="V37" s="16" t="n">
        <f aca="false">(T37-S37)*U37*4000</f>
        <v>61.7308527131783</v>
      </c>
      <c r="W37" s="15" t="n">
        <v>50</v>
      </c>
      <c r="X37" s="17" t="n">
        <f aca="false">V37*W37</f>
        <v>3086.54263565891</v>
      </c>
      <c r="Y37" s="18" t="n">
        <f aca="false">AVERAGE(X37:X38)</f>
        <v>3061.6511627907</v>
      </c>
      <c r="Z37" s="18"/>
      <c r="AA37" s="50"/>
    </row>
    <row r="38" customFormat="false" ht="14" hidden="false" customHeight="false" outlineLevel="0" collapsed="false">
      <c r="A38" s="45"/>
      <c r="B38" s="15" t="s">
        <v>50</v>
      </c>
      <c r="C38" s="15" t="n">
        <v>20.2397</v>
      </c>
      <c r="D38" s="15" t="n">
        <v>29.9264</v>
      </c>
      <c r="E38" s="15" t="n">
        <f aca="false">D38-C38</f>
        <v>9.6867</v>
      </c>
      <c r="F38" s="15" t="n">
        <v>20.4979</v>
      </c>
      <c r="G38" s="15" t="n">
        <v>20.3451</v>
      </c>
      <c r="H38" s="15" t="n">
        <f aca="false">F38-C38</f>
        <v>0.258200000000002</v>
      </c>
      <c r="I38" s="15" t="n">
        <f aca="false">F38-G38</f>
        <v>0.152800000000003</v>
      </c>
      <c r="J38" s="46" t="n">
        <f aca="false">AVERAGE(I38,I39,I40,I41,I42,I43)</f>
        <v>0.126466666666667</v>
      </c>
      <c r="K38" s="15" t="n">
        <f aca="false">(H38/E38)*100</f>
        <v>2.66551044215266</v>
      </c>
      <c r="L38" s="15" t="n">
        <f aca="false">(I38/E38)*100</f>
        <v>1.57742058699044</v>
      </c>
      <c r="M38" s="15" t="n">
        <f aca="false">I38/H38*100</f>
        <v>59.1789310611934</v>
      </c>
      <c r="N38" s="46" t="n">
        <f aca="false">AVERAGE(K38,K39,K40,K41,K42,K43)</f>
        <v>2.64719252930897</v>
      </c>
      <c r="O38" s="46" t="n">
        <f aca="false">AVERAGE(L38:L39)</f>
        <v>1.57017982441971</v>
      </c>
      <c r="P38" s="46"/>
      <c r="Q38" s="45"/>
      <c r="R38" s="15" t="s">
        <v>47</v>
      </c>
      <c r="S38" s="15" t="n">
        <v>4.68</v>
      </c>
      <c r="T38" s="16" t="n">
        <f aca="false">$T$6</f>
        <v>5.29</v>
      </c>
      <c r="U38" s="15" t="n">
        <f aca="false">$X$6</f>
        <v>0.024891472868217</v>
      </c>
      <c r="V38" s="16" t="n">
        <f aca="false">(T38-S38)*U38*4000</f>
        <v>60.7351937984496</v>
      </c>
      <c r="W38" s="15" t="n">
        <v>50</v>
      </c>
      <c r="X38" s="17" t="n">
        <f aca="false">V38*W38</f>
        <v>3036.75968992248</v>
      </c>
      <c r="Y38" s="18"/>
      <c r="Z38" s="18"/>
      <c r="AA38" s="50"/>
    </row>
    <row r="39" customFormat="false" ht="14" hidden="false" customHeight="false" outlineLevel="0" collapsed="false">
      <c r="A39" s="45"/>
      <c r="B39" s="15" t="s">
        <v>51</v>
      </c>
      <c r="C39" s="15" t="n">
        <v>20.2553</v>
      </c>
      <c r="D39" s="15" t="n">
        <v>30.5756</v>
      </c>
      <c r="E39" s="15" t="n">
        <f aca="false">D39-C39</f>
        <v>10.3203</v>
      </c>
      <c r="F39" s="15" t="n">
        <v>20.5298</v>
      </c>
      <c r="G39" s="15" t="n">
        <v>20.3685</v>
      </c>
      <c r="H39" s="15" t="n">
        <f aca="false">F39-C39</f>
        <v>0.274500000000003</v>
      </c>
      <c r="I39" s="15" t="n">
        <f aca="false">F39-G39</f>
        <v>0.161300000000001</v>
      </c>
      <c r="J39" s="46"/>
      <c r="K39" s="15" t="n">
        <f aca="false">(H39/E39)*100</f>
        <v>2.65980640097675</v>
      </c>
      <c r="L39" s="15" t="n">
        <f aca="false">(I39/E39)*100</f>
        <v>1.56293906184898</v>
      </c>
      <c r="M39" s="15" t="n">
        <f aca="false">I39/H39*100</f>
        <v>58.7613843351544</v>
      </c>
      <c r="N39" s="46"/>
      <c r="O39" s="50"/>
      <c r="P39" s="46"/>
      <c r="Q39" s="45" t="s">
        <v>108</v>
      </c>
      <c r="R39" s="15" t="s">
        <v>48</v>
      </c>
      <c r="S39" s="15" t="n">
        <v>4.65</v>
      </c>
      <c r="T39" s="16" t="n">
        <f aca="false">$T$6</f>
        <v>5.29</v>
      </c>
      <c r="U39" s="15" t="n">
        <f aca="false">$X$6</f>
        <v>0.024891472868217</v>
      </c>
      <c r="V39" s="16" t="n">
        <f aca="false">(T39-S39)*U39*4000</f>
        <v>63.7221705426356</v>
      </c>
      <c r="W39" s="15" t="n">
        <v>50</v>
      </c>
      <c r="X39" s="17" t="n">
        <f aca="false">V39*W39</f>
        <v>3186.10852713178</v>
      </c>
      <c r="Y39" s="18" t="n">
        <f aca="false">AVERAGE(X39:X40)</f>
        <v>3459.91472868217</v>
      </c>
      <c r="Z39" s="18"/>
      <c r="AA39" s="50"/>
    </row>
    <row r="40" customFormat="false" ht="14" hidden="false" customHeight="false" outlineLevel="0" collapsed="false">
      <c r="A40" s="45"/>
      <c r="B40" s="15" t="s">
        <v>52</v>
      </c>
      <c r="C40" s="15" t="n">
        <v>20.6217</v>
      </c>
      <c r="D40" s="15" t="n">
        <v>29.289</v>
      </c>
      <c r="E40" s="15" t="n">
        <f aca="false">D40-C40</f>
        <v>8.6673</v>
      </c>
      <c r="F40" s="15" t="n">
        <v>20.8519</v>
      </c>
      <c r="G40" s="15" t="n">
        <v>20.7658</v>
      </c>
      <c r="H40" s="15" t="n">
        <f aca="false">F40-C40</f>
        <v>0.2302</v>
      </c>
      <c r="I40" s="15" t="n">
        <f aca="false">F40-G40</f>
        <v>0.0861000000000018</v>
      </c>
      <c r="J40" s="46"/>
      <c r="K40" s="15" t="n">
        <f aca="false">(H40/E40)*100</f>
        <v>2.655959756787</v>
      </c>
      <c r="L40" s="15" t="n">
        <f aca="false">(I40/E40)*100</f>
        <v>0.993388944654066</v>
      </c>
      <c r="M40" s="15" t="n">
        <f aca="false">I40/H40*100</f>
        <v>37.4022589053005</v>
      </c>
      <c r="N40" s="46"/>
      <c r="O40" s="46" t="n">
        <f aca="false">AVERAGE(L40:L41)</f>
        <v>0.970223427458223</v>
      </c>
      <c r="P40" s="46"/>
      <c r="Q40" s="45"/>
      <c r="R40" s="15" t="s">
        <v>49</v>
      </c>
      <c r="S40" s="15" t="n">
        <v>4.54</v>
      </c>
      <c r="T40" s="16" t="n">
        <f aca="false">$T$6</f>
        <v>5.29</v>
      </c>
      <c r="U40" s="15" t="n">
        <f aca="false">$X$6</f>
        <v>0.024891472868217</v>
      </c>
      <c r="V40" s="16" t="n">
        <f aca="false">(T40-S40)*U40*4000</f>
        <v>74.6744186046512</v>
      </c>
      <c r="W40" s="15" t="n">
        <v>50</v>
      </c>
      <c r="X40" s="17" t="n">
        <f aca="false">V40*W40</f>
        <v>3733.72093023256</v>
      </c>
      <c r="Y40" s="18"/>
      <c r="Z40" s="18"/>
      <c r="AA40" s="50"/>
    </row>
    <row r="41" customFormat="false" ht="14" hidden="false" customHeight="false" outlineLevel="0" collapsed="false">
      <c r="A41" s="45"/>
      <c r="B41" s="15" t="s">
        <v>53</v>
      </c>
      <c r="C41" s="15" t="n">
        <v>20.7376</v>
      </c>
      <c r="D41" s="15" t="n">
        <v>31.6873</v>
      </c>
      <c r="E41" s="15" t="n">
        <f aca="false">D41-C41</f>
        <v>10.9497</v>
      </c>
      <c r="F41" s="15" t="n">
        <v>21.0228</v>
      </c>
      <c r="G41" s="15" t="n">
        <v>20.9191</v>
      </c>
      <c r="H41" s="15" t="n">
        <f aca="false">F41-C41</f>
        <v>0.2852</v>
      </c>
      <c r="I41" s="15" t="n">
        <f aca="false">F41-G41</f>
        <v>0.1037</v>
      </c>
      <c r="J41" s="46"/>
      <c r="K41" s="15" t="n">
        <f aca="false">(H41/E41)*100</f>
        <v>2.60463756997908</v>
      </c>
      <c r="L41" s="15" t="n">
        <f aca="false">(I41/E41)*100</f>
        <v>0.947057910262381</v>
      </c>
      <c r="M41" s="15" t="n">
        <f aca="false">I41/H41*100</f>
        <v>36.3604488078541</v>
      </c>
      <c r="N41" s="46"/>
      <c r="O41" s="50"/>
      <c r="P41" s="46"/>
      <c r="Q41" s="45" t="s">
        <v>109</v>
      </c>
      <c r="R41" s="15" t="s">
        <v>50</v>
      </c>
      <c r="S41" s="15" t="n">
        <v>4.82</v>
      </c>
      <c r="T41" s="16" t="n">
        <f aca="false">$T$6</f>
        <v>5.29</v>
      </c>
      <c r="U41" s="15" t="n">
        <f aca="false">$X$6</f>
        <v>0.024891472868217</v>
      </c>
      <c r="V41" s="16" t="n">
        <f aca="false">(T41-S41)*U41*4000</f>
        <v>46.795968992248</v>
      </c>
      <c r="W41" s="15" t="n">
        <v>50</v>
      </c>
      <c r="X41" s="17" t="n">
        <f aca="false">V41*W41</f>
        <v>2339.7984496124</v>
      </c>
      <c r="Y41" s="18" t="n">
        <f aca="false">AVERAGE(X41:X42)</f>
        <v>2314.90697674419</v>
      </c>
      <c r="Z41" s="18"/>
      <c r="AA41" s="50"/>
    </row>
    <row r="42" customFormat="false" ht="14" hidden="false" customHeight="false" outlineLevel="0" collapsed="false">
      <c r="A42" s="45"/>
      <c r="B42" s="15" t="s">
        <v>54</v>
      </c>
      <c r="C42" s="15" t="n">
        <v>20.6479</v>
      </c>
      <c r="D42" s="15" t="n">
        <v>30.5086</v>
      </c>
      <c r="E42" s="15" t="n">
        <f aca="false">D42-C42</f>
        <v>9.8607</v>
      </c>
      <c r="F42" s="15" t="n">
        <v>20.9099</v>
      </c>
      <c r="G42" s="15" t="n">
        <v>20.7921</v>
      </c>
      <c r="H42" s="15" t="n">
        <f aca="false">F42-C42</f>
        <v>0.262</v>
      </c>
      <c r="I42" s="15" t="n">
        <f aca="false">F42-G42</f>
        <v>0.117799999999999</v>
      </c>
      <c r="J42" s="46"/>
      <c r="K42" s="15" t="n">
        <f aca="false">(H42/E42)*100</f>
        <v>2.65701217966271</v>
      </c>
      <c r="L42" s="15" t="n">
        <f aca="false">(I42/E42)*100</f>
        <v>1.19464135406207</v>
      </c>
      <c r="M42" s="15" t="n">
        <f aca="false">I42/H42*100</f>
        <v>44.9618320610682</v>
      </c>
      <c r="N42" s="46"/>
      <c r="O42" s="46" t="n">
        <f aca="false">AVERAGE(L42:L43)</f>
        <v>1.26198349760601</v>
      </c>
      <c r="P42" s="46"/>
      <c r="Q42" s="45"/>
      <c r="R42" s="15" t="s">
        <v>51</v>
      </c>
      <c r="S42" s="15" t="n">
        <v>4.83</v>
      </c>
      <c r="T42" s="16" t="n">
        <f aca="false">$T$6</f>
        <v>5.29</v>
      </c>
      <c r="U42" s="15" t="n">
        <f aca="false">$X$6</f>
        <v>0.024891472868217</v>
      </c>
      <c r="V42" s="16" t="n">
        <f aca="false">(T42-S42)*U42*4000</f>
        <v>45.8003100775194</v>
      </c>
      <c r="W42" s="15" t="n">
        <v>50</v>
      </c>
      <c r="X42" s="17" t="n">
        <f aca="false">V42*W42</f>
        <v>2290.01550387597</v>
      </c>
      <c r="Y42" s="18"/>
      <c r="Z42" s="18"/>
      <c r="AA42" s="50"/>
    </row>
    <row r="43" customFormat="false" ht="14" hidden="false" customHeight="false" outlineLevel="0" collapsed="false">
      <c r="A43" s="45"/>
      <c r="B43" s="15" t="s">
        <v>55</v>
      </c>
      <c r="C43" s="15" t="n">
        <v>20.5113</v>
      </c>
      <c r="D43" s="15" t="n">
        <v>30.8248</v>
      </c>
      <c r="E43" s="15" t="n">
        <f aca="false">D43-C43</f>
        <v>10.3135</v>
      </c>
      <c r="F43" s="15" t="n">
        <v>20.7836</v>
      </c>
      <c r="G43" s="15" t="n">
        <v>20.6465</v>
      </c>
      <c r="H43" s="15" t="n">
        <f aca="false">F43-C43</f>
        <v>0.272300000000001</v>
      </c>
      <c r="I43" s="15" t="n">
        <f aca="false">F43-G43</f>
        <v>0.1371</v>
      </c>
      <c r="J43" s="46"/>
      <c r="K43" s="15" t="n">
        <f aca="false">(H43/E43)*100</f>
        <v>2.64022882629564</v>
      </c>
      <c r="L43" s="15" t="n">
        <f aca="false">(I43/E43)*100</f>
        <v>1.32932564114995</v>
      </c>
      <c r="M43" s="15" t="n">
        <f aca="false">I43/H43*100</f>
        <v>50.3488799118618</v>
      </c>
      <c r="N43" s="46"/>
      <c r="O43" s="50"/>
      <c r="P43" s="46"/>
      <c r="Q43" s="45" t="s">
        <v>110</v>
      </c>
      <c r="R43" s="15" t="s">
        <v>52</v>
      </c>
      <c r="S43" s="15" t="n">
        <v>4.54</v>
      </c>
      <c r="T43" s="16" t="n">
        <f aca="false">$T$6</f>
        <v>5.29</v>
      </c>
      <c r="U43" s="15" t="n">
        <f aca="false">$X$6</f>
        <v>0.024891472868217</v>
      </c>
      <c r="V43" s="16" t="n">
        <f aca="false">(T43-S43)*U43*4000</f>
        <v>74.6744186046512</v>
      </c>
      <c r="W43" s="15" t="n">
        <v>50</v>
      </c>
      <c r="X43" s="17" t="n">
        <f aca="false">V43*W43</f>
        <v>3733.72093023256</v>
      </c>
      <c r="Y43" s="18" t="n">
        <f aca="false">AVERAGE(X43:X44)</f>
        <v>4082.2015503876</v>
      </c>
      <c r="Z43" s="18"/>
      <c r="AA43" s="50"/>
    </row>
    <row r="44" customFormat="false" ht="14" hidden="false" customHeight="false" outlineLevel="0" collapsed="false">
      <c r="A44" s="46"/>
      <c r="J44" s="46"/>
      <c r="N44" s="46"/>
      <c r="O44" s="46"/>
      <c r="Q44" s="45"/>
      <c r="R44" s="15" t="s">
        <v>53</v>
      </c>
      <c r="S44" s="15" t="n">
        <v>4.4</v>
      </c>
      <c r="T44" s="16" t="n">
        <f aca="false">$T$6</f>
        <v>5.29</v>
      </c>
      <c r="U44" s="15" t="n">
        <f aca="false">$X$6</f>
        <v>0.024891472868217</v>
      </c>
      <c r="V44" s="16" t="n">
        <f aca="false">(T44-S44)*U44*4000</f>
        <v>88.6136434108527</v>
      </c>
      <c r="W44" s="15" t="n">
        <v>50</v>
      </c>
      <c r="X44" s="17" t="n">
        <f aca="false">V44*W44</f>
        <v>4430.68217054263</v>
      </c>
      <c r="Y44" s="18"/>
      <c r="Z44" s="18"/>
      <c r="AA44" s="50"/>
    </row>
    <row r="45" customFormat="false" ht="14" hidden="false" customHeight="false" outlineLevel="0" collapsed="false">
      <c r="A45" s="18"/>
      <c r="C45" s="15" t="s">
        <v>161</v>
      </c>
      <c r="D45" s="15" t="s">
        <v>162</v>
      </c>
      <c r="E45" s="44" t="s">
        <v>163</v>
      </c>
      <c r="F45" s="15" t="s">
        <v>193</v>
      </c>
      <c r="H45" s="15" t="s">
        <v>172</v>
      </c>
      <c r="I45" s="51"/>
      <c r="Q45" s="45" t="s">
        <v>111</v>
      </c>
      <c r="R45" s="15" t="s">
        <v>54</v>
      </c>
      <c r="S45" s="15" t="n">
        <v>4.82</v>
      </c>
      <c r="T45" s="16" t="n">
        <f aca="false">$T$6</f>
        <v>5.29</v>
      </c>
      <c r="U45" s="15" t="n">
        <f aca="false">$X$6</f>
        <v>0.024891472868217</v>
      </c>
      <c r="V45" s="16" t="n">
        <f aca="false">(T45-S45)*U45*4000</f>
        <v>46.795968992248</v>
      </c>
      <c r="W45" s="15" t="n">
        <v>50</v>
      </c>
      <c r="X45" s="17" t="n">
        <f aca="false">V45*W45</f>
        <v>2339.7984496124</v>
      </c>
      <c r="Y45" s="18" t="n">
        <f aca="false">AVERAGE(X45:X46)</f>
        <v>2514.03875968992</v>
      </c>
      <c r="Z45" s="18"/>
      <c r="AA45" s="50"/>
    </row>
    <row r="46" customFormat="false" ht="14" hidden="false" customHeight="false" outlineLevel="0" collapsed="false">
      <c r="A46" s="45" t="s">
        <v>114</v>
      </c>
      <c r="B46" s="15" t="s">
        <v>17</v>
      </c>
      <c r="C46" s="15" t="n">
        <v>6500</v>
      </c>
      <c r="D46" s="15" t="n">
        <f aca="false">C46*L5/100</f>
        <v>97.804508703307</v>
      </c>
      <c r="E46" s="46" t="n">
        <f aca="false">(D46+D47+D48)/3</f>
        <v>103.708419875295</v>
      </c>
      <c r="F46" s="15" t="n">
        <f aca="false">(D46/C46)*100</f>
        <v>1.50468474928165</v>
      </c>
      <c r="G46" s="45" t="s">
        <v>173</v>
      </c>
      <c r="L46" s="18"/>
      <c r="Q46" s="45"/>
      <c r="R46" s="15" t="s">
        <v>55</v>
      </c>
      <c r="S46" s="15" t="n">
        <v>4.75</v>
      </c>
      <c r="T46" s="16" t="n">
        <f aca="false">$T$6</f>
        <v>5.29</v>
      </c>
      <c r="U46" s="15" t="n">
        <f aca="false">$X$6</f>
        <v>0.024891472868217</v>
      </c>
      <c r="V46" s="16" t="n">
        <f aca="false">(T46-S46)*U46*4000</f>
        <v>53.7655813953488</v>
      </c>
      <c r="W46" s="15" t="n">
        <v>50</v>
      </c>
      <c r="X46" s="17" t="n">
        <f aca="false">V46*W46</f>
        <v>2688.27906976744</v>
      </c>
      <c r="Y46" s="18"/>
      <c r="Z46" s="18"/>
      <c r="AA46" s="50"/>
    </row>
    <row r="47" customFormat="false" ht="14" hidden="false" customHeight="false" outlineLevel="0" collapsed="false">
      <c r="A47" s="45"/>
      <c r="B47" s="15" t="s">
        <v>18</v>
      </c>
      <c r="C47" s="15" t="n">
        <v>6500</v>
      </c>
      <c r="D47" s="15" t="n">
        <f aca="false">C47*L6/100</f>
        <v>105.507583859735</v>
      </c>
      <c r="E47" s="46"/>
      <c r="F47" s="15" t="n">
        <f aca="false">(D47/C47)*100</f>
        <v>1.62319359784208</v>
      </c>
      <c r="G47" s="45"/>
      <c r="H47" s="50" t="n">
        <f aca="false">E46</f>
        <v>103.708419875295</v>
      </c>
      <c r="I47" s="50"/>
      <c r="L47" s="18"/>
      <c r="Q47" s="50"/>
      <c r="Z47" s="18"/>
      <c r="AA47" s="50"/>
    </row>
    <row r="48" customFormat="false" ht="14" hidden="false" customHeight="false" outlineLevel="0" collapsed="false">
      <c r="A48" s="45"/>
      <c r="B48" s="15" t="s">
        <v>19</v>
      </c>
      <c r="C48" s="15" t="n">
        <v>6500</v>
      </c>
      <c r="D48" s="15" t="n">
        <f aca="false">C48*L7/100</f>
        <v>107.813167062842</v>
      </c>
      <c r="E48" s="46"/>
      <c r="F48" s="15" t="n">
        <f aca="false">(D48/C48)*100</f>
        <v>1.65866410865911</v>
      </c>
      <c r="G48" s="45"/>
      <c r="H48" s="50"/>
      <c r="I48" s="50"/>
      <c r="L48" s="18"/>
      <c r="R48" s="42" t="s">
        <v>64</v>
      </c>
      <c r="S48" s="47" t="n">
        <v>5.23</v>
      </c>
      <c r="T48" s="42"/>
      <c r="U48" s="42" t="s">
        <v>66</v>
      </c>
      <c r="V48" s="47" t="n">
        <v>5.25</v>
      </c>
      <c r="W48" s="42" t="s">
        <v>67</v>
      </c>
      <c r="X48" s="42" t="s">
        <v>68</v>
      </c>
      <c r="Y48" s="42"/>
      <c r="Z48" s="18"/>
      <c r="AA48" s="50"/>
    </row>
    <row r="49" customFormat="false" ht="14" hidden="false" customHeight="false" outlineLevel="0" collapsed="false">
      <c r="A49" s="45" t="s">
        <v>115</v>
      </c>
      <c r="B49" s="15" t="s">
        <v>20</v>
      </c>
      <c r="C49" s="15" t="n">
        <v>6500</v>
      </c>
      <c r="D49" s="15" t="n">
        <f aca="false">C49*L8/100</f>
        <v>108.275490190895</v>
      </c>
      <c r="E49" s="46" t="n">
        <f aca="false">(D49+D50+D51)/3</f>
        <v>110.941869802799</v>
      </c>
      <c r="F49" s="15" t="n">
        <f aca="false">(D49/C49)*100</f>
        <v>1.66577677216761</v>
      </c>
      <c r="G49" s="45" t="s">
        <v>174</v>
      </c>
      <c r="I49" s="50"/>
      <c r="L49" s="18"/>
      <c r="R49" s="42" t="s">
        <v>69</v>
      </c>
      <c r="S49" s="47" t="n">
        <v>5.06</v>
      </c>
      <c r="T49" s="16" t="n">
        <f aca="false">AVERAGE(S48:S49)</f>
        <v>5.145</v>
      </c>
      <c r="U49" s="42" t="s">
        <v>70</v>
      </c>
      <c r="V49" s="47" t="n">
        <v>5.23</v>
      </c>
      <c r="W49" s="17" t="n">
        <f aca="false">(V48+V49)/2</f>
        <v>5.24</v>
      </c>
      <c r="X49" s="17" t="n">
        <f aca="false">(3.8*0.0338)/W49</f>
        <v>0.0245114503816794</v>
      </c>
      <c r="Y49" s="42"/>
      <c r="Z49" s="18"/>
      <c r="AA49" s="50"/>
    </row>
    <row r="50" customFormat="false" ht="14" hidden="false" customHeight="false" outlineLevel="0" collapsed="false">
      <c r="A50" s="45"/>
      <c r="B50" s="15" t="s">
        <v>21</v>
      </c>
      <c r="C50" s="15" t="n">
        <v>6500</v>
      </c>
      <c r="D50" s="15" t="n">
        <f aca="false">C50*L9/100</f>
        <v>111.740905785617</v>
      </c>
      <c r="E50" s="46"/>
      <c r="F50" s="15" t="n">
        <f aca="false">(D50/C50)*100</f>
        <v>1.71909085824026</v>
      </c>
      <c r="G50" s="45"/>
      <c r="H50" s="50" t="n">
        <f aca="false">E49</f>
        <v>110.941869802799</v>
      </c>
      <c r="I50" s="50"/>
      <c r="L50" s="18"/>
      <c r="Q50" s="44"/>
      <c r="S50" s="15" t="s">
        <v>160</v>
      </c>
      <c r="V50" s="49" t="s">
        <v>155</v>
      </c>
      <c r="W50" s="42" t="s">
        <v>75</v>
      </c>
      <c r="X50" s="17" t="s">
        <v>156</v>
      </c>
      <c r="Y50" s="42" t="s">
        <v>157</v>
      </c>
      <c r="AA50" s="50"/>
    </row>
    <row r="51" customFormat="false" ht="14" hidden="false" customHeight="false" outlineLevel="0" collapsed="false">
      <c r="A51" s="45"/>
      <c r="B51" s="15" t="s">
        <v>22</v>
      </c>
      <c r="C51" s="15" t="n">
        <v>6500</v>
      </c>
      <c r="D51" s="15" t="n">
        <f aca="false">C51*L10/100</f>
        <v>112.809213431886</v>
      </c>
      <c r="E51" s="46"/>
      <c r="F51" s="15" t="n">
        <f aca="false">(D51/C51)*100</f>
        <v>1.73552636049056</v>
      </c>
      <c r="G51" s="45"/>
      <c r="H51" s="50"/>
      <c r="I51" s="46"/>
      <c r="L51" s="18"/>
      <c r="Q51" s="46" t="s">
        <v>114</v>
      </c>
      <c r="R51" s="15" t="s">
        <v>17</v>
      </c>
      <c r="S51" s="15" t="n">
        <v>3.68</v>
      </c>
      <c r="T51" s="16" t="n">
        <f aca="false">$T$49</f>
        <v>5.145</v>
      </c>
      <c r="U51" s="15" t="n">
        <f aca="false">$X$49</f>
        <v>0.0245114503816794</v>
      </c>
      <c r="V51" s="16" t="n">
        <f aca="false">(T51-S51)*U51*4000</f>
        <v>143.637099236641</v>
      </c>
      <c r="W51" s="15" t="n">
        <v>200</v>
      </c>
      <c r="X51" s="17" t="n">
        <f aca="false">V51*W51</f>
        <v>28727.4198473282</v>
      </c>
      <c r="Y51" s="18" t="n">
        <f aca="false">AVERAGE(X51,X52)</f>
        <v>31472.7022900763</v>
      </c>
      <c r="AA51" s="50"/>
    </row>
    <row r="52" customFormat="false" ht="14" hidden="false" customHeight="false" outlineLevel="0" collapsed="false">
      <c r="A52" s="45" t="s">
        <v>116</v>
      </c>
      <c r="B52" s="15" t="s">
        <v>23</v>
      </c>
      <c r="C52" s="15" t="n">
        <v>6500</v>
      </c>
      <c r="D52" s="15" t="n">
        <f aca="false">C52*L11/100</f>
        <v>111.254495345847</v>
      </c>
      <c r="E52" s="46" t="n">
        <f aca="false">(D52+D53+D54)/3</f>
        <v>114.461668458</v>
      </c>
      <c r="F52" s="15" t="n">
        <f aca="false">(D52/C52)*100</f>
        <v>1.71160762070534</v>
      </c>
      <c r="G52" s="45" t="s">
        <v>175</v>
      </c>
      <c r="I52" s="46"/>
      <c r="K52" s="52"/>
      <c r="L52" s="18"/>
      <c r="Q52" s="46"/>
      <c r="R52" s="15" t="s">
        <v>18</v>
      </c>
      <c r="S52" s="15" t="n">
        <v>3.4</v>
      </c>
      <c r="T52" s="16" t="n">
        <f aca="false">$T$49</f>
        <v>5.145</v>
      </c>
      <c r="U52" s="15" t="n">
        <f aca="false">$X$49</f>
        <v>0.0245114503816794</v>
      </c>
      <c r="V52" s="16" t="n">
        <f aca="false">(T52-S52)*U52*4000</f>
        <v>171.089923664122</v>
      </c>
      <c r="W52" s="15" t="n">
        <v>200</v>
      </c>
      <c r="X52" s="17" t="n">
        <f aca="false">V52*W52</f>
        <v>34217.9847328244</v>
      </c>
      <c r="Y52" s="18"/>
    </row>
    <row r="53" customFormat="false" ht="14" hidden="false" customHeight="false" outlineLevel="0" collapsed="false">
      <c r="A53" s="45"/>
      <c r="B53" s="15" t="s">
        <v>24</v>
      </c>
      <c r="C53" s="15" t="n">
        <v>6500</v>
      </c>
      <c r="D53" s="15" t="n">
        <f aca="false">C53*L12/100</f>
        <v>115.38982744602</v>
      </c>
      <c r="E53" s="46"/>
      <c r="F53" s="15" t="n">
        <f aca="false">(D53/C53)*100</f>
        <v>1.77522811455416</v>
      </c>
      <c r="G53" s="45"/>
      <c r="H53" s="50" t="n">
        <f aca="false">E52</f>
        <v>114.461668458</v>
      </c>
      <c r="I53" s="50"/>
      <c r="L53" s="18"/>
      <c r="Q53" s="46"/>
      <c r="R53" s="15" t="s">
        <v>19</v>
      </c>
      <c r="S53" s="15" t="n">
        <v>2.17</v>
      </c>
      <c r="T53" s="16" t="n">
        <f aca="false">$T$49</f>
        <v>5.145</v>
      </c>
      <c r="U53" s="15" t="n">
        <f aca="false">$X$49</f>
        <v>0.0245114503816794</v>
      </c>
      <c r="V53" s="16" t="n">
        <f aca="false">(T53-S53)*U53*4000</f>
        <v>291.686259541985</v>
      </c>
      <c r="W53" s="15" t="n">
        <v>200</v>
      </c>
      <c r="X53" s="17" t="n">
        <f aca="false">V53*W53</f>
        <v>58337.2519083969</v>
      </c>
      <c r="Y53" s="18"/>
    </row>
    <row r="54" customFormat="false" ht="14" hidden="false" customHeight="false" outlineLevel="0" collapsed="false">
      <c r="A54" s="45"/>
      <c r="B54" s="15" t="s">
        <v>25</v>
      </c>
      <c r="C54" s="15" t="n">
        <v>6500</v>
      </c>
      <c r="D54" s="15" t="n">
        <f aca="false">C54*L13/100</f>
        <v>116.740682582133</v>
      </c>
      <c r="E54" s="46"/>
      <c r="F54" s="15" t="n">
        <f aca="false">(D54/C54)*100</f>
        <v>1.79601050126358</v>
      </c>
      <c r="G54" s="45"/>
      <c r="H54" s="50"/>
      <c r="I54" s="52"/>
      <c r="K54" s="52"/>
      <c r="L54" s="18"/>
      <c r="Q54" s="46" t="s">
        <v>115</v>
      </c>
      <c r="R54" s="15" t="s">
        <v>20</v>
      </c>
      <c r="S54" s="15" t="n">
        <v>3.47</v>
      </c>
      <c r="T54" s="16" t="n">
        <f aca="false">$T$49</f>
        <v>5.145</v>
      </c>
      <c r="U54" s="15" t="n">
        <f aca="false">$X$49</f>
        <v>0.0245114503816794</v>
      </c>
      <c r="V54" s="16" t="n">
        <f aca="false">(T54-S54)*U54*4000</f>
        <v>164.226717557252</v>
      </c>
      <c r="W54" s="15" t="n">
        <v>200</v>
      </c>
      <c r="X54" s="17" t="n">
        <f aca="false">V54*W54</f>
        <v>32845.3435114504</v>
      </c>
      <c r="Y54" s="18" t="n">
        <f aca="false">AVERAGE(X54:X56)</f>
        <v>38009.0890585242</v>
      </c>
    </row>
    <row r="55" customFormat="false" ht="14" hidden="false" customHeight="false" outlineLevel="0" collapsed="false">
      <c r="A55" s="45" t="s">
        <v>158</v>
      </c>
      <c r="B55" s="15" t="s">
        <v>26</v>
      </c>
      <c r="C55" s="15" t="n">
        <v>33</v>
      </c>
      <c r="D55" s="15" t="n">
        <f aca="false">C55*L14/100</f>
        <v>0.47311459048095</v>
      </c>
      <c r="E55" s="45" t="n">
        <f aca="false">(D55+D56)/2</f>
        <v>0.492842984764487</v>
      </c>
      <c r="F55" s="15" t="n">
        <f aca="false">(D55/C55)*100</f>
        <v>1.433680577215</v>
      </c>
      <c r="G55" s="45" t="s">
        <v>176</v>
      </c>
      <c r="H55" s="50" t="n">
        <f aca="false">E55</f>
        <v>0.492842984764487</v>
      </c>
      <c r="L55" s="18"/>
      <c r="Q55" s="46"/>
      <c r="R55" s="15" t="s">
        <v>21</v>
      </c>
      <c r="S55" s="15" t="n">
        <v>3.01</v>
      </c>
      <c r="T55" s="16" t="n">
        <f aca="false">$T$49</f>
        <v>5.145</v>
      </c>
      <c r="U55" s="15" t="n">
        <f aca="false">$X$49</f>
        <v>0.0245114503816794</v>
      </c>
      <c r="V55" s="16" t="n">
        <f aca="false">(T55-S55)*U55*4000</f>
        <v>209.327786259542</v>
      </c>
      <c r="W55" s="15" t="n">
        <v>200</v>
      </c>
      <c r="X55" s="17" t="n">
        <f aca="false">V55*W55</f>
        <v>41865.5572519084</v>
      </c>
      <c r="Y55" s="18"/>
    </row>
    <row r="56" customFormat="false" ht="14" hidden="false" customHeight="false" outlineLevel="0" collapsed="false">
      <c r="A56" s="45"/>
      <c r="B56" s="15" t="s">
        <v>27</v>
      </c>
      <c r="C56" s="15" t="n">
        <v>33</v>
      </c>
      <c r="D56" s="15" t="n">
        <f aca="false">C56*L15/100</f>
        <v>0.512571379048025</v>
      </c>
      <c r="E56" s="45"/>
      <c r="F56" s="15" t="n">
        <f aca="false">(D56/C56)*100</f>
        <v>1.55324660317583</v>
      </c>
      <c r="G56" s="45"/>
      <c r="I56" s="50"/>
      <c r="L56" s="18"/>
      <c r="Q56" s="46"/>
      <c r="R56" s="15" t="s">
        <v>22</v>
      </c>
      <c r="S56" s="15" t="n">
        <v>3.14</v>
      </c>
      <c r="T56" s="16" t="n">
        <f aca="false">$T$49</f>
        <v>5.145</v>
      </c>
      <c r="U56" s="15" t="n">
        <f aca="false">$X$49</f>
        <v>0.0245114503816794</v>
      </c>
      <c r="V56" s="16" t="n">
        <f aca="false">(T56-S56)*U56*4000</f>
        <v>196.581832061069</v>
      </c>
      <c r="W56" s="15" t="n">
        <v>200</v>
      </c>
      <c r="X56" s="17" t="n">
        <f aca="false">V56*W56</f>
        <v>39316.3664122137</v>
      </c>
      <c r="Y56" s="18"/>
    </row>
    <row r="57" customFormat="false" ht="14" hidden="false" customHeight="false" outlineLevel="0" collapsed="false">
      <c r="A57" s="45"/>
      <c r="B57" s="15" t="s">
        <v>28</v>
      </c>
      <c r="C57" s="15" t="n">
        <v>33</v>
      </c>
      <c r="D57" s="15" t="n">
        <f aca="false">C57*L16/100</f>
        <v>0.496894687458106</v>
      </c>
      <c r="E57" s="45" t="n">
        <f aca="false">(D57+D58)/2</f>
        <v>0.504573960475141</v>
      </c>
      <c r="F57" s="15" t="n">
        <f aca="false">(D57/C57)*100</f>
        <v>1.50574147714578</v>
      </c>
      <c r="G57" s="45" t="s">
        <v>177</v>
      </c>
      <c r="H57" s="50" t="n">
        <f aca="false">E57</f>
        <v>0.504573960475141</v>
      </c>
      <c r="I57" s="18"/>
      <c r="L57" s="18"/>
      <c r="Q57" s="46" t="s">
        <v>116</v>
      </c>
      <c r="R57" s="15" t="s">
        <v>23</v>
      </c>
      <c r="S57" s="15" t="n">
        <v>3.17</v>
      </c>
      <c r="T57" s="16" t="n">
        <f aca="false">$T$49</f>
        <v>5.145</v>
      </c>
      <c r="U57" s="15" t="n">
        <f aca="false">$X$49</f>
        <v>0.0245114503816794</v>
      </c>
      <c r="V57" s="16" t="n">
        <f aca="false">(T57-S57)*U57*4000</f>
        <v>193.640458015267</v>
      </c>
      <c r="W57" s="15" t="n">
        <v>200</v>
      </c>
      <c r="X57" s="17" t="n">
        <f aca="false">V57*W57</f>
        <v>38728.0916030534</v>
      </c>
      <c r="Y57" s="18" t="n">
        <f aca="false">AVERAGE(X57:X59)</f>
        <v>39839.2773536895</v>
      </c>
    </row>
    <row r="58" customFormat="false" ht="14" hidden="false" customHeight="false" outlineLevel="0" collapsed="false">
      <c r="A58" s="45"/>
      <c r="B58" s="15" t="s">
        <v>29</v>
      </c>
      <c r="C58" s="15" t="n">
        <v>33</v>
      </c>
      <c r="D58" s="15" t="n">
        <f aca="false">C58*L17/100</f>
        <v>0.512253233492175</v>
      </c>
      <c r="E58" s="45"/>
      <c r="F58" s="15" t="n">
        <f aca="false">(D58/C58)*100</f>
        <v>1.55228252573386</v>
      </c>
      <c r="G58" s="45"/>
      <c r="I58" s="50"/>
      <c r="L58" s="18"/>
      <c r="Q58" s="46"/>
      <c r="R58" s="15" t="s">
        <v>24</v>
      </c>
      <c r="S58" s="15" t="n">
        <v>2.83</v>
      </c>
      <c r="T58" s="16" t="n">
        <f aca="false">$T$49</f>
        <v>5.145</v>
      </c>
      <c r="U58" s="15" t="n">
        <f aca="false">$X$49</f>
        <v>0.0245114503816794</v>
      </c>
      <c r="V58" s="16" t="n">
        <f aca="false">(T58-S58)*U58*4000</f>
        <v>226.976030534351</v>
      </c>
      <c r="W58" s="15" t="n">
        <v>200</v>
      </c>
      <c r="X58" s="17" t="n">
        <f aca="false">V58*W58</f>
        <v>45395.2061068702</v>
      </c>
      <c r="Y58" s="18"/>
    </row>
    <row r="59" customFormat="false" ht="14" hidden="false" customHeight="false" outlineLevel="0" collapsed="false">
      <c r="A59" s="45"/>
      <c r="B59" s="15" t="s">
        <v>30</v>
      </c>
      <c r="C59" s="15" t="n">
        <v>33</v>
      </c>
      <c r="D59" s="15" t="n">
        <f aca="false">C59*L18/100</f>
        <v>0.474596329355129</v>
      </c>
      <c r="E59" s="45" t="n">
        <f aca="false">(D59+D60)/2</f>
        <v>0.488351822308462</v>
      </c>
      <c r="F59" s="15" t="n">
        <f aca="false">(D59/C59)*100</f>
        <v>1.43817069501554</v>
      </c>
      <c r="G59" s="45" t="s">
        <v>178</v>
      </c>
      <c r="H59" s="50" t="n">
        <f aca="false">E59</f>
        <v>0.488351822308462</v>
      </c>
      <c r="I59" s="18"/>
      <c r="L59" s="18"/>
      <c r="Q59" s="46"/>
      <c r="R59" s="15" t="s">
        <v>25</v>
      </c>
      <c r="S59" s="15" t="n">
        <v>3.34</v>
      </c>
      <c r="T59" s="16" t="n">
        <f aca="false">$T$49</f>
        <v>5.145</v>
      </c>
      <c r="U59" s="15" t="n">
        <f aca="false">$X$49</f>
        <v>0.0245114503816794</v>
      </c>
      <c r="V59" s="16" t="n">
        <f aca="false">(T59-S59)*U59*4000</f>
        <v>176.972671755725</v>
      </c>
      <c r="W59" s="15" t="n">
        <v>200</v>
      </c>
      <c r="X59" s="17" t="n">
        <f aca="false">V59*W59</f>
        <v>35394.534351145</v>
      </c>
      <c r="Y59" s="18"/>
    </row>
    <row r="60" customFormat="false" ht="14" hidden="false" customHeight="false" outlineLevel="0" collapsed="false">
      <c r="A60" s="45"/>
      <c r="B60" s="15" t="s">
        <v>31</v>
      </c>
      <c r="C60" s="15" t="n">
        <v>33</v>
      </c>
      <c r="D60" s="15" t="n">
        <f aca="false">C60*L19/100</f>
        <v>0.502107315261795</v>
      </c>
      <c r="E60" s="45"/>
      <c r="F60" s="15" t="n">
        <f aca="false">(D60/C60)*100</f>
        <v>1.52153731897514</v>
      </c>
      <c r="G60" s="45"/>
      <c r="I60" s="50"/>
      <c r="L60" s="18"/>
      <c r="Q60" s="45" t="s">
        <v>97</v>
      </c>
      <c r="R60" s="15" t="s">
        <v>26</v>
      </c>
      <c r="S60" s="15" t="n">
        <v>3.86</v>
      </c>
      <c r="T60" s="16" t="n">
        <f aca="false">$T$49</f>
        <v>5.145</v>
      </c>
      <c r="U60" s="15" t="n">
        <f aca="false">$X$49</f>
        <v>0.0245114503816794</v>
      </c>
      <c r="V60" s="16" t="n">
        <f aca="false">(T60-S60)*U60*4000</f>
        <v>125.988854961832</v>
      </c>
      <c r="W60" s="15" t="n">
        <v>200</v>
      </c>
      <c r="X60" s="17" t="n">
        <f aca="false">V60*W60</f>
        <v>25197.7709923664</v>
      </c>
      <c r="Y60" s="18" t="n">
        <f aca="false">AVERAGE(X60:X61)</f>
        <v>25197.7709923664</v>
      </c>
    </row>
    <row r="61" customFormat="false" ht="14" hidden="false" customHeight="false" outlineLevel="0" collapsed="false">
      <c r="A61" s="45"/>
      <c r="B61" s="15" t="s">
        <v>32</v>
      </c>
      <c r="C61" s="15" t="n">
        <v>33</v>
      </c>
      <c r="D61" s="15" t="n">
        <f aca="false">C61*L20/100</f>
        <v>0.442897223017465</v>
      </c>
      <c r="E61" s="45" t="n">
        <f aca="false">(D61+D62)/2</f>
        <v>0.404228403286899</v>
      </c>
      <c r="F61" s="15" t="n">
        <f aca="false">(D61/C61)*100</f>
        <v>1.34211279702262</v>
      </c>
      <c r="G61" s="45" t="s">
        <v>179</v>
      </c>
      <c r="H61" s="50" t="n">
        <f aca="false">E61</f>
        <v>0.404228403286899</v>
      </c>
      <c r="L61" s="18"/>
      <c r="Q61" s="45"/>
      <c r="R61" s="15" t="s">
        <v>27</v>
      </c>
      <c r="S61" s="15" t="n">
        <v>3.86</v>
      </c>
      <c r="T61" s="16" t="n">
        <f aca="false">$T$49</f>
        <v>5.145</v>
      </c>
      <c r="U61" s="15" t="n">
        <f aca="false">$X$49</f>
        <v>0.0245114503816794</v>
      </c>
      <c r="V61" s="16" t="n">
        <f aca="false">(T61-S61)*U61*4000</f>
        <v>125.988854961832</v>
      </c>
      <c r="W61" s="15" t="n">
        <v>200</v>
      </c>
      <c r="X61" s="17" t="n">
        <f aca="false">V61*W61</f>
        <v>25197.7709923664</v>
      </c>
      <c r="Y61" s="18"/>
    </row>
    <row r="62" customFormat="false" ht="14" hidden="false" customHeight="false" outlineLevel="0" collapsed="false">
      <c r="A62" s="45"/>
      <c r="B62" s="15" t="s">
        <v>33</v>
      </c>
      <c r="C62" s="15" t="n">
        <v>33</v>
      </c>
      <c r="D62" s="15" t="n">
        <f aca="false">C62*L21/100</f>
        <v>0.365559583556332</v>
      </c>
      <c r="E62" s="45"/>
      <c r="F62" s="15" t="n">
        <f aca="false">(D62/C62)*100</f>
        <v>1.10775631380707</v>
      </c>
      <c r="G62" s="45"/>
      <c r="I62" s="50"/>
      <c r="L62" s="18"/>
      <c r="Q62" s="45" t="s">
        <v>98</v>
      </c>
      <c r="R62" s="15" t="s">
        <v>28</v>
      </c>
      <c r="S62" s="15" t="n">
        <v>3.82</v>
      </c>
      <c r="T62" s="16" t="n">
        <f aca="false">$T$49</f>
        <v>5.145</v>
      </c>
      <c r="U62" s="15" t="n">
        <f aca="false">$X$49</f>
        <v>0.0245114503816794</v>
      </c>
      <c r="V62" s="16" t="n">
        <f aca="false">(T62-S62)*U62*4000</f>
        <v>129.910687022901</v>
      </c>
      <c r="W62" s="15" t="n">
        <v>200</v>
      </c>
      <c r="X62" s="17" t="n">
        <f aca="false">V62*W62</f>
        <v>25982.1374045801</v>
      </c>
      <c r="Y62" s="18" t="n">
        <f aca="false">AVERAGE(X62:X63)</f>
        <v>25884.0916030534</v>
      </c>
    </row>
    <row r="63" customFormat="false" ht="14" hidden="false" customHeight="false" outlineLevel="0" collapsed="false">
      <c r="A63" s="45"/>
      <c r="B63" s="15" t="s">
        <v>34</v>
      </c>
      <c r="C63" s="15" t="n">
        <v>33</v>
      </c>
      <c r="D63" s="15" t="n">
        <f aca="false">C63*L22/100</f>
        <v>0.493079535938424</v>
      </c>
      <c r="E63" s="45" t="n">
        <f aca="false">(D63+D64)/2</f>
        <v>0.475064087837307</v>
      </c>
      <c r="F63" s="15" t="n">
        <f aca="false">(D63/C63)*100</f>
        <v>1.49418041193462</v>
      </c>
      <c r="G63" s="45" t="s">
        <v>180</v>
      </c>
      <c r="H63" s="50" t="n">
        <f aca="false">E63</f>
        <v>0.475064087837307</v>
      </c>
      <c r="L63" s="18"/>
      <c r="Q63" s="45"/>
      <c r="R63" s="15" t="s">
        <v>29</v>
      </c>
      <c r="S63" s="15" t="n">
        <v>3.83</v>
      </c>
      <c r="T63" s="16" t="n">
        <f aca="false">$T$49</f>
        <v>5.145</v>
      </c>
      <c r="U63" s="15" t="n">
        <f aca="false">$X$49</f>
        <v>0.0245114503816794</v>
      </c>
      <c r="V63" s="16" t="n">
        <f aca="false">(T63-S63)*U63*4000</f>
        <v>128.930229007634</v>
      </c>
      <c r="W63" s="15" t="n">
        <v>200</v>
      </c>
      <c r="X63" s="17" t="n">
        <f aca="false">V63*W63</f>
        <v>25786.0458015267</v>
      </c>
      <c r="Y63" s="18"/>
    </row>
    <row r="64" customFormat="false" ht="14" hidden="false" customHeight="false" outlineLevel="0" collapsed="false">
      <c r="A64" s="45"/>
      <c r="B64" s="15" t="s">
        <v>35</v>
      </c>
      <c r="C64" s="15" t="n">
        <v>33</v>
      </c>
      <c r="D64" s="15" t="n">
        <f aca="false">C64*L23/100</f>
        <v>0.457048639736189</v>
      </c>
      <c r="E64" s="45"/>
      <c r="F64" s="15" t="n">
        <f aca="false">(D64/C64)*100</f>
        <v>1.38499587798845</v>
      </c>
      <c r="G64" s="45"/>
      <c r="I64" s="50"/>
      <c r="L64" s="18"/>
      <c r="Q64" s="45" t="s">
        <v>99</v>
      </c>
      <c r="R64" s="15" t="s">
        <v>30</v>
      </c>
      <c r="S64" s="15" t="n">
        <v>3.24</v>
      </c>
      <c r="T64" s="16" t="n">
        <f aca="false">$T$49</f>
        <v>5.145</v>
      </c>
      <c r="U64" s="15" t="n">
        <f aca="false">$X$49</f>
        <v>0.0245114503816794</v>
      </c>
      <c r="V64" s="16" t="n">
        <f aca="false">(T64-S64)*U64*4000</f>
        <v>186.777251908397</v>
      </c>
      <c r="W64" s="15" t="n">
        <v>200</v>
      </c>
      <c r="X64" s="17" t="n">
        <f aca="false">V64*W64</f>
        <v>37355.4503816794</v>
      </c>
      <c r="Y64" s="18" t="n">
        <f aca="false">AVERAGE(X64:X65)</f>
        <v>32845.3435114504</v>
      </c>
    </row>
    <row r="65" customFormat="false" ht="14" hidden="false" customHeight="false" outlineLevel="0" collapsed="false">
      <c r="A65" s="45"/>
      <c r="B65" s="15" t="s">
        <v>36</v>
      </c>
      <c r="C65" s="15" t="n">
        <v>33</v>
      </c>
      <c r="D65" s="15" t="n">
        <f aca="false">C65*L24/100</f>
        <v>0.562900473009219</v>
      </c>
      <c r="E65" s="45" t="n">
        <f aca="false">(D65+D66)/2</f>
        <v>0.562646885965988</v>
      </c>
      <c r="F65" s="15" t="n">
        <f aca="false">(D65/C65)*100</f>
        <v>1.70575900911885</v>
      </c>
      <c r="G65" s="45" t="s">
        <v>181</v>
      </c>
      <c r="H65" s="50" t="n">
        <f aca="false">E65</f>
        <v>0.562646885965988</v>
      </c>
      <c r="L65" s="18"/>
      <c r="Q65" s="45"/>
      <c r="R65" s="15" t="s">
        <v>31</v>
      </c>
      <c r="S65" s="15" t="n">
        <v>3.7</v>
      </c>
      <c r="T65" s="16" t="n">
        <f aca="false">$T$49</f>
        <v>5.145</v>
      </c>
      <c r="U65" s="15" t="n">
        <f aca="false">$X$49</f>
        <v>0.0245114503816794</v>
      </c>
      <c r="V65" s="16" t="n">
        <f aca="false">(T65-S65)*U65*4000</f>
        <v>141.676183206107</v>
      </c>
      <c r="W65" s="15" t="n">
        <v>200</v>
      </c>
      <c r="X65" s="17" t="n">
        <f aca="false">V65*W65</f>
        <v>28335.2366412213</v>
      </c>
      <c r="Y65" s="18"/>
    </row>
    <row r="66" customFormat="false" ht="14" hidden="false" customHeight="false" outlineLevel="0" collapsed="false">
      <c r="A66" s="45"/>
      <c r="B66" s="15" t="s">
        <v>37</v>
      </c>
      <c r="C66" s="15" t="n">
        <v>33</v>
      </c>
      <c r="D66" s="15" t="n">
        <f aca="false">C66*L25/100</f>
        <v>0.562393298922756</v>
      </c>
      <c r="E66" s="45"/>
      <c r="F66" s="15" t="n">
        <f aca="false">(D66/C66)*100</f>
        <v>1.70422211794775</v>
      </c>
      <c r="G66" s="45"/>
      <c r="I66" s="50"/>
      <c r="L66" s="18"/>
      <c r="Q66" s="45" t="s">
        <v>100</v>
      </c>
      <c r="R66" s="15" t="s">
        <v>32</v>
      </c>
      <c r="S66" s="15" t="n">
        <v>2.89</v>
      </c>
      <c r="T66" s="16" t="n">
        <f aca="false">$T$49</f>
        <v>5.145</v>
      </c>
      <c r="U66" s="15" t="n">
        <f aca="false">$X$49</f>
        <v>0.0245114503816794</v>
      </c>
      <c r="V66" s="16" t="n">
        <f aca="false">(T66-S66)*U66*4000</f>
        <v>221.093282442748</v>
      </c>
      <c r="W66" s="15" t="n">
        <v>200</v>
      </c>
      <c r="X66" s="17" t="n">
        <f aca="false">V66*W66</f>
        <v>44218.6564885496</v>
      </c>
      <c r="Y66" s="18" t="n">
        <f aca="false">AVERAGE(X66:X67)</f>
        <v>39218.320610687</v>
      </c>
    </row>
    <row r="67" customFormat="false" ht="14" hidden="false" customHeight="false" outlineLevel="0" collapsed="false">
      <c r="A67" s="45"/>
      <c r="B67" s="15" t="s">
        <v>38</v>
      </c>
      <c r="C67" s="15" t="n">
        <v>33</v>
      </c>
      <c r="D67" s="15" t="n">
        <f aca="false">C67*L26/100</f>
        <v>0.509938606131807</v>
      </c>
      <c r="E67" s="45" t="n">
        <f aca="false">(D67+D68)/2</f>
        <v>0.496457425712778</v>
      </c>
      <c r="F67" s="15" t="n">
        <f aca="false">(D67/C67)*100</f>
        <v>1.54526850342972</v>
      </c>
      <c r="G67" s="45" t="s">
        <v>182</v>
      </c>
      <c r="H67" s="50" t="n">
        <f aca="false">E67</f>
        <v>0.496457425712778</v>
      </c>
      <c r="L67" s="18"/>
      <c r="Q67" s="45"/>
      <c r="R67" s="15" t="s">
        <v>33</v>
      </c>
      <c r="S67" s="15" t="n">
        <v>3.4</v>
      </c>
      <c r="T67" s="16" t="n">
        <f aca="false">$T$49</f>
        <v>5.145</v>
      </c>
      <c r="U67" s="15" t="n">
        <f aca="false">$X$49</f>
        <v>0.0245114503816794</v>
      </c>
      <c r="V67" s="16" t="n">
        <f aca="false">(T67-S67)*U67*4000</f>
        <v>171.089923664122</v>
      </c>
      <c r="W67" s="15" t="n">
        <v>200</v>
      </c>
      <c r="X67" s="17" t="n">
        <f aca="false">V67*W67</f>
        <v>34217.9847328244</v>
      </c>
      <c r="Y67" s="18"/>
    </row>
    <row r="68" customFormat="false" ht="14" hidden="false" customHeight="false" outlineLevel="0" collapsed="false">
      <c r="A68" s="45"/>
      <c r="B68" s="15" t="s">
        <v>39</v>
      </c>
      <c r="C68" s="15" t="n">
        <v>33</v>
      </c>
      <c r="D68" s="15" t="n">
        <f aca="false">C68*L27/100</f>
        <v>0.482976245293748</v>
      </c>
      <c r="E68" s="45"/>
      <c r="F68" s="15" t="n">
        <f aca="false">(D68/C68)*100</f>
        <v>1.46356437967802</v>
      </c>
      <c r="G68" s="45"/>
      <c r="I68" s="50"/>
      <c r="L68" s="18"/>
      <c r="Q68" s="45" t="s">
        <v>101</v>
      </c>
      <c r="R68" s="15" t="s">
        <v>34</v>
      </c>
      <c r="S68" s="15" t="n">
        <v>3.67</v>
      </c>
      <c r="T68" s="16" t="n">
        <f aca="false">$T$49</f>
        <v>5.145</v>
      </c>
      <c r="U68" s="15" t="n">
        <f aca="false">$X$49</f>
        <v>0.0245114503816794</v>
      </c>
      <c r="V68" s="16" t="n">
        <f aca="false">(T68-S68)*U68*4000</f>
        <v>144.617557251908</v>
      </c>
      <c r="W68" s="15" t="n">
        <v>200</v>
      </c>
      <c r="X68" s="17" t="n">
        <f aca="false">V68*W68</f>
        <v>28923.5114503817</v>
      </c>
      <c r="Y68" s="18" t="n">
        <f aca="false">AVERAGE(X68:X69)</f>
        <v>25884.0916030534</v>
      </c>
    </row>
    <row r="69" customFormat="false" ht="14" hidden="false" customHeight="false" outlineLevel="0" collapsed="false">
      <c r="A69" s="45"/>
      <c r="B69" s="15" t="s">
        <v>40</v>
      </c>
      <c r="C69" s="15" t="n">
        <v>33</v>
      </c>
      <c r="D69" s="15" t="n">
        <f aca="false">C69*L28/100</f>
        <v>0.529519155905177</v>
      </c>
      <c r="E69" s="45" t="n">
        <f aca="false">(D69+D70)/2</f>
        <v>0.534207847752462</v>
      </c>
      <c r="F69" s="15" t="n">
        <f aca="false">(D69/C69)*100</f>
        <v>1.60460350274296</v>
      </c>
      <c r="G69" s="45" t="s">
        <v>183</v>
      </c>
      <c r="H69" s="50" t="n">
        <f aca="false">E69</f>
        <v>0.534207847752462</v>
      </c>
      <c r="L69" s="18"/>
      <c r="Q69" s="45"/>
      <c r="R69" s="15" t="s">
        <v>35</v>
      </c>
      <c r="S69" s="15" t="n">
        <v>3.98</v>
      </c>
      <c r="T69" s="16" t="n">
        <f aca="false">$T$49</f>
        <v>5.145</v>
      </c>
      <c r="U69" s="15" t="n">
        <f aca="false">$X$49</f>
        <v>0.0245114503816794</v>
      </c>
      <c r="V69" s="16" t="n">
        <f aca="false">(T69-S69)*U69*4000</f>
        <v>114.223358778626</v>
      </c>
      <c r="W69" s="15" t="n">
        <v>200</v>
      </c>
      <c r="X69" s="17" t="n">
        <f aca="false">V69*W69</f>
        <v>22844.6717557252</v>
      </c>
      <c r="Y69" s="18"/>
    </row>
    <row r="70" customFormat="false" ht="14" hidden="false" customHeight="false" outlineLevel="0" collapsed="false">
      <c r="A70" s="45"/>
      <c r="B70" s="15" t="s">
        <v>41</v>
      </c>
      <c r="C70" s="15" t="n">
        <v>33</v>
      </c>
      <c r="D70" s="15" t="n">
        <f aca="false">C70*L29/100</f>
        <v>0.538896539599746</v>
      </c>
      <c r="E70" s="45"/>
      <c r="F70" s="15" t="n">
        <f aca="false">(D70/C70)*100</f>
        <v>1.63301981696893</v>
      </c>
      <c r="G70" s="45"/>
      <c r="I70" s="50"/>
      <c r="L70" s="18"/>
      <c r="Q70" s="45" t="s">
        <v>102</v>
      </c>
      <c r="R70" s="15" t="s">
        <v>36</v>
      </c>
      <c r="S70" s="15" t="n">
        <v>3.97</v>
      </c>
      <c r="T70" s="16" t="n">
        <f aca="false">$T$49</f>
        <v>5.145</v>
      </c>
      <c r="U70" s="15" t="n">
        <f aca="false">$X$49</f>
        <v>0.0245114503816794</v>
      </c>
      <c r="V70" s="16" t="n">
        <f aca="false">(T70-S70)*U70*4000</f>
        <v>115.203816793893</v>
      </c>
      <c r="W70" s="15" t="n">
        <v>200</v>
      </c>
      <c r="X70" s="17" t="n">
        <f aca="false">V70*W70</f>
        <v>23040.7633587786</v>
      </c>
      <c r="Y70" s="18" t="n">
        <f aca="false">AVERAGE(X70:X71)</f>
        <v>26374.320610687</v>
      </c>
    </row>
    <row r="71" customFormat="false" ht="14" hidden="false" customHeight="false" outlineLevel="0" collapsed="false">
      <c r="A71" s="45"/>
      <c r="B71" s="15" t="s">
        <v>42</v>
      </c>
      <c r="C71" s="15" t="n">
        <v>33</v>
      </c>
      <c r="D71" s="15" t="n">
        <f aca="false">C71*L30/100</f>
        <v>0.564654691509543</v>
      </c>
      <c r="E71" s="45" t="n">
        <f aca="false">(D71+D72)/2</f>
        <v>0.572024461988859</v>
      </c>
      <c r="F71" s="15" t="n">
        <f aca="false">(D71/C71)*100</f>
        <v>1.71107482275619</v>
      </c>
      <c r="G71" s="45" t="s">
        <v>184</v>
      </c>
      <c r="H71" s="50" t="n">
        <f aca="false">E71</f>
        <v>0.572024461988859</v>
      </c>
      <c r="L71" s="18"/>
      <c r="Q71" s="45"/>
      <c r="R71" s="15" t="s">
        <v>37</v>
      </c>
      <c r="S71" s="15" t="n">
        <v>3.63</v>
      </c>
      <c r="T71" s="16" t="n">
        <f aca="false">$T$49</f>
        <v>5.145</v>
      </c>
      <c r="U71" s="15" t="n">
        <f aca="false">$X$49</f>
        <v>0.0245114503816794</v>
      </c>
      <c r="V71" s="16" t="n">
        <f aca="false">(T71-S71)*U71*4000</f>
        <v>148.539389312977</v>
      </c>
      <c r="W71" s="15" t="n">
        <v>200</v>
      </c>
      <c r="X71" s="17" t="n">
        <f aca="false">V71*W71</f>
        <v>29707.8778625954</v>
      </c>
      <c r="Y71" s="18"/>
    </row>
    <row r="72" customFormat="false" ht="14" hidden="false" customHeight="false" outlineLevel="0" collapsed="false">
      <c r="A72" s="45"/>
      <c r="B72" s="15" t="s">
        <v>43</v>
      </c>
      <c r="C72" s="15" t="n">
        <v>33</v>
      </c>
      <c r="D72" s="15" t="n">
        <f aca="false">C72*L31/100</f>
        <v>0.579394232468174</v>
      </c>
      <c r="E72" s="45"/>
      <c r="F72" s="15" t="n">
        <f aca="false">(D72/C72)*100</f>
        <v>1.75574009838841</v>
      </c>
      <c r="G72" s="45"/>
      <c r="I72" s="50"/>
      <c r="L72" s="18"/>
      <c r="Q72" s="45" t="s">
        <v>103</v>
      </c>
      <c r="R72" s="15" t="s">
        <v>38</v>
      </c>
      <c r="S72" s="15" t="n">
        <v>3.65</v>
      </c>
      <c r="T72" s="16" t="n">
        <f aca="false">$T$49</f>
        <v>5.145</v>
      </c>
      <c r="U72" s="15" t="n">
        <f aca="false">$X$49</f>
        <v>0.0245114503816794</v>
      </c>
      <c r="V72" s="16" t="n">
        <f aca="false">(T72-S72)*U72*4000</f>
        <v>146.578473282443</v>
      </c>
      <c r="W72" s="15" t="n">
        <v>200</v>
      </c>
      <c r="X72" s="17" t="n">
        <f aca="false">V72*W72</f>
        <v>29315.6946564885</v>
      </c>
      <c r="Y72" s="18" t="n">
        <f aca="false">AVERAGE(X72:X73)</f>
        <v>30100.0610687023</v>
      </c>
    </row>
    <row r="73" customFormat="false" ht="14" hidden="false" customHeight="false" outlineLevel="0" collapsed="false">
      <c r="A73" s="45"/>
      <c r="B73" s="15" t="s">
        <v>44</v>
      </c>
      <c r="C73" s="15" t="n">
        <v>33</v>
      </c>
      <c r="D73" s="15" t="n">
        <f aca="false">C73*L32/100</f>
        <v>0.558634296988939</v>
      </c>
      <c r="E73" s="45" t="n">
        <f aca="false">(D73+D74)/2</f>
        <v>0.559205250687862</v>
      </c>
      <c r="F73" s="15" t="n">
        <f aca="false">(D73/C73)*100</f>
        <v>1.69283120299679</v>
      </c>
      <c r="G73" s="45" t="s">
        <v>185</v>
      </c>
      <c r="H73" s="50" t="n">
        <f aca="false">E73</f>
        <v>0.559205250687862</v>
      </c>
      <c r="L73" s="18"/>
      <c r="Q73" s="45"/>
      <c r="R73" s="15" t="s">
        <v>39</v>
      </c>
      <c r="S73" s="15" t="n">
        <v>3.57</v>
      </c>
      <c r="T73" s="16" t="n">
        <f aca="false">$T$49</f>
        <v>5.145</v>
      </c>
      <c r="U73" s="15" t="n">
        <f aca="false">$X$49</f>
        <v>0.0245114503816794</v>
      </c>
      <c r="V73" s="16" t="n">
        <f aca="false">(T73-S73)*U73*4000</f>
        <v>154.42213740458</v>
      </c>
      <c r="W73" s="15" t="n">
        <v>200</v>
      </c>
      <c r="X73" s="17" t="n">
        <f aca="false">V73*W73</f>
        <v>30884.427480916</v>
      </c>
      <c r="Y73" s="18"/>
    </row>
    <row r="74" customFormat="false" ht="14" hidden="false" customHeight="false" outlineLevel="0" collapsed="false">
      <c r="A74" s="45"/>
      <c r="B74" s="15" t="s">
        <v>45</v>
      </c>
      <c r="C74" s="15" t="n">
        <v>33</v>
      </c>
      <c r="D74" s="15" t="n">
        <f aca="false">C74*L33/100</f>
        <v>0.559776204386786</v>
      </c>
      <c r="E74" s="45"/>
      <c r="F74" s="15" t="n">
        <f aca="false">(D74/C74)*100</f>
        <v>1.69629152844481</v>
      </c>
      <c r="G74" s="45"/>
      <c r="I74" s="50"/>
      <c r="L74" s="18"/>
      <c r="Q74" s="45" t="s">
        <v>104</v>
      </c>
      <c r="R74" s="15" t="s">
        <v>40</v>
      </c>
      <c r="S74" s="15" t="n">
        <v>3.71</v>
      </c>
      <c r="T74" s="16" t="n">
        <f aca="false">$T$49</f>
        <v>5.145</v>
      </c>
      <c r="U74" s="15" t="n">
        <f aca="false">$X$49</f>
        <v>0.0245114503816794</v>
      </c>
      <c r="V74" s="16" t="n">
        <f aca="false">(T74-S74)*U74*4000</f>
        <v>140.69572519084</v>
      </c>
      <c r="W74" s="15" t="n">
        <v>200</v>
      </c>
      <c r="X74" s="17" t="n">
        <f aca="false">V74*W74</f>
        <v>28139.1450381679</v>
      </c>
      <c r="Y74" s="18" t="n">
        <f aca="false">AVERAGE(X74:X75)</f>
        <v>26570.4122137404</v>
      </c>
    </row>
    <row r="75" customFormat="false" ht="14" hidden="false" customHeight="false" outlineLevel="0" collapsed="false">
      <c r="A75" s="45"/>
      <c r="B75" s="15" t="s">
        <v>46</v>
      </c>
      <c r="C75" s="15" t="n">
        <v>33</v>
      </c>
      <c r="D75" s="15" t="n">
        <f aca="false">C75*L34/100</f>
        <v>0.52955971120843</v>
      </c>
      <c r="E75" s="45" t="n">
        <f aca="false">(D75+D76)/2</f>
        <v>0.530072836930685</v>
      </c>
      <c r="F75" s="15" t="n">
        <f aca="false">(D75/C75)*100</f>
        <v>1.6047263976013</v>
      </c>
      <c r="G75" s="45" t="s">
        <v>186</v>
      </c>
      <c r="H75" s="50" t="n">
        <f aca="false">E75</f>
        <v>0.530072836930685</v>
      </c>
      <c r="L75" s="18"/>
      <c r="Q75" s="45"/>
      <c r="R75" s="15" t="s">
        <v>41</v>
      </c>
      <c r="S75" s="15" t="n">
        <v>3.87</v>
      </c>
      <c r="T75" s="16" t="n">
        <f aca="false">$T$49</f>
        <v>5.145</v>
      </c>
      <c r="U75" s="15" t="n">
        <f aca="false">$X$49</f>
        <v>0.0245114503816794</v>
      </c>
      <c r="V75" s="16" t="n">
        <f aca="false">(T75-S75)*U75*4000</f>
        <v>125.008396946565</v>
      </c>
      <c r="W75" s="15" t="n">
        <v>200</v>
      </c>
      <c r="X75" s="17" t="n">
        <f aca="false">V75*W75</f>
        <v>25001.679389313</v>
      </c>
      <c r="Y75" s="18"/>
    </row>
    <row r="76" customFormat="false" ht="14" hidden="false" customHeight="false" outlineLevel="0" collapsed="false">
      <c r="A76" s="45"/>
      <c r="B76" s="15" t="s">
        <v>47</v>
      </c>
      <c r="C76" s="15" t="n">
        <v>33</v>
      </c>
      <c r="D76" s="15" t="n">
        <f aca="false">C76*L35/100</f>
        <v>0.53058596265294</v>
      </c>
      <c r="E76" s="45"/>
      <c r="F76" s="15" t="n">
        <f aca="false">(D76/C76)*100</f>
        <v>1.60783625046345</v>
      </c>
      <c r="G76" s="45"/>
      <c r="I76" s="50"/>
      <c r="L76" s="18"/>
      <c r="Q76" s="45" t="s">
        <v>105</v>
      </c>
      <c r="R76" s="15" t="s">
        <v>42</v>
      </c>
      <c r="S76" s="15" t="n">
        <v>3.56</v>
      </c>
      <c r="T76" s="16" t="n">
        <f aca="false">$T$49</f>
        <v>5.145</v>
      </c>
      <c r="U76" s="15" t="n">
        <f aca="false">$X$49</f>
        <v>0.0245114503816794</v>
      </c>
      <c r="V76" s="16" t="n">
        <f aca="false">(T76-S76)*U76*4000</f>
        <v>155.402595419847</v>
      </c>
      <c r="W76" s="15" t="n">
        <v>200</v>
      </c>
      <c r="X76" s="17" t="n">
        <f aca="false">V76*W76</f>
        <v>31080.5190839695</v>
      </c>
      <c r="Y76" s="18" t="n">
        <f aca="false">AVERAGE(X76:X77)</f>
        <v>31766.8396946565</v>
      </c>
    </row>
    <row r="77" customFormat="false" ht="14" hidden="false" customHeight="false" outlineLevel="0" collapsed="false">
      <c r="A77" s="45"/>
      <c r="B77" s="15" t="s">
        <v>48</v>
      </c>
      <c r="C77" s="15" t="n">
        <v>33</v>
      </c>
      <c r="D77" s="15" t="n">
        <f aca="false">C77*L36/100</f>
        <v>0.555513714314787</v>
      </c>
      <c r="E77" s="45" t="n">
        <f aca="false">(D77+D78)/2</f>
        <v>0.577147671114386</v>
      </c>
      <c r="F77" s="15" t="n">
        <f aca="false">(D77/C77)*100</f>
        <v>1.68337489186299</v>
      </c>
      <c r="G77" s="45" t="s">
        <v>187</v>
      </c>
      <c r="H77" s="50" t="n">
        <f aca="false">E77</f>
        <v>0.577147671114386</v>
      </c>
      <c r="L77" s="18"/>
      <c r="Q77" s="45"/>
      <c r="R77" s="15" t="s">
        <v>43</v>
      </c>
      <c r="S77" s="15" t="n">
        <v>3.49</v>
      </c>
      <c r="T77" s="16" t="n">
        <f aca="false">$T$49</f>
        <v>5.145</v>
      </c>
      <c r="U77" s="15" t="n">
        <f aca="false">$X$49</f>
        <v>0.0245114503816794</v>
      </c>
      <c r="V77" s="16" t="n">
        <f aca="false">(T77-S77)*U77*4000</f>
        <v>162.265801526718</v>
      </c>
      <c r="W77" s="15" t="n">
        <v>200</v>
      </c>
      <c r="X77" s="17" t="n">
        <f aca="false">V77*W77</f>
        <v>32453.1603053435</v>
      </c>
      <c r="Y77" s="18"/>
    </row>
    <row r="78" customFormat="false" ht="14" hidden="false" customHeight="false" outlineLevel="0" collapsed="false">
      <c r="A78" s="45"/>
      <c r="B78" s="15" t="s">
        <v>49</v>
      </c>
      <c r="C78" s="15" t="n">
        <v>33</v>
      </c>
      <c r="D78" s="15" t="n">
        <f aca="false">C78*L37/100</f>
        <v>0.598781627913985</v>
      </c>
      <c r="E78" s="45"/>
      <c r="F78" s="15" t="n">
        <f aca="false">(D78/C78)*100</f>
        <v>1.81448978155753</v>
      </c>
      <c r="G78" s="45"/>
      <c r="I78" s="50"/>
      <c r="L78" s="18"/>
      <c r="Q78" s="45" t="s">
        <v>106</v>
      </c>
      <c r="R78" s="15" t="s">
        <v>44</v>
      </c>
      <c r="S78" s="15" t="n">
        <v>3.75</v>
      </c>
      <c r="T78" s="16" t="n">
        <f aca="false">$T$49</f>
        <v>5.145</v>
      </c>
      <c r="U78" s="15" t="n">
        <f aca="false">$X$49</f>
        <v>0.0245114503816794</v>
      </c>
      <c r="V78" s="16" t="n">
        <f aca="false">(T78-S78)*U78*4000</f>
        <v>136.773893129771</v>
      </c>
      <c r="W78" s="15" t="n">
        <v>200</v>
      </c>
      <c r="X78" s="17" t="n">
        <f aca="false">V78*W78</f>
        <v>27354.7786259542</v>
      </c>
      <c r="Y78" s="18" t="n">
        <f aca="false">AVERAGE(X78:X79)</f>
        <v>36963.2671755725</v>
      </c>
    </row>
    <row r="79" customFormat="false" ht="14" hidden="false" customHeight="false" outlineLevel="0" collapsed="false">
      <c r="A79" s="45"/>
      <c r="B79" s="15" t="s">
        <v>50</v>
      </c>
      <c r="C79" s="15" t="n">
        <v>33</v>
      </c>
      <c r="D79" s="15" t="n">
        <f aca="false">C79*L38/100</f>
        <v>0.520548793706844</v>
      </c>
      <c r="E79" s="45" t="n">
        <f aca="false">(D79+D80)/2</f>
        <v>0.518159342058504</v>
      </c>
      <c r="F79" s="15" t="n">
        <f aca="false">(D79/C79)*100</f>
        <v>1.57742058699044</v>
      </c>
      <c r="G79" s="45" t="s">
        <v>188</v>
      </c>
      <c r="H79" s="50" t="n">
        <f aca="false">E79</f>
        <v>0.518159342058504</v>
      </c>
      <c r="L79" s="18"/>
      <c r="Q79" s="45"/>
      <c r="R79" s="15" t="s">
        <v>45</v>
      </c>
      <c r="S79" s="15" t="n">
        <v>2.77</v>
      </c>
      <c r="T79" s="16" t="n">
        <f aca="false">$T$49</f>
        <v>5.145</v>
      </c>
      <c r="U79" s="15" t="n">
        <f aca="false">$X$49</f>
        <v>0.0245114503816794</v>
      </c>
      <c r="V79" s="16" t="n">
        <f aca="false">(T79-S79)*U79*4000</f>
        <v>232.858778625954</v>
      </c>
      <c r="W79" s="15" t="n">
        <v>200</v>
      </c>
      <c r="X79" s="17" t="n">
        <f aca="false">V79*W79</f>
        <v>46571.7557251908</v>
      </c>
      <c r="Y79" s="18"/>
    </row>
    <row r="80" customFormat="false" ht="14" hidden="false" customHeight="false" outlineLevel="0" collapsed="false">
      <c r="A80" s="45"/>
      <c r="B80" s="15" t="s">
        <v>51</v>
      </c>
      <c r="C80" s="15" t="n">
        <v>33</v>
      </c>
      <c r="D80" s="15" t="n">
        <f aca="false">C80*L39/100</f>
        <v>0.515769890410164</v>
      </c>
      <c r="E80" s="45"/>
      <c r="F80" s="15" t="n">
        <f aca="false">(D80/C80)*100</f>
        <v>1.56293906184898</v>
      </c>
      <c r="G80" s="45"/>
      <c r="I80" s="50"/>
      <c r="L80" s="18"/>
      <c r="Q80" s="45" t="s">
        <v>107</v>
      </c>
      <c r="R80" s="15" t="s">
        <v>46</v>
      </c>
      <c r="S80" s="15" t="n">
        <v>3.18</v>
      </c>
      <c r="T80" s="16" t="n">
        <f aca="false">$T$49</f>
        <v>5.145</v>
      </c>
      <c r="U80" s="15" t="n">
        <f aca="false">$X$49</f>
        <v>0.0245114503816794</v>
      </c>
      <c r="V80" s="16" t="n">
        <f aca="false">(T80-S80)*U80*4000</f>
        <v>192.66</v>
      </c>
      <c r="W80" s="15" t="n">
        <v>200</v>
      </c>
      <c r="X80" s="17" t="n">
        <f aca="false">V80*W80</f>
        <v>38532</v>
      </c>
      <c r="Y80" s="18" t="n">
        <f aca="false">AVERAGE(X80:X81)</f>
        <v>33041.4351145038</v>
      </c>
    </row>
    <row r="81" customFormat="false" ht="14" hidden="false" customHeight="false" outlineLevel="0" collapsed="false">
      <c r="A81" s="45"/>
      <c r="B81" s="15" t="s">
        <v>52</v>
      </c>
      <c r="C81" s="15" t="n">
        <v>33</v>
      </c>
      <c r="D81" s="15" t="n">
        <f aca="false">C81*L40/100</f>
        <v>0.327818351735842</v>
      </c>
      <c r="E81" s="45" t="n">
        <f aca="false">(D81+D82)/2</f>
        <v>0.320173731061214</v>
      </c>
      <c r="F81" s="15" t="n">
        <f aca="false">(D81/C81)*100</f>
        <v>0.993388944654066</v>
      </c>
      <c r="G81" s="45" t="s">
        <v>189</v>
      </c>
      <c r="H81" s="50" t="n">
        <f aca="false">E81</f>
        <v>0.320173731061214</v>
      </c>
      <c r="L81" s="18"/>
      <c r="Q81" s="45"/>
      <c r="R81" s="15" t="s">
        <v>47</v>
      </c>
      <c r="S81" s="15" t="n">
        <v>3.74</v>
      </c>
      <c r="T81" s="16" t="n">
        <f aca="false">$T$49</f>
        <v>5.145</v>
      </c>
      <c r="U81" s="15" t="n">
        <f aca="false">$X$49</f>
        <v>0.0245114503816794</v>
      </c>
      <c r="V81" s="16" t="n">
        <f aca="false">(T81-S81)*U81*4000</f>
        <v>137.754351145038</v>
      </c>
      <c r="W81" s="15" t="n">
        <v>200</v>
      </c>
      <c r="X81" s="17" t="n">
        <f aca="false">V81*W81</f>
        <v>27550.8702290076</v>
      </c>
      <c r="Y81" s="18"/>
    </row>
    <row r="82" customFormat="false" ht="14" hidden="false" customHeight="false" outlineLevel="0" collapsed="false">
      <c r="A82" s="45"/>
      <c r="B82" s="15" t="s">
        <v>53</v>
      </c>
      <c r="C82" s="15" t="n">
        <v>33</v>
      </c>
      <c r="D82" s="15" t="n">
        <f aca="false">C82*L41/100</f>
        <v>0.312529110386586</v>
      </c>
      <c r="E82" s="45"/>
      <c r="F82" s="15" t="n">
        <f aca="false">(D82/C82)*100</f>
        <v>0.947057910262381</v>
      </c>
      <c r="G82" s="45"/>
      <c r="I82" s="50"/>
      <c r="L82" s="18"/>
      <c r="Q82" s="45" t="s">
        <v>108</v>
      </c>
      <c r="R82" s="15" t="s">
        <v>48</v>
      </c>
      <c r="S82" s="15" t="n">
        <v>3.77</v>
      </c>
      <c r="T82" s="16" t="n">
        <f aca="false">$T$49</f>
        <v>5.145</v>
      </c>
      <c r="U82" s="15" t="n">
        <f aca="false">$X$49</f>
        <v>0.0245114503816794</v>
      </c>
      <c r="V82" s="16" t="n">
        <f aca="false">(T82-S82)*U82*4000</f>
        <v>134.812977099237</v>
      </c>
      <c r="W82" s="15" t="n">
        <v>200</v>
      </c>
      <c r="X82" s="17" t="n">
        <f aca="false">V82*W82</f>
        <v>26962.5954198473</v>
      </c>
      <c r="Y82" s="18" t="n">
        <f aca="false">AVERAGE(X82:X83)</f>
        <v>32257.0687022901</v>
      </c>
    </row>
    <row r="83" customFormat="false" ht="14" hidden="false" customHeight="false" outlineLevel="0" collapsed="false">
      <c r="A83" s="45"/>
      <c r="B83" s="15" t="s">
        <v>54</v>
      </c>
      <c r="C83" s="15" t="n">
        <v>33</v>
      </c>
      <c r="D83" s="15" t="n">
        <f aca="false">C83*L42/100</f>
        <v>0.394231646840485</v>
      </c>
      <c r="E83" s="45" t="n">
        <f aca="false">(D83+D84)/2</f>
        <v>0.416454554209984</v>
      </c>
      <c r="F83" s="15" t="n">
        <f aca="false">(D83/C83)*100</f>
        <v>1.19464135406207</v>
      </c>
      <c r="G83" s="45" t="s">
        <v>190</v>
      </c>
      <c r="H83" s="50" t="n">
        <f aca="false">E83</f>
        <v>0.416454554209984</v>
      </c>
      <c r="L83" s="18"/>
      <c r="Q83" s="45"/>
      <c r="R83" s="15" t="s">
        <v>49</v>
      </c>
      <c r="S83" s="15" t="n">
        <v>3.23</v>
      </c>
      <c r="T83" s="16" t="n">
        <f aca="false">$T$49</f>
        <v>5.145</v>
      </c>
      <c r="U83" s="15" t="n">
        <f aca="false">$X$49</f>
        <v>0.0245114503816794</v>
      </c>
      <c r="V83" s="16" t="n">
        <f aca="false">(T83-S83)*U83*4000</f>
        <v>187.757709923664</v>
      </c>
      <c r="W83" s="15" t="n">
        <v>200</v>
      </c>
      <c r="X83" s="17" t="n">
        <f aca="false">V83*W83</f>
        <v>37551.5419847328</v>
      </c>
      <c r="Y83" s="18"/>
    </row>
    <row r="84" customFormat="false" ht="14" hidden="false" customHeight="false" outlineLevel="0" collapsed="false">
      <c r="A84" s="45"/>
      <c r="B84" s="15" t="s">
        <v>55</v>
      </c>
      <c r="C84" s="15" t="n">
        <v>33</v>
      </c>
      <c r="D84" s="15" t="n">
        <f aca="false">C84*L43/100</f>
        <v>0.438677461579484</v>
      </c>
      <c r="E84" s="45"/>
      <c r="F84" s="15" t="n">
        <f aca="false">(D84/C84)*100</f>
        <v>1.32932564114995</v>
      </c>
      <c r="G84" s="45"/>
      <c r="I84" s="50"/>
      <c r="L84" s="18"/>
      <c r="Q84" s="45" t="s">
        <v>109</v>
      </c>
      <c r="R84" s="15" t="s">
        <v>50</v>
      </c>
      <c r="S84" s="15" t="n">
        <v>3.44</v>
      </c>
      <c r="T84" s="16" t="n">
        <f aca="false">$T$49</f>
        <v>5.145</v>
      </c>
      <c r="U84" s="15" t="n">
        <f aca="false">$X$49</f>
        <v>0.0245114503816794</v>
      </c>
      <c r="V84" s="16" t="n">
        <f aca="false">(T84-S84)*U84*4000</f>
        <v>167.168091603053</v>
      </c>
      <c r="W84" s="15" t="n">
        <v>200</v>
      </c>
      <c r="X84" s="17" t="n">
        <f aca="false">V84*W84</f>
        <v>33433.6183206107</v>
      </c>
      <c r="Y84" s="18" t="n">
        <f aca="false">AVERAGE(X84:X85)</f>
        <v>33139.4809160305</v>
      </c>
    </row>
    <row r="85" customFormat="false" ht="14" hidden="false" customHeight="false" outlineLevel="0" collapsed="false">
      <c r="Q85" s="45"/>
      <c r="R85" s="15" t="s">
        <v>51</v>
      </c>
      <c r="S85" s="15" t="n">
        <v>3.47</v>
      </c>
      <c r="T85" s="16" t="n">
        <f aca="false">$T$49</f>
        <v>5.145</v>
      </c>
      <c r="U85" s="15" t="n">
        <f aca="false">$X$49</f>
        <v>0.0245114503816794</v>
      </c>
      <c r="V85" s="16" t="n">
        <f aca="false">(T85-S85)*U85*4000</f>
        <v>164.226717557252</v>
      </c>
      <c r="W85" s="15" t="n">
        <v>200</v>
      </c>
      <c r="X85" s="17" t="n">
        <f aca="false">V85*W85</f>
        <v>32845.3435114504</v>
      </c>
      <c r="Y85" s="18"/>
    </row>
    <row r="86" customFormat="false" ht="14" hidden="false" customHeight="false" outlineLevel="0" collapsed="false">
      <c r="Q86" s="45" t="s">
        <v>110</v>
      </c>
      <c r="R86" s="15" t="s">
        <v>52</v>
      </c>
      <c r="S86" s="15" t="n">
        <v>3.48</v>
      </c>
      <c r="T86" s="16" t="n">
        <f aca="false">$T$49</f>
        <v>5.145</v>
      </c>
      <c r="U86" s="15" t="n">
        <f aca="false">$X$49</f>
        <v>0.0245114503816794</v>
      </c>
      <c r="V86" s="16" t="n">
        <f aca="false">(T86-S86)*U86*4000</f>
        <v>163.246259541985</v>
      </c>
      <c r="W86" s="15" t="n">
        <v>200</v>
      </c>
      <c r="X86" s="17" t="n">
        <f aca="false">V86*W86</f>
        <v>32649.2519083969</v>
      </c>
      <c r="Y86" s="18" t="n">
        <f aca="false">AVERAGE(X86:X87)</f>
        <v>31080.5190839695</v>
      </c>
    </row>
    <row r="87" customFormat="false" ht="14" hidden="false" customHeight="false" outlineLevel="0" collapsed="false">
      <c r="Q87" s="45"/>
      <c r="R87" s="15" t="s">
        <v>53</v>
      </c>
      <c r="S87" s="15" t="n">
        <v>3.64</v>
      </c>
      <c r="T87" s="16" t="n">
        <f aca="false">$T$49</f>
        <v>5.145</v>
      </c>
      <c r="U87" s="15" t="n">
        <f aca="false">$X$49</f>
        <v>0.0245114503816794</v>
      </c>
      <c r="V87" s="16" t="n">
        <f aca="false">(T87-S87)*U87*4000</f>
        <v>147.55893129771</v>
      </c>
      <c r="W87" s="15" t="n">
        <v>200</v>
      </c>
      <c r="X87" s="17" t="n">
        <f aca="false">V87*W87</f>
        <v>29511.786259542</v>
      </c>
      <c r="Y87" s="18"/>
    </row>
    <row r="88" customFormat="false" ht="14" hidden="false" customHeight="false" outlineLevel="0" collapsed="false">
      <c r="Q88" s="45" t="s">
        <v>111</v>
      </c>
      <c r="R88" s="15" t="s">
        <v>54</v>
      </c>
      <c r="S88" s="15" t="n">
        <v>3.66</v>
      </c>
      <c r="T88" s="16" t="n">
        <f aca="false">$T$49</f>
        <v>5.145</v>
      </c>
      <c r="U88" s="15" t="n">
        <f aca="false">$X$49</f>
        <v>0.0245114503816794</v>
      </c>
      <c r="V88" s="16" t="n">
        <f aca="false">(T88-S88)*U88*4000</f>
        <v>145.598015267176</v>
      </c>
      <c r="W88" s="15" t="n">
        <v>200</v>
      </c>
      <c r="X88" s="17" t="n">
        <f aca="false">V88*W88</f>
        <v>29119.6030534351</v>
      </c>
      <c r="Y88" s="18" t="n">
        <f aca="false">AVERAGE(X88:X89)</f>
        <v>26472.3664122137</v>
      </c>
    </row>
    <row r="89" customFormat="false" ht="14" hidden="false" customHeight="false" outlineLevel="0" collapsed="false">
      <c r="Q89" s="45"/>
      <c r="R89" s="15" t="s">
        <v>55</v>
      </c>
      <c r="S89" s="15" t="n">
        <v>3.93</v>
      </c>
      <c r="T89" s="16" t="n">
        <f aca="false">$T$49</f>
        <v>5.145</v>
      </c>
      <c r="U89" s="15" t="n">
        <f aca="false">$X$49</f>
        <v>0.0245114503816794</v>
      </c>
      <c r="V89" s="16" t="n">
        <f aca="false">(T89-S89)*U89*4000</f>
        <v>119.125648854962</v>
      </c>
      <c r="W89" s="15" t="n">
        <v>200</v>
      </c>
      <c r="X89" s="17" t="n">
        <f aca="false">V89*W89</f>
        <v>23825.1297709923</v>
      </c>
      <c r="Y89" s="18"/>
    </row>
  </sheetData>
  <mergeCells count="104">
    <mergeCell ref="A1:O1"/>
    <mergeCell ref="A2:P2"/>
    <mergeCell ref="A5:A7"/>
    <mergeCell ref="J5:J7"/>
    <mergeCell ref="N5:N7"/>
    <mergeCell ref="O5:O7"/>
    <mergeCell ref="AE6:AE7"/>
    <mergeCell ref="A8:A10"/>
    <mergeCell ref="J8:J10"/>
    <mergeCell ref="N8:N10"/>
    <mergeCell ref="O8:O10"/>
    <mergeCell ref="Q8:Q10"/>
    <mergeCell ref="AE8:AE9"/>
    <mergeCell ref="AE10:AE11"/>
    <mergeCell ref="A11:A13"/>
    <mergeCell ref="J11:J13"/>
    <mergeCell ref="N11:N13"/>
    <mergeCell ref="O11:O13"/>
    <mergeCell ref="Q11:Q13"/>
    <mergeCell ref="A14:A43"/>
    <mergeCell ref="J14:J19"/>
    <mergeCell ref="N14:N19"/>
    <mergeCell ref="Q14:Q16"/>
    <mergeCell ref="Q17:Q18"/>
    <mergeCell ref="Q19:Q20"/>
    <mergeCell ref="J20:J25"/>
    <mergeCell ref="N20:N25"/>
    <mergeCell ref="Q21:Q22"/>
    <mergeCell ref="Q23:Q24"/>
    <mergeCell ref="Q25:Q26"/>
    <mergeCell ref="J26:J31"/>
    <mergeCell ref="N26:N31"/>
    <mergeCell ref="Q27:Q28"/>
    <mergeCell ref="Q29:Q30"/>
    <mergeCell ref="Q31:Q32"/>
    <mergeCell ref="J32:J37"/>
    <mergeCell ref="N32:N37"/>
    <mergeCell ref="Q33:Q34"/>
    <mergeCell ref="Q35:Q36"/>
    <mergeCell ref="Q37:Q38"/>
    <mergeCell ref="J38:J43"/>
    <mergeCell ref="N38:N43"/>
    <mergeCell ref="Q39:Q40"/>
    <mergeCell ref="Q41:Q42"/>
    <mergeCell ref="Q43:Q44"/>
    <mergeCell ref="Q45:Q46"/>
    <mergeCell ref="A46:A48"/>
    <mergeCell ref="E46:E48"/>
    <mergeCell ref="G46:G48"/>
    <mergeCell ref="A49:A51"/>
    <mergeCell ref="E49:E51"/>
    <mergeCell ref="G49:G51"/>
    <mergeCell ref="Q51:Q53"/>
    <mergeCell ref="A52:A54"/>
    <mergeCell ref="E52:E54"/>
    <mergeCell ref="G52:G54"/>
    <mergeCell ref="Q54:Q56"/>
    <mergeCell ref="A55:A84"/>
    <mergeCell ref="E55:E56"/>
    <mergeCell ref="G55:G56"/>
    <mergeCell ref="E57:E58"/>
    <mergeCell ref="G57:G58"/>
    <mergeCell ref="Q57:Q59"/>
    <mergeCell ref="E59:E60"/>
    <mergeCell ref="G59:G60"/>
    <mergeCell ref="Q60:Q61"/>
    <mergeCell ref="E61:E62"/>
    <mergeCell ref="G61:G62"/>
    <mergeCell ref="Q62:Q63"/>
    <mergeCell ref="E63:E64"/>
    <mergeCell ref="G63:G64"/>
    <mergeCell ref="Q64:Q65"/>
    <mergeCell ref="E65:E66"/>
    <mergeCell ref="G65:G66"/>
    <mergeCell ref="Q66:Q67"/>
    <mergeCell ref="E67:E68"/>
    <mergeCell ref="G67:G68"/>
    <mergeCell ref="Q68:Q69"/>
    <mergeCell ref="E69:E70"/>
    <mergeCell ref="G69:G70"/>
    <mergeCell ref="Q70:Q71"/>
    <mergeCell ref="E71:E72"/>
    <mergeCell ref="G71:G72"/>
    <mergeCell ref="Q72:Q73"/>
    <mergeCell ref="E73:E74"/>
    <mergeCell ref="G73:G74"/>
    <mergeCell ref="Q74:Q75"/>
    <mergeCell ref="E75:E76"/>
    <mergeCell ref="G75:G76"/>
    <mergeCell ref="Q76:Q77"/>
    <mergeCell ref="E77:E78"/>
    <mergeCell ref="G77:G78"/>
    <mergeCell ref="Q78:Q79"/>
    <mergeCell ref="E79:E80"/>
    <mergeCell ref="G79:G80"/>
    <mergeCell ref="Q80:Q81"/>
    <mergeCell ref="E81:E82"/>
    <mergeCell ref="G81:G82"/>
    <mergeCell ref="Q82:Q83"/>
    <mergeCell ref="E83:E84"/>
    <mergeCell ref="G83:G84"/>
    <mergeCell ref="Q84:Q85"/>
    <mergeCell ref="Q86:Q87"/>
    <mergeCell ref="Q88:Q8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LibreOffice/5.4.2.2$Linux_X86_64 LibreOffice_project/40m0$Build-2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2012-02-28T15:20:17Z</dcterms:created>
  <dc:creator>Stephen</dc:creator>
  <dc:description/>
  <dc:language>en-US</dc:language>
  <cp:lastModifiedBy/>
  <dcterms:modified xsi:type="dcterms:W3CDTF">2018-03-01T16:15:00Z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