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H3" i="1"/>
  <c r="H4" i="1"/>
  <c r="H5" i="1"/>
  <c r="H6" i="1"/>
  <c r="H2" i="1"/>
  <c r="K2" i="1"/>
  <c r="K3" i="1" l="1"/>
  <c r="K4" i="1"/>
  <c r="K5" i="1"/>
  <c r="K6" i="1"/>
  <c r="J5" i="1" l="1"/>
  <c r="J6" i="1" l="1"/>
  <c r="J2" i="1" l="1"/>
  <c r="J4" i="1"/>
  <c r="J3" i="1"/>
</calcChain>
</file>

<file path=xl/sharedStrings.xml><?xml version="1.0" encoding="utf-8"?>
<sst xmlns="http://schemas.openxmlformats.org/spreadsheetml/2006/main" count="20" uniqueCount="18">
  <si>
    <t>Thickness (mm)</t>
  </si>
  <si>
    <t>Density (g/cm^3)</t>
  </si>
  <si>
    <t>Foil</t>
  </si>
  <si>
    <t>Uncertainty</t>
  </si>
  <si>
    <t>Weight (g)</t>
  </si>
  <si>
    <t>Elemental Purity</t>
  </si>
  <si>
    <t>Note</t>
  </si>
  <si>
    <t>Zr2</t>
  </si>
  <si>
    <t>In2</t>
  </si>
  <si>
    <t>Ni2</t>
  </si>
  <si>
    <t>Au2</t>
  </si>
  <si>
    <t>Al2</t>
  </si>
  <si>
    <t>impurity questionable</t>
  </si>
  <si>
    <t xml:space="preserve"> </t>
  </si>
  <si>
    <t>Density Uncertainty</t>
  </si>
  <si>
    <t>Volume Uncertainty</t>
  </si>
  <si>
    <t>Volume [cm^3]</t>
  </si>
  <si>
    <t>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</si>
</sst>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I2" sqref="I2"/>
    </sheetView>
  </sheetViews>
  <sheetFormatPr defaultRowHeight="15" x14ac:dyDescent="0.25"/>
  <cols>
    <col min="2" max="2" width="14.140625" bestFit="1" customWidth="1"/>
    <col min="3" max="3" width="11.85546875" customWidth="1"/>
    <col min="4" max="4" width="9.5703125" bestFit="1" customWidth="1"/>
    <col min="5" max="5" width="11.7109375" customWidth="1"/>
    <col min="6" max="6" width="10.28515625" bestFit="1" customWidth="1"/>
    <col min="7" max="7" width="12.85546875" customWidth="1"/>
    <col min="8" max="8" width="10.5703125" customWidth="1"/>
    <col min="9" max="9" width="12.42578125" customWidth="1"/>
    <col min="10" max="10" width="12.140625" customWidth="1"/>
    <col min="11" max="11" width="14.28515625" customWidth="1"/>
    <col min="12" max="12" width="14.28515625" bestFit="1" customWidth="1"/>
    <col min="13" max="13" width="12.42578125" bestFit="1" customWidth="1"/>
  </cols>
  <sheetData>
    <row r="1" spans="1:13" ht="30" customHeight="1" x14ac:dyDescent="0.25">
      <c r="A1" t="s">
        <v>2</v>
      </c>
      <c r="B1" s="1" t="s">
        <v>17</v>
      </c>
      <c r="C1" s="1" t="s">
        <v>3</v>
      </c>
      <c r="D1" s="1" t="s">
        <v>0</v>
      </c>
      <c r="E1" s="1" t="s">
        <v>3</v>
      </c>
      <c r="F1" s="1" t="s">
        <v>4</v>
      </c>
      <c r="G1" s="1" t="s">
        <v>3</v>
      </c>
      <c r="H1" s="1" t="s">
        <v>16</v>
      </c>
      <c r="I1" s="1" t="s">
        <v>15</v>
      </c>
      <c r="J1" s="1" t="s">
        <v>1</v>
      </c>
      <c r="K1" s="1" t="s">
        <v>14</v>
      </c>
      <c r="L1" s="1" t="s">
        <v>5</v>
      </c>
      <c r="M1" s="1" t="s">
        <v>6</v>
      </c>
    </row>
    <row r="2" spans="1:13" ht="15.6" customHeight="1" x14ac:dyDescent="0.25">
      <c r="A2" t="s">
        <v>7</v>
      </c>
      <c r="B2">
        <v>49.9</v>
      </c>
      <c r="C2">
        <v>0.05</v>
      </c>
      <c r="D2">
        <v>1.036</v>
      </c>
      <c r="E2">
        <v>2E-3</v>
      </c>
      <c r="F2">
        <v>13.189</v>
      </c>
      <c r="G2">
        <v>2E-3</v>
      </c>
      <c r="H2">
        <f>PI()*B2^2/4*D2/1000</f>
        <v>2.0260526549515663</v>
      </c>
      <c r="I2">
        <f>SQRT((C2/B2)^2+(E2/D2)^2)*H2</f>
        <v>4.4067691960275011E-3</v>
      </c>
      <c r="J2">
        <f>F2/((B2/20)^2*3.1415*D2/10)</f>
        <v>6.5098944770896319</v>
      </c>
      <c r="K2">
        <f>SQRT((C2/B2)^2+(E2/D2)^2+(G2/F2)^2)*J2</f>
        <v>1.4193727148515141E-2</v>
      </c>
      <c r="L2">
        <v>0.98850000000000005</v>
      </c>
    </row>
    <row r="3" spans="1:13" x14ac:dyDescent="0.25">
      <c r="A3" t="s">
        <v>8</v>
      </c>
      <c r="B3">
        <v>50.15</v>
      </c>
      <c r="C3">
        <v>0.1</v>
      </c>
      <c r="D3">
        <v>1.0209999999999999</v>
      </c>
      <c r="E3">
        <v>5.0000000000000001E-3</v>
      </c>
      <c r="F3">
        <v>14.326000000000001</v>
      </c>
      <c r="G3">
        <v>2E-3</v>
      </c>
      <c r="H3">
        <f t="shared" ref="H3:H6" si="0">PI()*B3^2/4*D3/1000</f>
        <v>2.0167752275037274</v>
      </c>
      <c r="I3">
        <f t="shared" ref="I3:I6" si="1">SQRT((C3/B3)^2+(E3/D3)^2)*H3</f>
        <v>1.0663818005793763E-2</v>
      </c>
      <c r="J3">
        <f>F3/((B3/20)^2*3.1415*D3/10)</f>
        <v>7.1036287670575256</v>
      </c>
      <c r="K3">
        <f t="shared" ref="K3:K6" si="2">SQRT((C3/B3)^2+(E3/D3)^2+(G3/F3)^2)*J3</f>
        <v>3.7573945915260518E-2</v>
      </c>
      <c r="L3">
        <v>0.99999000000000005</v>
      </c>
    </row>
    <row r="4" spans="1:13" x14ac:dyDescent="0.25">
      <c r="A4" t="s">
        <v>9</v>
      </c>
      <c r="B4">
        <v>49.5</v>
      </c>
      <c r="C4">
        <v>0.1</v>
      </c>
      <c r="D4">
        <v>1</v>
      </c>
      <c r="E4">
        <v>3.0000000000000001E-3</v>
      </c>
      <c r="F4">
        <v>16.934000000000001</v>
      </c>
      <c r="G4">
        <v>2E-3</v>
      </c>
      <c r="H4">
        <f t="shared" si="0"/>
        <v>1.9244218498645975</v>
      </c>
      <c r="I4">
        <f t="shared" si="1"/>
        <v>6.9602420195695978E-3</v>
      </c>
      <c r="J4">
        <f>F4/((B4/20)^2*3.1415*D4/10)</f>
        <v>8.7997854746995028</v>
      </c>
      <c r="K4">
        <f t="shared" si="2"/>
        <v>3.184399701236567E-2</v>
      </c>
      <c r="L4">
        <v>0.98980000000000001</v>
      </c>
    </row>
    <row r="5" spans="1:13" x14ac:dyDescent="0.25">
      <c r="A5" t="s">
        <v>10</v>
      </c>
      <c r="B5">
        <v>49.35</v>
      </c>
      <c r="C5">
        <v>0.1</v>
      </c>
      <c r="D5">
        <v>9.4E-2</v>
      </c>
      <c r="E5">
        <v>3.0000000000000001E-3</v>
      </c>
      <c r="F5">
        <v>3.298</v>
      </c>
      <c r="G5">
        <v>2E-3</v>
      </c>
      <c r="H5">
        <f t="shared" si="0"/>
        <v>0.17980097770810127</v>
      </c>
      <c r="I5">
        <f t="shared" si="1"/>
        <v>5.7498837395438809E-3</v>
      </c>
      <c r="J5">
        <f>F5/((B5/20)^2*3.1415*D5/10)</f>
        <v>18.343044133302069</v>
      </c>
      <c r="K5">
        <f t="shared" si="2"/>
        <v>0.58670055427926948</v>
      </c>
      <c r="L5">
        <v>0.999</v>
      </c>
      <c r="M5" t="s">
        <v>12</v>
      </c>
    </row>
    <row r="6" spans="1:13" x14ac:dyDescent="0.25">
      <c r="A6" t="s">
        <v>11</v>
      </c>
      <c r="B6">
        <v>50</v>
      </c>
      <c r="C6">
        <v>0.1</v>
      </c>
      <c r="D6">
        <v>1.0129999999999999</v>
      </c>
      <c r="E6">
        <v>3.0000000000000001E-3</v>
      </c>
      <c r="F6">
        <v>5.306</v>
      </c>
      <c r="G6">
        <v>2E-3</v>
      </c>
      <c r="H6">
        <f t="shared" si="0"/>
        <v>1.9890208488040375</v>
      </c>
      <c r="I6">
        <f t="shared" si="1"/>
        <v>7.1079282298352102E-3</v>
      </c>
      <c r="J6">
        <f>F6/((B6/20)^2*3.1415*D6/10)</f>
        <v>2.667722912655925</v>
      </c>
      <c r="K6">
        <f t="shared" si="2"/>
        <v>9.5862100566469211E-3</v>
      </c>
      <c r="L6">
        <v>0.99999000000000005</v>
      </c>
    </row>
    <row r="15" spans="1:13" x14ac:dyDescent="0.25">
      <c r="K15" t="s">
        <v>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2017-11-30T23:28:49Z</dcterms:modified>
</cp:coreProperties>
</file>