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0" yWindow="-80" windowWidth="13980" windowHeight="16320" tabRatio="500" firstSheet="2" activeTab="3"/>
  </bookViews>
  <sheets>
    <sheet name="SlantTEC AFWA" sheetId="1" r:id="rId1"/>
    <sheet name="SlantTEC Ideal" sheetId="2" r:id="rId2"/>
    <sheet name="Slant TEC 45 Deg" sheetId="3" r:id="rId3"/>
    <sheet name="Skill Scores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2" i="4"/>
  <c r="E52"/>
  <c r="E53"/>
  <c r="E51"/>
  <c r="E46"/>
  <c r="E22"/>
  <c r="E23"/>
  <c r="E21"/>
  <c r="E28"/>
  <c r="E29"/>
  <c r="E27"/>
  <c r="D28"/>
  <c r="D29"/>
  <c r="D27"/>
  <c r="J5"/>
  <c r="J4"/>
  <c r="J3"/>
  <c r="H4"/>
  <c r="H5"/>
  <c r="H3"/>
  <c r="F14" i="3"/>
  <c r="E18"/>
  <c r="E14"/>
</calcChain>
</file>

<file path=xl/sharedStrings.xml><?xml version="1.0" encoding="utf-8"?>
<sst xmlns="http://schemas.openxmlformats.org/spreadsheetml/2006/main" count="91" uniqueCount="57">
  <si>
    <t>AFWA</t>
    <phoneticPr fontId="1" type="noConversion"/>
  </si>
  <si>
    <t>Plus 30</t>
    <phoneticPr fontId="1" type="noConversion"/>
  </si>
  <si>
    <t>Plus 100</t>
    <phoneticPr fontId="1" type="noConversion"/>
  </si>
  <si>
    <t>Plus 200</t>
    <phoneticPr fontId="1" type="noConversion"/>
  </si>
  <si>
    <t>Plus 400</t>
    <phoneticPr fontId="1" type="noConversion"/>
  </si>
  <si>
    <t>Ideal 21</t>
    <phoneticPr fontId="1" type="noConversion"/>
  </si>
  <si>
    <t>Ideal 90</t>
    <phoneticPr fontId="1" type="noConversion"/>
  </si>
  <si>
    <t>Ideal 360</t>
    <phoneticPr fontId="1" type="noConversion"/>
  </si>
  <si>
    <t>Ideal 720</t>
    <phoneticPr fontId="1" type="noConversion"/>
  </si>
  <si>
    <t>Used</t>
    <phoneticPr fontId="1" type="noConversion"/>
  </si>
  <si>
    <t>Available</t>
    <phoneticPr fontId="1" type="noConversion"/>
  </si>
  <si>
    <t>Entire</t>
    <phoneticPr fontId="1" type="noConversion"/>
  </si>
  <si>
    <t>SED</t>
    <phoneticPr fontId="1" type="noConversion"/>
  </si>
  <si>
    <t>Outside</t>
    <phoneticPr fontId="1" type="noConversion"/>
  </si>
  <si>
    <t>AFWA+30</t>
    <phoneticPr fontId="1" type="noConversion"/>
  </si>
  <si>
    <t>AFWA+100</t>
    <phoneticPr fontId="1" type="noConversion"/>
  </si>
  <si>
    <t>AFWA+200</t>
    <phoneticPr fontId="1" type="noConversion"/>
  </si>
  <si>
    <t>AFWA+400</t>
    <phoneticPr fontId="1" type="noConversion"/>
  </si>
  <si>
    <t>CASE 1</t>
    <phoneticPr fontId="1" type="noConversion"/>
  </si>
  <si>
    <t>CASE 2</t>
    <phoneticPr fontId="1" type="noConversion"/>
  </si>
  <si>
    <t>Entire</t>
    <phoneticPr fontId="1" type="noConversion"/>
  </si>
  <si>
    <t>Outside</t>
    <phoneticPr fontId="1" type="noConversion"/>
  </si>
  <si>
    <t>SED</t>
    <phoneticPr fontId="1" type="noConversion"/>
  </si>
  <si>
    <t>CASE 3</t>
    <phoneticPr fontId="1" type="noConversion"/>
  </si>
  <si>
    <t>AFWA</t>
    <phoneticPr fontId="1" type="noConversion"/>
  </si>
  <si>
    <t>Ideal 21</t>
    <phoneticPr fontId="1" type="noConversion"/>
  </si>
  <si>
    <t>Ideal 90</t>
    <phoneticPr fontId="1" type="noConversion"/>
  </si>
  <si>
    <t>Ideal 360</t>
    <phoneticPr fontId="1" type="noConversion"/>
  </si>
  <si>
    <t>Ideal 720</t>
    <phoneticPr fontId="1" type="noConversion"/>
  </si>
  <si>
    <t>SED</t>
    <phoneticPr fontId="1" type="noConversion"/>
  </si>
  <si>
    <t>Outside</t>
    <phoneticPr fontId="1" type="noConversion"/>
  </si>
  <si>
    <t>CASE 8</t>
    <phoneticPr fontId="1" type="noConversion"/>
  </si>
  <si>
    <t>CASE 5</t>
    <phoneticPr fontId="1" type="noConversion"/>
  </si>
  <si>
    <t>Entire</t>
  </si>
  <si>
    <t>SED</t>
  </si>
  <si>
    <t>Outside</t>
  </si>
  <si>
    <t>CASE 6</t>
    <phoneticPr fontId="1" type="noConversion"/>
  </si>
  <si>
    <t>CASE 9</t>
    <phoneticPr fontId="1" type="noConversion"/>
  </si>
  <si>
    <t>MAE</t>
    <phoneticPr fontId="1" type="noConversion"/>
  </si>
  <si>
    <t>CASE 10</t>
    <phoneticPr fontId="1" type="noConversion"/>
  </si>
  <si>
    <t>Ingested</t>
    <phoneticPr fontId="1" type="noConversion"/>
  </si>
  <si>
    <t>CASE 7</t>
    <phoneticPr fontId="1" type="noConversion"/>
  </si>
  <si>
    <t>TC 1</t>
    <phoneticPr fontId="1" type="noConversion"/>
  </si>
  <si>
    <t>TC 5</t>
    <phoneticPr fontId="1" type="noConversion"/>
  </si>
  <si>
    <t>Good</t>
    <phoneticPr fontId="1" type="noConversion"/>
  </si>
  <si>
    <t>1 Bad</t>
    <phoneticPr fontId="1" type="noConversion"/>
  </si>
  <si>
    <t>Normal</t>
    <phoneticPr fontId="1" type="noConversion"/>
  </si>
  <si>
    <t>Flipt</t>
    <phoneticPr fontId="1" type="noConversion"/>
  </si>
  <si>
    <t>Averages</t>
    <phoneticPr fontId="1" type="noConversion"/>
  </si>
  <si>
    <t>MAE</t>
    <phoneticPr fontId="1" type="noConversion"/>
  </si>
  <si>
    <t>45 Deg</t>
    <phoneticPr fontId="1" type="noConversion"/>
  </si>
  <si>
    <t>15 Deg</t>
    <phoneticPr fontId="1" type="noConversion"/>
  </si>
  <si>
    <t>Available</t>
    <phoneticPr fontId="1" type="noConversion"/>
  </si>
  <si>
    <t>Used</t>
    <phoneticPr fontId="1" type="noConversion"/>
  </si>
  <si>
    <t>Available</t>
    <phoneticPr fontId="1" type="noConversion"/>
  </si>
  <si>
    <t>Angle 15</t>
    <phoneticPr fontId="1" type="noConversion"/>
  </si>
  <si>
    <t>Angle 45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</si>
</sst>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70" formatCode="0.00"/>
    <numFmt numFmtId="171" formatCode="0.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2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workbookViewId="0">
      <selection activeCell="F39" sqref="F39"/>
    </sheetView>
  </sheetViews>
  <sheetFormatPr baseColWidth="10" defaultRowHeight="13"/>
  <cols>
    <col min="1" max="1" width="7.42578125" bestFit="1" customWidth="1"/>
    <col min="2" max="2" width="5.28515625" bestFit="1" customWidth="1"/>
    <col min="3" max="3" width="6.28515625" bestFit="1" customWidth="1"/>
    <col min="4" max="6" width="7.28515625" bestFit="1" customWidth="1"/>
  </cols>
  <sheetData>
    <row r="1" spans="1:6">
      <c r="A1" t="s">
        <v>40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1800</v>
      </c>
      <c r="B3">
        <v>73</v>
      </c>
      <c r="C3">
        <v>284</v>
      </c>
      <c r="D3">
        <v>766</v>
      </c>
      <c r="E3">
        <v>1458</v>
      </c>
      <c r="F3">
        <v>2833</v>
      </c>
    </row>
    <row r="4" spans="1:6">
      <c r="A4">
        <v>1815</v>
      </c>
      <c r="B4">
        <v>71</v>
      </c>
      <c r="C4">
        <v>272</v>
      </c>
      <c r="D4">
        <v>743</v>
      </c>
      <c r="E4">
        <v>1417</v>
      </c>
      <c r="F4">
        <v>2754</v>
      </c>
    </row>
    <row r="5" spans="1:6">
      <c r="A5">
        <v>1830</v>
      </c>
      <c r="B5">
        <v>66</v>
      </c>
      <c r="C5">
        <v>254</v>
      </c>
      <c r="D5">
        <v>710</v>
      </c>
      <c r="E5">
        <v>1370</v>
      </c>
      <c r="F5">
        <v>2662</v>
      </c>
    </row>
    <row r="6" spans="1:6">
      <c r="A6">
        <v>1845</v>
      </c>
      <c r="B6">
        <v>71</v>
      </c>
      <c r="C6">
        <v>265</v>
      </c>
      <c r="D6">
        <v>723</v>
      </c>
      <c r="E6">
        <v>1397</v>
      </c>
      <c r="F6">
        <v>2715</v>
      </c>
    </row>
    <row r="7" spans="1:6">
      <c r="A7">
        <v>1900</v>
      </c>
      <c r="B7">
        <v>74</v>
      </c>
      <c r="C7">
        <v>279</v>
      </c>
      <c r="D7">
        <v>761</v>
      </c>
      <c r="E7">
        <v>1469</v>
      </c>
      <c r="F7">
        <v>2855</v>
      </c>
    </row>
    <row r="8" spans="1:6">
      <c r="A8">
        <v>1915</v>
      </c>
      <c r="B8">
        <v>72</v>
      </c>
      <c r="C8">
        <v>266</v>
      </c>
      <c r="D8">
        <v>731</v>
      </c>
      <c r="E8">
        <v>1411</v>
      </c>
      <c r="F8">
        <v>2742</v>
      </c>
    </row>
    <row r="9" spans="1:6">
      <c r="A9">
        <v>1930</v>
      </c>
      <c r="B9">
        <v>70</v>
      </c>
      <c r="C9">
        <v>252</v>
      </c>
      <c r="D9">
        <v>689</v>
      </c>
      <c r="E9">
        <v>1318</v>
      </c>
      <c r="F9">
        <v>2561</v>
      </c>
    </row>
    <row r="10" spans="1:6">
      <c r="A10">
        <v>1945</v>
      </c>
      <c r="B10">
        <v>72</v>
      </c>
      <c r="C10">
        <v>261</v>
      </c>
      <c r="D10">
        <v>705</v>
      </c>
      <c r="E10">
        <v>1342</v>
      </c>
      <c r="F10">
        <v>2608</v>
      </c>
    </row>
    <row r="11" spans="1:6">
      <c r="A11">
        <v>2000</v>
      </c>
      <c r="B11">
        <v>71</v>
      </c>
      <c r="C11">
        <v>273</v>
      </c>
      <c r="D11">
        <v>747</v>
      </c>
      <c r="E11">
        <v>1422</v>
      </c>
      <c r="F11">
        <v>2764</v>
      </c>
    </row>
    <row r="12" spans="1:6">
      <c r="A12">
        <v>2015</v>
      </c>
      <c r="B12">
        <v>76</v>
      </c>
      <c r="C12">
        <v>282</v>
      </c>
      <c r="D12">
        <v>761</v>
      </c>
      <c r="E12">
        <v>1446</v>
      </c>
      <c r="F12">
        <v>2810</v>
      </c>
    </row>
    <row r="13" spans="1:6">
      <c r="A13">
        <v>2030</v>
      </c>
      <c r="B13">
        <v>77</v>
      </c>
      <c r="C13">
        <v>273</v>
      </c>
      <c r="D13">
        <v>737</v>
      </c>
      <c r="E13">
        <v>1398</v>
      </c>
      <c r="F13">
        <v>2717</v>
      </c>
    </row>
    <row r="14" spans="1:6">
      <c r="A14">
        <v>2045</v>
      </c>
      <c r="B14">
        <v>72</v>
      </c>
      <c r="C14">
        <v>260</v>
      </c>
      <c r="D14">
        <v>699</v>
      </c>
      <c r="E14">
        <v>1329</v>
      </c>
      <c r="F14">
        <v>2583</v>
      </c>
    </row>
    <row r="17" spans="1:6">
      <c r="A17" t="s">
        <v>52</v>
      </c>
    </row>
    <row r="19" spans="1:6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>
      <c r="A20">
        <v>1800</v>
      </c>
      <c r="B20">
        <v>386</v>
      </c>
    </row>
    <row r="21" spans="1:6">
      <c r="A21">
        <v>1815</v>
      </c>
      <c r="B21">
        <v>352</v>
      </c>
    </row>
    <row r="22" spans="1:6">
      <c r="A22">
        <v>1830</v>
      </c>
      <c r="B22">
        <v>316</v>
      </c>
    </row>
    <row r="23" spans="1:6">
      <c r="A23">
        <v>1845</v>
      </c>
      <c r="B23">
        <v>277</v>
      </c>
    </row>
    <row r="24" spans="1:6">
      <c r="A24">
        <v>1900</v>
      </c>
      <c r="B24">
        <v>246</v>
      </c>
    </row>
    <row r="25" spans="1:6">
      <c r="A25">
        <v>1915</v>
      </c>
      <c r="B25">
        <v>237</v>
      </c>
    </row>
    <row r="26" spans="1:6">
      <c r="A26">
        <v>1930</v>
      </c>
      <c r="B26">
        <v>271</v>
      </c>
    </row>
    <row r="27" spans="1:6">
      <c r="A27">
        <v>1945</v>
      </c>
      <c r="B27">
        <v>300</v>
      </c>
    </row>
    <row r="28" spans="1:6">
      <c r="A28">
        <v>2000</v>
      </c>
      <c r="B28">
        <v>325</v>
      </c>
    </row>
    <row r="29" spans="1:6">
      <c r="A29">
        <v>2015</v>
      </c>
      <c r="B29">
        <v>313</v>
      </c>
    </row>
    <row r="30" spans="1:6">
      <c r="A30">
        <v>2030</v>
      </c>
      <c r="B30">
        <v>292</v>
      </c>
    </row>
    <row r="31" spans="1:6">
      <c r="A31">
        <v>2045</v>
      </c>
      <c r="B31">
        <v>285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"/>
  <sheetViews>
    <sheetView workbookViewId="0">
      <selection activeCell="E39" sqref="E39"/>
    </sheetView>
  </sheetViews>
  <sheetFormatPr baseColWidth="10" defaultRowHeight="13"/>
  <cols>
    <col min="1" max="1" width="5" bestFit="1" customWidth="1"/>
    <col min="2" max="3" width="7" bestFit="1" customWidth="1"/>
    <col min="4" max="5" width="8" bestFit="1" customWidth="1"/>
  </cols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>
        <v>1800</v>
      </c>
      <c r="B2">
        <v>130</v>
      </c>
      <c r="C2">
        <v>549</v>
      </c>
      <c r="D2">
        <v>2201</v>
      </c>
      <c r="E2">
        <v>2031</v>
      </c>
    </row>
    <row r="3" spans="1:5">
      <c r="A3">
        <v>1815</v>
      </c>
      <c r="B3">
        <v>125</v>
      </c>
      <c r="C3">
        <v>524</v>
      </c>
      <c r="D3">
        <v>2122</v>
      </c>
      <c r="E3">
        <v>1984</v>
      </c>
    </row>
    <row r="4" spans="1:5">
      <c r="A4">
        <v>1830</v>
      </c>
      <c r="B4">
        <v>119</v>
      </c>
      <c r="C4">
        <v>499</v>
      </c>
      <c r="D4">
        <v>2018</v>
      </c>
      <c r="E4">
        <v>1798</v>
      </c>
    </row>
    <row r="5" spans="1:5">
      <c r="A5">
        <v>1845</v>
      </c>
      <c r="B5">
        <v>119</v>
      </c>
      <c r="C5">
        <v>510</v>
      </c>
      <c r="D5">
        <v>2049</v>
      </c>
      <c r="E5">
        <v>1860</v>
      </c>
    </row>
    <row r="6" spans="1:5">
      <c r="A6">
        <v>1900</v>
      </c>
      <c r="B6">
        <v>128</v>
      </c>
      <c r="C6">
        <v>538</v>
      </c>
      <c r="D6">
        <v>2140</v>
      </c>
      <c r="E6">
        <v>2042</v>
      </c>
    </row>
    <row r="7" spans="1:5">
      <c r="A7">
        <v>1915</v>
      </c>
      <c r="B7">
        <v>127</v>
      </c>
      <c r="C7">
        <v>525</v>
      </c>
      <c r="D7">
        <v>2117</v>
      </c>
      <c r="E7">
        <v>1972</v>
      </c>
    </row>
    <row r="8" spans="1:5">
      <c r="A8">
        <v>1930</v>
      </c>
      <c r="B8">
        <v>115</v>
      </c>
      <c r="C8">
        <v>497</v>
      </c>
      <c r="D8">
        <v>1993</v>
      </c>
      <c r="E8">
        <v>1644</v>
      </c>
    </row>
    <row r="9" spans="1:5">
      <c r="A9">
        <v>1945</v>
      </c>
      <c r="B9">
        <v>123</v>
      </c>
      <c r="C9">
        <v>517</v>
      </c>
      <c r="D9">
        <v>2054</v>
      </c>
      <c r="E9">
        <v>1733</v>
      </c>
    </row>
    <row r="10" spans="1:5">
      <c r="A10">
        <v>2000</v>
      </c>
      <c r="B10">
        <v>130</v>
      </c>
      <c r="C10">
        <v>535</v>
      </c>
      <c r="D10">
        <v>2125</v>
      </c>
      <c r="E10">
        <v>1865</v>
      </c>
    </row>
    <row r="11" spans="1:5">
      <c r="A11">
        <v>2015</v>
      </c>
      <c r="B11">
        <v>129</v>
      </c>
      <c r="C11">
        <v>544</v>
      </c>
      <c r="D11">
        <v>2173</v>
      </c>
      <c r="E11">
        <v>1905</v>
      </c>
    </row>
    <row r="12" spans="1:5">
      <c r="A12">
        <v>2030</v>
      </c>
      <c r="B12">
        <v>129</v>
      </c>
      <c r="C12">
        <v>533</v>
      </c>
      <c r="D12">
        <v>2140</v>
      </c>
      <c r="E12">
        <v>1908</v>
      </c>
    </row>
    <row r="13" spans="1:5">
      <c r="A13">
        <v>2045</v>
      </c>
      <c r="B13">
        <v>123</v>
      </c>
      <c r="C13">
        <v>512</v>
      </c>
      <c r="D13">
        <v>2071</v>
      </c>
      <c r="E13">
        <v>1869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9"/>
  <sheetViews>
    <sheetView workbookViewId="0">
      <selection activeCell="F15" sqref="F15"/>
    </sheetView>
  </sheetViews>
  <sheetFormatPr baseColWidth="10" defaultRowHeight="13"/>
  <cols>
    <col min="1" max="1" width="6.28515625" bestFit="1" customWidth="1"/>
    <col min="2" max="2" width="6.85546875" customWidth="1"/>
    <col min="3" max="3" width="7.5703125" bestFit="1" customWidth="1"/>
  </cols>
  <sheetData>
    <row r="1" spans="1:6">
      <c r="A1" t="s">
        <v>50</v>
      </c>
    </row>
    <row r="2" spans="1:6">
      <c r="B2" t="s">
        <v>9</v>
      </c>
      <c r="C2" t="s">
        <v>10</v>
      </c>
    </row>
    <row r="3" spans="1:6">
      <c r="A3">
        <v>1800</v>
      </c>
      <c r="B3">
        <v>45</v>
      </c>
      <c r="C3">
        <v>38</v>
      </c>
    </row>
    <row r="4" spans="1:6">
      <c r="A4">
        <v>1815</v>
      </c>
      <c r="B4">
        <v>44</v>
      </c>
      <c r="C4">
        <v>37</v>
      </c>
    </row>
    <row r="5" spans="1:6">
      <c r="A5">
        <v>1830</v>
      </c>
      <c r="B5">
        <v>40</v>
      </c>
      <c r="C5">
        <v>35</v>
      </c>
    </row>
    <row r="6" spans="1:6">
      <c r="A6">
        <v>1845</v>
      </c>
      <c r="B6">
        <v>43</v>
      </c>
      <c r="C6">
        <v>29</v>
      </c>
    </row>
    <row r="7" spans="1:6">
      <c r="A7">
        <v>1900</v>
      </c>
      <c r="B7">
        <v>36</v>
      </c>
      <c r="C7">
        <v>25</v>
      </c>
    </row>
    <row r="8" spans="1:6">
      <c r="A8">
        <v>1915</v>
      </c>
      <c r="B8">
        <v>35</v>
      </c>
      <c r="C8">
        <v>27</v>
      </c>
    </row>
    <row r="9" spans="1:6">
      <c r="A9">
        <v>1930</v>
      </c>
      <c r="B9">
        <v>42</v>
      </c>
      <c r="C9">
        <v>31</v>
      </c>
    </row>
    <row r="10" spans="1:6">
      <c r="A10">
        <v>1945</v>
      </c>
      <c r="B10">
        <v>43</v>
      </c>
      <c r="C10">
        <v>33</v>
      </c>
    </row>
    <row r="11" spans="1:6">
      <c r="A11">
        <v>2000</v>
      </c>
      <c r="B11">
        <v>45</v>
      </c>
      <c r="C11">
        <v>37</v>
      </c>
    </row>
    <row r="12" spans="1:6">
      <c r="A12">
        <v>2015</v>
      </c>
      <c r="B12">
        <v>45</v>
      </c>
      <c r="C12">
        <v>33</v>
      </c>
    </row>
    <row r="13" spans="1:6">
      <c r="A13">
        <v>2030</v>
      </c>
      <c r="B13">
        <v>44</v>
      </c>
      <c r="C13">
        <v>35</v>
      </c>
    </row>
    <row r="14" spans="1:6">
      <c r="A14">
        <v>2045</v>
      </c>
      <c r="B14">
        <v>43</v>
      </c>
      <c r="C14">
        <v>35</v>
      </c>
      <c r="E14">
        <f>AVERAGE(B3:B14)</f>
        <v>42.083333333333336</v>
      </c>
      <c r="F14">
        <f>E14/E18</f>
        <v>0.54951033732317744</v>
      </c>
    </row>
    <row r="17" spans="1:5">
      <c r="A17" t="s">
        <v>51</v>
      </c>
      <c r="B17" t="s">
        <v>53</v>
      </c>
      <c r="C17" t="s">
        <v>54</v>
      </c>
    </row>
    <row r="18" spans="1:5">
      <c r="B18">
        <v>77</v>
      </c>
      <c r="C18">
        <v>386</v>
      </c>
      <c r="E18">
        <f>AVERAGE(B18:B29)</f>
        <v>76.583333333333329</v>
      </c>
    </row>
    <row r="19" spans="1:5">
      <c r="B19">
        <v>76</v>
      </c>
      <c r="C19">
        <v>352</v>
      </c>
    </row>
    <row r="20" spans="1:5">
      <c r="B20">
        <v>71</v>
      </c>
      <c r="C20">
        <v>316</v>
      </c>
    </row>
    <row r="21" spans="1:5">
      <c r="B21">
        <v>76</v>
      </c>
      <c r="C21">
        <v>277</v>
      </c>
    </row>
    <row r="22" spans="1:5">
      <c r="B22">
        <v>79</v>
      </c>
      <c r="C22">
        <v>246</v>
      </c>
    </row>
    <row r="23" spans="1:5">
      <c r="B23">
        <v>77</v>
      </c>
      <c r="C23">
        <v>237</v>
      </c>
    </row>
    <row r="24" spans="1:5">
      <c r="B24">
        <v>73</v>
      </c>
      <c r="C24">
        <v>271</v>
      </c>
    </row>
    <row r="25" spans="1:5">
      <c r="B25">
        <v>77</v>
      </c>
      <c r="C25">
        <v>300</v>
      </c>
    </row>
    <row r="26" spans="1:5">
      <c r="B26">
        <v>75</v>
      </c>
      <c r="C26">
        <v>325</v>
      </c>
    </row>
    <row r="27" spans="1:5">
      <c r="B27">
        <v>82</v>
      </c>
      <c r="C27">
        <v>313</v>
      </c>
    </row>
    <row r="28" spans="1:5">
      <c r="B28">
        <v>80</v>
      </c>
      <c r="C28">
        <v>292</v>
      </c>
    </row>
    <row r="29" spans="1:5">
      <c r="B29">
        <v>76</v>
      </c>
      <c r="C29">
        <v>285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53"/>
  <sheetViews>
    <sheetView tabSelected="1" workbookViewId="0">
      <selection activeCell="I49" sqref="I49"/>
    </sheetView>
  </sheetViews>
  <sheetFormatPr baseColWidth="10" defaultRowHeight="13"/>
  <cols>
    <col min="1" max="1" width="7.28515625" bestFit="1" customWidth="1"/>
    <col min="2" max="3" width="7.42578125" style="1" bestFit="1" customWidth="1"/>
    <col min="4" max="4" width="8.28515625" style="1" bestFit="1" customWidth="1"/>
    <col min="5" max="7" width="9.140625" style="1" bestFit="1" customWidth="1"/>
  </cols>
  <sheetData>
    <row r="1" spans="1:10">
      <c r="H1" t="s">
        <v>48</v>
      </c>
    </row>
    <row r="2" spans="1:10">
      <c r="A2" t="s">
        <v>18</v>
      </c>
      <c r="C2" s="1" t="s">
        <v>0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10">
      <c r="A3" t="s">
        <v>11</v>
      </c>
      <c r="B3" s="1">
        <v>-18.971108732114701</v>
      </c>
      <c r="C3" s="1">
        <v>0</v>
      </c>
      <c r="D3" s="1">
        <v>13.052015768281599</v>
      </c>
      <c r="E3" s="1">
        <v>13.0029584576973</v>
      </c>
      <c r="F3" s="1">
        <v>13.924282291053199</v>
      </c>
      <c r="G3" s="1">
        <v>13.960267184166399</v>
      </c>
      <c r="H3" s="1">
        <f>AVERAGE(D3:G3)</f>
        <v>13.484880925299624</v>
      </c>
      <c r="J3">
        <f>14.9/13.5</f>
        <v>1.1037037037037036</v>
      </c>
    </row>
    <row r="4" spans="1:10">
      <c r="A4" t="s">
        <v>12</v>
      </c>
      <c r="B4" s="1">
        <v>-10.1644842234134</v>
      </c>
      <c r="C4" s="1">
        <v>0</v>
      </c>
      <c r="D4" s="1">
        <v>13.488435083859001</v>
      </c>
      <c r="E4" s="1">
        <v>17.4522057375077</v>
      </c>
      <c r="F4" s="1">
        <v>20.838075472469701</v>
      </c>
      <c r="G4" s="1">
        <v>24.1436041368685</v>
      </c>
      <c r="H4" s="1">
        <f t="shared" ref="H4:H5" si="0">AVERAGE(D4:G4)</f>
        <v>18.980580107676225</v>
      </c>
      <c r="J4">
        <f>22.9/19</f>
        <v>1.2052631578947368</v>
      </c>
    </row>
    <row r="5" spans="1:10">
      <c r="A5" t="s">
        <v>13</v>
      </c>
      <c r="B5" s="1">
        <v>-39.1375524627895</v>
      </c>
      <c r="C5" s="1">
        <v>0</v>
      </c>
      <c r="D5" s="1">
        <v>21.0934466219597</v>
      </c>
      <c r="E5" s="1">
        <v>18.4149088971282</v>
      </c>
      <c r="F5" s="1">
        <v>14.4149432603572</v>
      </c>
      <c r="G5" s="1">
        <v>6.7107042566151103</v>
      </c>
      <c r="H5" s="1">
        <f t="shared" si="0"/>
        <v>15.158500759015052</v>
      </c>
      <c r="J5">
        <f>12.9/15.2</f>
        <v>0.84868421052631582</v>
      </c>
    </row>
    <row r="8" spans="1:10">
      <c r="A8" t="s">
        <v>19</v>
      </c>
      <c r="C8" s="1" t="s">
        <v>0</v>
      </c>
      <c r="D8" s="1" t="s">
        <v>14</v>
      </c>
      <c r="E8" s="1" t="s">
        <v>15</v>
      </c>
      <c r="F8" s="1" t="s">
        <v>16</v>
      </c>
      <c r="G8" s="1" t="s">
        <v>17</v>
      </c>
    </row>
    <row r="9" spans="1:10">
      <c r="A9" t="s">
        <v>20</v>
      </c>
      <c r="B9" s="1">
        <v>-59.968296335202602</v>
      </c>
      <c r="C9" s="1">
        <v>0</v>
      </c>
      <c r="D9" s="1">
        <v>13.3065387657781</v>
      </c>
      <c r="E9" s="1">
        <v>15.370555105717999</v>
      </c>
      <c r="F9" s="1">
        <v>15.6454071193458</v>
      </c>
      <c r="G9" s="1">
        <v>15.3711198394761</v>
      </c>
      <c r="H9" s="1"/>
    </row>
    <row r="10" spans="1:10">
      <c r="A10" t="s">
        <v>22</v>
      </c>
      <c r="B10" s="1">
        <v>-64.237275578647598</v>
      </c>
      <c r="C10" s="1">
        <v>0</v>
      </c>
      <c r="D10" s="1">
        <v>13.123844438427801</v>
      </c>
      <c r="E10" s="1">
        <v>21.202518605159199</v>
      </c>
      <c r="F10" s="1">
        <v>26.383743694423199</v>
      </c>
      <c r="G10" s="1">
        <v>30.990757976850499</v>
      </c>
      <c r="H10" s="1"/>
    </row>
    <row r="11" spans="1:10">
      <c r="A11" t="s">
        <v>21</v>
      </c>
      <c r="B11" s="1">
        <v>-56.639835602242002</v>
      </c>
      <c r="C11" s="1">
        <v>0</v>
      </c>
      <c r="D11" s="1">
        <v>17.690556514414801</v>
      </c>
      <c r="E11" s="1">
        <v>15.361072784303801</v>
      </c>
      <c r="F11" s="1">
        <v>11.478902326831101</v>
      </c>
      <c r="G11" s="1">
        <v>7.2619089837000699</v>
      </c>
      <c r="H11" s="1"/>
    </row>
    <row r="14" spans="1:10">
      <c r="A14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</row>
    <row r="15" spans="1:10">
      <c r="A15" t="s">
        <v>20</v>
      </c>
      <c r="B15" s="1">
        <v>-59.968296335202602</v>
      </c>
      <c r="C15" s="1">
        <v>0</v>
      </c>
      <c r="D15" s="1">
        <v>2.1008073856152301</v>
      </c>
      <c r="E15" s="1">
        <v>27.7179978516515</v>
      </c>
      <c r="F15" s="1">
        <v>31.118605147831701</v>
      </c>
      <c r="G15" s="1">
        <v>27.0141667830576</v>
      </c>
    </row>
    <row r="16" spans="1:10">
      <c r="A16" t="s">
        <v>29</v>
      </c>
      <c r="B16" s="1">
        <v>-64.237275578647598</v>
      </c>
      <c r="C16" s="1">
        <v>0</v>
      </c>
      <c r="D16" s="1">
        <v>-3.8981871571434601</v>
      </c>
      <c r="E16" s="1">
        <v>23.939490818828599</v>
      </c>
      <c r="F16" s="1">
        <v>42.779860731267</v>
      </c>
      <c r="G16" s="1">
        <v>46.964485070731499</v>
      </c>
    </row>
    <row r="17" spans="1:7">
      <c r="A17" t="s">
        <v>30</v>
      </c>
      <c r="B17" s="1">
        <v>-56.639835602242002</v>
      </c>
      <c r="C17" s="1">
        <v>0</v>
      </c>
      <c r="D17" s="1">
        <v>8.7108552742344507</v>
      </c>
      <c r="E17" s="1">
        <v>31.783278882527799</v>
      </c>
      <c r="F17" s="1">
        <v>18.143571433404301</v>
      </c>
      <c r="G17" s="1">
        <v>6.4031726470834203</v>
      </c>
    </row>
    <row r="20" spans="1:7">
      <c r="A20" t="s">
        <v>32</v>
      </c>
      <c r="B20" s="1" t="s">
        <v>43</v>
      </c>
      <c r="C20" s="1" t="s">
        <v>42</v>
      </c>
    </row>
    <row r="21" spans="1:7">
      <c r="A21" t="s">
        <v>20</v>
      </c>
      <c r="B21" s="1">
        <v>15.4</v>
      </c>
      <c r="C21" s="1">
        <v>24.7</v>
      </c>
      <c r="E21" s="3">
        <f>C21/B21</f>
        <v>1.6038961038961037</v>
      </c>
    </row>
    <row r="22" spans="1:7">
      <c r="A22" t="s">
        <v>12</v>
      </c>
      <c r="B22" s="1">
        <v>31</v>
      </c>
      <c r="C22" s="1">
        <v>35.4</v>
      </c>
      <c r="E22" s="3">
        <f t="shared" ref="E22:E23" si="1">C22/B22</f>
        <v>1.1419354838709677</v>
      </c>
    </row>
    <row r="23" spans="1:7">
      <c r="A23" t="s">
        <v>13</v>
      </c>
      <c r="B23" s="1">
        <v>7.7</v>
      </c>
      <c r="C23" s="1">
        <v>18.899999999999999</v>
      </c>
      <c r="E23" s="3">
        <f t="shared" si="1"/>
        <v>2.4545454545454541</v>
      </c>
    </row>
    <row r="26" spans="1:7">
      <c r="A26" t="s">
        <v>36</v>
      </c>
      <c r="B26" s="1" t="s">
        <v>44</v>
      </c>
      <c r="C26" s="1" t="s">
        <v>45</v>
      </c>
    </row>
    <row r="27" spans="1:7">
      <c r="A27" t="s">
        <v>33</v>
      </c>
      <c r="B27" s="1">
        <v>15.4</v>
      </c>
      <c r="C27" s="1">
        <v>13.5</v>
      </c>
      <c r="D27" s="2">
        <f>1-(C27/B27)</f>
        <v>0.12337662337662336</v>
      </c>
      <c r="E27" s="1">
        <f>B27-C27</f>
        <v>1.9000000000000004</v>
      </c>
    </row>
    <row r="28" spans="1:7">
      <c r="A28" t="s">
        <v>34</v>
      </c>
      <c r="B28" s="1">
        <v>21.2</v>
      </c>
      <c r="C28" s="1">
        <v>18.8</v>
      </c>
      <c r="D28" s="2">
        <f t="shared" ref="D28:D29" si="2">1-(C28/B28)</f>
        <v>0.1132075471698113</v>
      </c>
      <c r="E28" s="1">
        <f t="shared" ref="E28:E29" si="3">B28-C28</f>
        <v>2.3999999999999986</v>
      </c>
    </row>
    <row r="29" spans="1:7">
      <c r="A29" t="s">
        <v>35</v>
      </c>
      <c r="B29" s="1">
        <v>15.4</v>
      </c>
      <c r="C29" s="1">
        <v>12.6</v>
      </c>
      <c r="D29" s="2">
        <f t="shared" si="2"/>
        <v>0.18181818181818188</v>
      </c>
      <c r="E29" s="1">
        <f t="shared" si="3"/>
        <v>2.8000000000000007</v>
      </c>
    </row>
    <row r="32" spans="1:7">
      <c r="A32" t="s">
        <v>41</v>
      </c>
      <c r="B32" s="1" t="s">
        <v>46</v>
      </c>
      <c r="C32" s="1" t="s">
        <v>47</v>
      </c>
    </row>
    <row r="33" spans="1:7">
      <c r="A33" t="s">
        <v>33</v>
      </c>
      <c r="B33" s="1">
        <v>2.1</v>
      </c>
      <c r="C33" s="1">
        <v>13.5</v>
      </c>
    </row>
    <row r="34" spans="1:7">
      <c r="A34" t="s">
        <v>34</v>
      </c>
      <c r="B34" s="1">
        <v>-3.9</v>
      </c>
      <c r="C34" s="1">
        <v>12.6</v>
      </c>
    </row>
    <row r="35" spans="1:7">
      <c r="A35" t="s">
        <v>35</v>
      </c>
      <c r="B35" s="1">
        <v>8.6999999999999993</v>
      </c>
      <c r="C35" s="1">
        <v>11.5</v>
      </c>
    </row>
    <row r="38" spans="1:7">
      <c r="A38" t="s">
        <v>31</v>
      </c>
      <c r="C38" s="1" t="s">
        <v>0</v>
      </c>
      <c r="D38" s="1" t="s">
        <v>14</v>
      </c>
      <c r="E38" s="1" t="s">
        <v>15</v>
      </c>
      <c r="F38" s="1" t="s">
        <v>16</v>
      </c>
      <c r="G38" s="1" t="s">
        <v>17</v>
      </c>
    </row>
    <row r="39" spans="1:7">
      <c r="A39" t="s">
        <v>20</v>
      </c>
      <c r="B39" s="1">
        <v>-77.360865136828806</v>
      </c>
      <c r="C39" s="1">
        <v>0</v>
      </c>
      <c r="D39" s="1">
        <v>7.0985594873447004</v>
      </c>
      <c r="E39" s="1">
        <v>7.7762572211599599</v>
      </c>
      <c r="F39" s="1">
        <v>8.1315854135427106</v>
      </c>
      <c r="G39" s="1">
        <v>9.9382294729507503</v>
      </c>
    </row>
    <row r="40" spans="1:7">
      <c r="A40" t="s">
        <v>12</v>
      </c>
      <c r="B40" s="1">
        <v>-9.8475279456055596</v>
      </c>
      <c r="C40" s="1">
        <v>0</v>
      </c>
      <c r="D40" s="1">
        <v>11.5771442516223</v>
      </c>
      <c r="E40" s="1">
        <v>16.81771455522</v>
      </c>
      <c r="F40" s="1">
        <v>20.822097992840501</v>
      </c>
      <c r="G40" s="1">
        <v>24.1152231492288</v>
      </c>
    </row>
    <row r="41" spans="1:7">
      <c r="A41" t="s">
        <v>13</v>
      </c>
      <c r="B41" s="1">
        <v>-81.830433198208297</v>
      </c>
      <c r="C41" s="1">
        <v>0</v>
      </c>
      <c r="D41" s="1">
        <v>7.1743040842935901</v>
      </c>
      <c r="E41" s="1">
        <v>7.6900508967682999</v>
      </c>
      <c r="F41" s="1">
        <v>7.7917015812952197</v>
      </c>
      <c r="G41" s="1">
        <v>9.4369973266748808</v>
      </c>
    </row>
    <row r="44" spans="1:7">
      <c r="A44" t="s">
        <v>37</v>
      </c>
      <c r="B44" s="1" t="s">
        <v>43</v>
      </c>
      <c r="C44" s="1" t="s">
        <v>42</v>
      </c>
      <c r="D44" s="1" t="s">
        <v>38</v>
      </c>
    </row>
    <row r="45" spans="1:7">
      <c r="A45" t="s">
        <v>33</v>
      </c>
      <c r="B45" s="1">
        <v>12.3</v>
      </c>
      <c r="C45" s="1">
        <v>12.3</v>
      </c>
    </row>
    <row r="46" spans="1:7">
      <c r="A46" t="s">
        <v>34</v>
      </c>
      <c r="B46" s="1">
        <v>26.6</v>
      </c>
      <c r="C46" s="1">
        <v>23</v>
      </c>
      <c r="E46" s="1">
        <f>23/26.6</f>
        <v>0.86466165413533835</v>
      </c>
    </row>
    <row r="47" spans="1:7">
      <c r="A47" t="s">
        <v>35</v>
      </c>
      <c r="B47" s="1">
        <v>11.9</v>
      </c>
      <c r="C47" s="1">
        <v>11.9</v>
      </c>
    </row>
    <row r="50" spans="1:6">
      <c r="A50" t="s">
        <v>39</v>
      </c>
      <c r="B50" s="1" t="s">
        <v>55</v>
      </c>
      <c r="C50" s="1" t="s">
        <v>56</v>
      </c>
      <c r="D50" s="1" t="s">
        <v>49</v>
      </c>
    </row>
    <row r="51" spans="1:6">
      <c r="A51" t="s">
        <v>33</v>
      </c>
      <c r="B51" s="1">
        <v>12.315706796470799</v>
      </c>
      <c r="C51" s="1">
        <v>14.615421457308599</v>
      </c>
      <c r="E51" s="4">
        <f>C51/B51 -1</f>
        <v>0.18673022172765674</v>
      </c>
    </row>
    <row r="52" spans="1:6">
      <c r="A52" t="s">
        <v>34</v>
      </c>
      <c r="B52" s="1">
        <v>26.6</v>
      </c>
      <c r="C52" s="1">
        <v>29.3</v>
      </c>
      <c r="E52" s="4">
        <f t="shared" ref="E52:E53" si="4">C52/B52 -1</f>
        <v>0.10150375939849621</v>
      </c>
      <c r="F52" s="4">
        <f>AVERAGE(E51:E53)</f>
        <v>0.15770264356866162</v>
      </c>
    </row>
    <row r="53" spans="1:6">
      <c r="A53" t="s">
        <v>35</v>
      </c>
      <c r="B53" s="1">
        <v>11.9</v>
      </c>
      <c r="C53" s="1">
        <v>14.1</v>
      </c>
      <c r="E53" s="4">
        <f t="shared" si="4"/>
        <v>0.18487394957983194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SlantTEC AFWA</vt:lpstr>
      <vt:lpstr>SlantTEC Ideal</vt:lpstr>
      <vt:lpstr>Slant TEC 45 Deg</vt:lpstr>
      <vt:lpstr>Skill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Steadman</dc:creator>
  <cp:lastModifiedBy>Lindon Steadman</cp:lastModifiedBy>
  <dcterms:created xsi:type="dcterms:W3CDTF">2011-06-11T20:51:31Z</dcterms:created>
  <dcterms:modified xsi:type="dcterms:W3CDTF">2011-06-22T20:20:20Z</dcterms:modified>
</cp:coreProperties>
</file>