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-ETA-Experiment\Models\MCNP\MCNP_Analysis\"/>
    </mc:Choice>
  </mc:AlternateContent>
  <xr:revisionPtr revIDLastSave="0" documentId="13_ncr:1_{F554A6F6-E33D-4863-8AE8-7F167A28888A}" xr6:coauthVersionLast="40" xr6:coauthVersionMax="40" xr10:uidLastSave="{00000000-0000-0000-0000-000000000000}"/>
  <bookViews>
    <workbookView xWindow="0" yWindow="0" windowWidth="23040" windowHeight="9072" firstSheet="2" activeTab="4" xr2:uid="{E3A4DF20-5BF5-40B1-9C6F-CED62D08F989}"/>
  </bookViews>
  <sheets>
    <sheet name="SCALEBIN" sheetId="4" r:id="rId1"/>
    <sheet name="ETA" sheetId="1" r:id="rId2"/>
    <sheet name="SSR_DPLUS" sheetId="3" r:id="rId3"/>
    <sheet name="STAYSL_Bins" sheetId="6" r:id="rId4"/>
    <sheet name="235" sheetId="7" r:id="rId5"/>
    <sheet name="238" sheetId="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8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3" i="8"/>
  <c r="D2" i="8"/>
  <c r="C8" i="4" l="1"/>
  <c r="Q11" i="4"/>
  <c r="D8" i="4" s="1"/>
  <c r="Q10" i="4"/>
  <c r="O11" i="4"/>
  <c r="O12" i="4"/>
  <c r="O13" i="4"/>
  <c r="O10" i="4"/>
  <c r="P3" i="4"/>
  <c r="C6" i="4" s="1"/>
  <c r="P4" i="4" l="1"/>
  <c r="D6" i="4" s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E4" i="4" l="1"/>
  <c r="I4" i="4" s="1"/>
  <c r="J4" i="4" s="1"/>
  <c r="E5" i="4"/>
  <c r="I5" i="4" s="1"/>
  <c r="J5" i="4" s="1"/>
  <c r="E6" i="4"/>
  <c r="F6" i="4" s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3" i="4"/>
  <c r="I3" i="4" s="1"/>
  <c r="J3" i="4" s="1"/>
  <c r="L3" i="1"/>
  <c r="M3" i="1" s="1"/>
  <c r="L4" i="1"/>
  <c r="M4" i="1" s="1"/>
  <c r="L5" i="1"/>
  <c r="M5" i="1" s="1"/>
  <c r="L6" i="1"/>
  <c r="M6" i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2" i="1"/>
  <c r="M2" i="1" s="1"/>
  <c r="G42" i="4" l="1"/>
  <c r="H42" i="4" s="1"/>
  <c r="I42" i="4"/>
  <c r="J42" i="4" s="1"/>
  <c r="G18" i="4"/>
  <c r="H18" i="4" s="1"/>
  <c r="I18" i="4"/>
  <c r="J18" i="4" s="1"/>
  <c r="G65" i="4"/>
  <c r="H65" i="4" s="1"/>
  <c r="I65" i="4"/>
  <c r="J65" i="4" s="1"/>
  <c r="I57" i="4"/>
  <c r="J57" i="4" s="1"/>
  <c r="G57" i="4"/>
  <c r="H57" i="4" s="1"/>
  <c r="I49" i="4"/>
  <c r="J49" i="4" s="1"/>
  <c r="G49" i="4"/>
  <c r="H49" i="4" s="1"/>
  <c r="I41" i="4"/>
  <c r="J41" i="4" s="1"/>
  <c r="G41" i="4"/>
  <c r="H41" i="4" s="1"/>
  <c r="I33" i="4"/>
  <c r="J33" i="4" s="1"/>
  <c r="G33" i="4"/>
  <c r="H33" i="4" s="1"/>
  <c r="I25" i="4"/>
  <c r="J25" i="4" s="1"/>
  <c r="G25" i="4"/>
  <c r="H25" i="4" s="1"/>
  <c r="G17" i="4"/>
  <c r="H17" i="4" s="1"/>
  <c r="I17" i="4"/>
  <c r="J17" i="4" s="1"/>
  <c r="I9" i="4"/>
  <c r="J9" i="4" s="1"/>
  <c r="G9" i="4"/>
  <c r="H9" i="4" s="1"/>
  <c r="G50" i="4"/>
  <c r="H50" i="4" s="1"/>
  <c r="I50" i="4"/>
  <c r="J50" i="4" s="1"/>
  <c r="G34" i="4"/>
  <c r="H34" i="4" s="1"/>
  <c r="I34" i="4"/>
  <c r="J34" i="4" s="1"/>
  <c r="I56" i="4"/>
  <c r="J56" i="4" s="1"/>
  <c r="G56" i="4"/>
  <c r="H56" i="4" s="1"/>
  <c r="G32" i="4"/>
  <c r="H32" i="4" s="1"/>
  <c r="I32" i="4"/>
  <c r="J32" i="4" s="1"/>
  <c r="G62" i="4"/>
  <c r="H62" i="4" s="1"/>
  <c r="I62" i="4"/>
  <c r="J62" i="4" s="1"/>
  <c r="G54" i="4"/>
  <c r="H54" i="4" s="1"/>
  <c r="I54" i="4"/>
  <c r="J54" i="4" s="1"/>
  <c r="G46" i="4"/>
  <c r="H46" i="4" s="1"/>
  <c r="I46" i="4"/>
  <c r="J46" i="4" s="1"/>
  <c r="G38" i="4"/>
  <c r="H38" i="4" s="1"/>
  <c r="I38" i="4"/>
  <c r="J38" i="4" s="1"/>
  <c r="G30" i="4"/>
  <c r="H30" i="4" s="1"/>
  <c r="I30" i="4"/>
  <c r="J30" i="4" s="1"/>
  <c r="G22" i="4"/>
  <c r="H22" i="4" s="1"/>
  <c r="I22" i="4"/>
  <c r="J22" i="4" s="1"/>
  <c r="G14" i="4"/>
  <c r="H14" i="4" s="1"/>
  <c r="I14" i="4"/>
  <c r="J14" i="4" s="1"/>
  <c r="G66" i="4"/>
  <c r="H66" i="4" s="1"/>
  <c r="I66" i="4"/>
  <c r="J66" i="4" s="1"/>
  <c r="G10" i="4"/>
  <c r="H10" i="4" s="1"/>
  <c r="I10" i="4"/>
  <c r="J10" i="4" s="1"/>
  <c r="I64" i="4"/>
  <c r="J64" i="4" s="1"/>
  <c r="G64" i="4"/>
  <c r="H64" i="4" s="1"/>
  <c r="G40" i="4"/>
  <c r="H40" i="4" s="1"/>
  <c r="I40" i="4"/>
  <c r="J40" i="4" s="1"/>
  <c r="G16" i="4"/>
  <c r="H16" i="4" s="1"/>
  <c r="I16" i="4"/>
  <c r="J16" i="4" s="1"/>
  <c r="G63" i="4"/>
  <c r="H63" i="4" s="1"/>
  <c r="I63" i="4"/>
  <c r="J63" i="4" s="1"/>
  <c r="G47" i="4"/>
  <c r="H47" i="4" s="1"/>
  <c r="I47" i="4"/>
  <c r="J47" i="4" s="1"/>
  <c r="G31" i="4"/>
  <c r="H31" i="4" s="1"/>
  <c r="I31" i="4"/>
  <c r="J31" i="4" s="1"/>
  <c r="F61" i="4"/>
  <c r="I61" i="4"/>
  <c r="J61" i="4" s="1"/>
  <c r="G61" i="4"/>
  <c r="H61" i="4" s="1"/>
  <c r="G53" i="4"/>
  <c r="H53" i="4" s="1"/>
  <c r="I53" i="4"/>
  <c r="J53" i="4" s="1"/>
  <c r="G45" i="4"/>
  <c r="H45" i="4" s="1"/>
  <c r="I45" i="4"/>
  <c r="J45" i="4" s="1"/>
  <c r="G37" i="4"/>
  <c r="H37" i="4" s="1"/>
  <c r="I37" i="4"/>
  <c r="J37" i="4" s="1"/>
  <c r="F29" i="4"/>
  <c r="G29" i="4"/>
  <c r="H29" i="4" s="1"/>
  <c r="I29" i="4"/>
  <c r="J29" i="4" s="1"/>
  <c r="F21" i="4"/>
  <c r="G21" i="4"/>
  <c r="H21" i="4" s="1"/>
  <c r="I21" i="4"/>
  <c r="J21" i="4" s="1"/>
  <c r="G13" i="4"/>
  <c r="H13" i="4" s="1"/>
  <c r="I13" i="4"/>
  <c r="J13" i="4" s="1"/>
  <c r="G58" i="4"/>
  <c r="H58" i="4" s="1"/>
  <c r="I58" i="4"/>
  <c r="J58" i="4" s="1"/>
  <c r="G26" i="4"/>
  <c r="H26" i="4" s="1"/>
  <c r="I26" i="4"/>
  <c r="J26" i="4" s="1"/>
  <c r="G8" i="4"/>
  <c r="H8" i="4" s="1"/>
  <c r="I8" i="4"/>
  <c r="J8" i="4" s="1"/>
  <c r="G55" i="4"/>
  <c r="H55" i="4" s="1"/>
  <c r="I55" i="4"/>
  <c r="J55" i="4" s="1"/>
  <c r="G15" i="4"/>
  <c r="H15" i="4" s="1"/>
  <c r="I15" i="4"/>
  <c r="J15" i="4" s="1"/>
  <c r="G68" i="4"/>
  <c r="H68" i="4" s="1"/>
  <c r="I68" i="4"/>
  <c r="J68" i="4" s="1"/>
  <c r="I60" i="4"/>
  <c r="J60" i="4" s="1"/>
  <c r="G60" i="4"/>
  <c r="H60" i="4" s="1"/>
  <c r="F52" i="4"/>
  <c r="I52" i="4"/>
  <c r="J52" i="4" s="1"/>
  <c r="G52" i="4"/>
  <c r="H52" i="4" s="1"/>
  <c r="G44" i="4"/>
  <c r="H44" i="4" s="1"/>
  <c r="I44" i="4"/>
  <c r="J44" i="4" s="1"/>
  <c r="I36" i="4"/>
  <c r="J36" i="4" s="1"/>
  <c r="G36" i="4"/>
  <c r="H36" i="4" s="1"/>
  <c r="F28" i="4"/>
  <c r="I28" i="4"/>
  <c r="J28" i="4" s="1"/>
  <c r="G28" i="4"/>
  <c r="H28" i="4" s="1"/>
  <c r="F20" i="4"/>
  <c r="I20" i="4"/>
  <c r="J20" i="4" s="1"/>
  <c r="G20" i="4"/>
  <c r="H20" i="4" s="1"/>
  <c r="I12" i="4"/>
  <c r="J12" i="4" s="1"/>
  <c r="G12" i="4"/>
  <c r="H12" i="4" s="1"/>
  <c r="I48" i="4"/>
  <c r="J48" i="4" s="1"/>
  <c r="G48" i="4"/>
  <c r="H48" i="4" s="1"/>
  <c r="G24" i="4"/>
  <c r="H24" i="4" s="1"/>
  <c r="I24" i="4"/>
  <c r="J24" i="4" s="1"/>
  <c r="G39" i="4"/>
  <c r="H39" i="4" s="1"/>
  <c r="I39" i="4"/>
  <c r="J39" i="4" s="1"/>
  <c r="G23" i="4"/>
  <c r="H23" i="4" s="1"/>
  <c r="I23" i="4"/>
  <c r="J23" i="4" s="1"/>
  <c r="F67" i="4"/>
  <c r="I67" i="4"/>
  <c r="J67" i="4" s="1"/>
  <c r="G67" i="4"/>
  <c r="H67" i="4" s="1"/>
  <c r="I59" i="4"/>
  <c r="J59" i="4" s="1"/>
  <c r="G59" i="4"/>
  <c r="H59" i="4" s="1"/>
  <c r="I51" i="4"/>
  <c r="J51" i="4" s="1"/>
  <c r="G51" i="4"/>
  <c r="H51" i="4" s="1"/>
  <c r="F43" i="4"/>
  <c r="I43" i="4"/>
  <c r="J43" i="4" s="1"/>
  <c r="G43" i="4"/>
  <c r="H43" i="4" s="1"/>
  <c r="I35" i="4"/>
  <c r="J35" i="4" s="1"/>
  <c r="G35" i="4"/>
  <c r="H35" i="4" s="1"/>
  <c r="I27" i="4"/>
  <c r="J27" i="4" s="1"/>
  <c r="G27" i="4"/>
  <c r="H27" i="4" s="1"/>
  <c r="I19" i="4"/>
  <c r="J19" i="4" s="1"/>
  <c r="G19" i="4"/>
  <c r="H19" i="4" s="1"/>
  <c r="F11" i="4"/>
  <c r="I11" i="4"/>
  <c r="J11" i="4" s="1"/>
  <c r="G11" i="4"/>
  <c r="H11" i="4" s="1"/>
  <c r="G7" i="4"/>
  <c r="H7" i="4" s="1"/>
  <c r="I7" i="4"/>
  <c r="J7" i="4" s="1"/>
  <c r="F44" i="4"/>
  <c r="I6" i="4"/>
  <c r="J6" i="4" s="1"/>
  <c r="G6" i="4"/>
  <c r="H6" i="4" s="1"/>
  <c r="F60" i="4"/>
  <c r="F53" i="4"/>
  <c r="F35" i="4"/>
  <c r="F51" i="4"/>
  <c r="F3" i="4"/>
  <c r="F37" i="4"/>
  <c r="F19" i="4"/>
  <c r="F12" i="4"/>
  <c r="G4" i="4"/>
  <c r="H4" i="4" s="1"/>
  <c r="F64" i="4"/>
  <c r="F55" i="4"/>
  <c r="F46" i="4"/>
  <c r="F41" i="4"/>
  <c r="F32" i="4"/>
  <c r="F23" i="4"/>
  <c r="F14" i="4"/>
  <c r="F9" i="4"/>
  <c r="F4" i="4"/>
  <c r="F42" i="4"/>
  <c r="F10" i="4"/>
  <c r="F68" i="4"/>
  <c r="F59" i="4"/>
  <c r="F50" i="4"/>
  <c r="F45" i="4"/>
  <c r="F36" i="4"/>
  <c r="F27" i="4"/>
  <c r="F18" i="4"/>
  <c r="F13" i="4"/>
  <c r="F7" i="4"/>
  <c r="F63" i="4"/>
  <c r="F54" i="4"/>
  <c r="F49" i="4"/>
  <c r="F40" i="4"/>
  <c r="F31" i="4"/>
  <c r="F22" i="4"/>
  <c r="F17" i="4"/>
  <c r="F8" i="4"/>
  <c r="F58" i="4"/>
  <c r="F66" i="4"/>
  <c r="F26" i="4"/>
  <c r="G3" i="4"/>
  <c r="H3" i="4" s="1"/>
  <c r="F62" i="4"/>
  <c r="F57" i="4"/>
  <c r="F48" i="4"/>
  <c r="F39" i="4"/>
  <c r="F30" i="4"/>
  <c r="F25" i="4"/>
  <c r="F16" i="4"/>
  <c r="F34" i="4"/>
  <c r="F65" i="4"/>
  <c r="F56" i="4"/>
  <c r="F47" i="4"/>
  <c r="F38" i="4"/>
  <c r="F33" i="4"/>
  <c r="F24" i="4"/>
  <c r="F15" i="4"/>
  <c r="F5" i="4"/>
  <c r="G5" i="4"/>
  <c r="H5" i="4" s="1"/>
  <c r="E3" i="3"/>
  <c r="F3" i="3" s="1"/>
  <c r="E4" i="3"/>
  <c r="E5" i="3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E13" i="3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E21" i="3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E37" i="3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E45" i="3"/>
  <c r="E46" i="3"/>
  <c r="F46" i="3" s="1"/>
  <c r="E47" i="3"/>
  <c r="F47" i="3" s="1"/>
  <c r="E2" i="3"/>
  <c r="F2" i="3" s="1"/>
  <c r="G13" i="3" l="1"/>
  <c r="H13" i="3" s="1"/>
  <c r="I13" i="3"/>
  <c r="I20" i="3"/>
  <c r="G20" i="3"/>
  <c r="H20" i="3" s="1"/>
  <c r="I4" i="3"/>
  <c r="G4" i="3"/>
  <c r="H4" i="3" s="1"/>
  <c r="G2" i="3"/>
  <c r="I43" i="3"/>
  <c r="G43" i="3"/>
  <c r="H43" i="3" s="1"/>
  <c r="I21" i="3"/>
  <c r="G21" i="3"/>
  <c r="H21" i="3" s="1"/>
  <c r="G42" i="3"/>
  <c r="H42" i="3" s="1"/>
  <c r="I42" i="3"/>
  <c r="I34" i="3"/>
  <c r="G34" i="3"/>
  <c r="H34" i="3" s="1"/>
  <c r="G26" i="3"/>
  <c r="H26" i="3" s="1"/>
  <c r="I26" i="3"/>
  <c r="I18" i="3"/>
  <c r="G18" i="3"/>
  <c r="H18" i="3" s="1"/>
  <c r="G10" i="3"/>
  <c r="H10" i="3" s="1"/>
  <c r="I10" i="3"/>
  <c r="G45" i="3"/>
  <c r="H45" i="3" s="1"/>
  <c r="I45" i="3"/>
  <c r="I36" i="3"/>
  <c r="G36" i="3"/>
  <c r="H36" i="3" s="1"/>
  <c r="G11" i="3"/>
  <c r="H11" i="3" s="1"/>
  <c r="I11" i="3"/>
  <c r="G41" i="3"/>
  <c r="H41" i="3" s="1"/>
  <c r="I41" i="3"/>
  <c r="G33" i="3"/>
  <c r="H33" i="3" s="1"/>
  <c r="I33" i="3"/>
  <c r="I25" i="3"/>
  <c r="G25" i="3"/>
  <c r="H25" i="3" s="1"/>
  <c r="G17" i="3"/>
  <c r="H17" i="3" s="1"/>
  <c r="I17" i="3"/>
  <c r="G9" i="3"/>
  <c r="H9" i="3" s="1"/>
  <c r="I9" i="3"/>
  <c r="G5" i="3"/>
  <c r="H5" i="3" s="1"/>
  <c r="I5" i="3"/>
  <c r="I28" i="3"/>
  <c r="G28" i="3"/>
  <c r="H28" i="3" s="1"/>
  <c r="G27" i="3"/>
  <c r="H27" i="3" s="1"/>
  <c r="I27" i="3"/>
  <c r="G32" i="3"/>
  <c r="H32" i="3" s="1"/>
  <c r="I32" i="3"/>
  <c r="I8" i="3"/>
  <c r="G8" i="3"/>
  <c r="H8" i="3" s="1"/>
  <c r="I37" i="3"/>
  <c r="G37" i="3"/>
  <c r="H37" i="3" s="1"/>
  <c r="I44" i="3"/>
  <c r="G44" i="3"/>
  <c r="H44" i="3" s="1"/>
  <c r="I19" i="3"/>
  <c r="G19" i="3"/>
  <c r="H19" i="3" s="1"/>
  <c r="I2" i="3"/>
  <c r="I24" i="3"/>
  <c r="G24" i="3"/>
  <c r="H24" i="3" s="1"/>
  <c r="I39" i="3"/>
  <c r="G39" i="3"/>
  <c r="H39" i="3" s="1"/>
  <c r="I7" i="3"/>
  <c r="G7" i="3"/>
  <c r="H7" i="3" s="1"/>
  <c r="F45" i="3"/>
  <c r="F21" i="3"/>
  <c r="F5" i="3"/>
  <c r="I29" i="3"/>
  <c r="G29" i="3"/>
  <c r="H29" i="3" s="1"/>
  <c r="I12" i="3"/>
  <c r="G12" i="3"/>
  <c r="H12" i="3" s="1"/>
  <c r="I35" i="3"/>
  <c r="G35" i="3"/>
  <c r="H35" i="3" s="1"/>
  <c r="G3" i="3"/>
  <c r="H3" i="3" s="1"/>
  <c r="I3" i="3"/>
  <c r="I40" i="3"/>
  <c r="G40" i="3"/>
  <c r="H40" i="3" s="1"/>
  <c r="G16" i="3"/>
  <c r="H16" i="3" s="1"/>
  <c r="I16" i="3"/>
  <c r="G47" i="3"/>
  <c r="H47" i="3" s="1"/>
  <c r="I47" i="3"/>
  <c r="G31" i="3"/>
  <c r="H31" i="3" s="1"/>
  <c r="I31" i="3"/>
  <c r="I23" i="3"/>
  <c r="G23" i="3"/>
  <c r="H23" i="3" s="1"/>
  <c r="G15" i="3"/>
  <c r="H15" i="3" s="1"/>
  <c r="I15" i="3"/>
  <c r="F37" i="3"/>
  <c r="F13" i="3"/>
  <c r="G46" i="3"/>
  <c r="H46" i="3" s="1"/>
  <c r="I46" i="3"/>
  <c r="G38" i="3"/>
  <c r="H38" i="3" s="1"/>
  <c r="I38" i="3"/>
  <c r="G30" i="3"/>
  <c r="H30" i="3" s="1"/>
  <c r="I30" i="3"/>
  <c r="G22" i="3"/>
  <c r="H22" i="3" s="1"/>
  <c r="I22" i="3"/>
  <c r="G14" i="3"/>
  <c r="H14" i="3" s="1"/>
  <c r="I14" i="3"/>
  <c r="G6" i="3"/>
  <c r="H6" i="3" s="1"/>
  <c r="I6" i="3"/>
  <c r="F44" i="3"/>
  <c r="F36" i="3"/>
  <c r="F28" i="3"/>
  <c r="F20" i="3"/>
  <c r="F12" i="3"/>
  <c r="F4" i="3"/>
  <c r="P2" i="1"/>
  <c r="H4" i="1" s="1"/>
  <c r="H3" i="1" l="1"/>
  <c r="J3" i="1" s="1"/>
  <c r="K3" i="1" s="1"/>
  <c r="H43" i="1"/>
  <c r="J43" i="1" s="1"/>
  <c r="K43" i="1" s="1"/>
  <c r="H35" i="1"/>
  <c r="J35" i="1" s="1"/>
  <c r="K35" i="1" s="1"/>
  <c r="H27" i="1"/>
  <c r="J27" i="1" s="1"/>
  <c r="K27" i="1" s="1"/>
  <c r="H19" i="1"/>
  <c r="J19" i="1" s="1"/>
  <c r="K19" i="1" s="1"/>
  <c r="H11" i="1"/>
  <c r="J11" i="1" s="1"/>
  <c r="K11" i="1" s="1"/>
  <c r="J21" i="3"/>
  <c r="K21" i="3"/>
  <c r="K38" i="3"/>
  <c r="J38" i="3"/>
  <c r="J23" i="3"/>
  <c r="K23" i="3"/>
  <c r="K40" i="3"/>
  <c r="J40" i="3"/>
  <c r="J29" i="3"/>
  <c r="K29" i="3"/>
  <c r="J37" i="3"/>
  <c r="K37" i="3"/>
  <c r="K28" i="3"/>
  <c r="J28" i="3"/>
  <c r="J25" i="3"/>
  <c r="K25" i="3"/>
  <c r="K36" i="3"/>
  <c r="J36" i="3"/>
  <c r="J43" i="3"/>
  <c r="K43" i="3"/>
  <c r="K14" i="3"/>
  <c r="J14" i="3"/>
  <c r="J31" i="3"/>
  <c r="K31" i="3"/>
  <c r="J33" i="3"/>
  <c r="K33" i="3"/>
  <c r="K2" i="3"/>
  <c r="M2" i="3" s="1"/>
  <c r="J2" i="3"/>
  <c r="K8" i="3"/>
  <c r="J8" i="3"/>
  <c r="K34" i="3"/>
  <c r="J34" i="3"/>
  <c r="K46" i="3"/>
  <c r="J46" i="3"/>
  <c r="K3" i="3"/>
  <c r="J3" i="3"/>
  <c r="K24" i="3"/>
  <c r="J24" i="3"/>
  <c r="J5" i="3"/>
  <c r="K5" i="3"/>
  <c r="J45" i="3"/>
  <c r="K45" i="3"/>
  <c r="P2" i="3"/>
  <c r="Q2" i="3" s="1"/>
  <c r="H2" i="3"/>
  <c r="K22" i="3"/>
  <c r="J22" i="3"/>
  <c r="J47" i="3"/>
  <c r="K47" i="3"/>
  <c r="K32" i="3"/>
  <c r="J32" i="3"/>
  <c r="J9" i="3"/>
  <c r="K9" i="3"/>
  <c r="J41" i="3"/>
  <c r="K41" i="3"/>
  <c r="K10" i="3"/>
  <c r="J10" i="3"/>
  <c r="K42" i="3"/>
  <c r="J42" i="3"/>
  <c r="K4" i="3"/>
  <c r="J4" i="3"/>
  <c r="J35" i="3"/>
  <c r="K35" i="3"/>
  <c r="J19" i="3"/>
  <c r="K19" i="3"/>
  <c r="K30" i="3"/>
  <c r="J30" i="3"/>
  <c r="J15" i="3"/>
  <c r="K15" i="3"/>
  <c r="K16" i="3"/>
  <c r="J16" i="3"/>
  <c r="J7" i="3"/>
  <c r="K7" i="3"/>
  <c r="J27" i="3"/>
  <c r="K27" i="3"/>
  <c r="J17" i="3"/>
  <c r="K17" i="3"/>
  <c r="J11" i="3"/>
  <c r="K11" i="3"/>
  <c r="K20" i="3"/>
  <c r="J20" i="3"/>
  <c r="K44" i="3"/>
  <c r="J44" i="3"/>
  <c r="J13" i="3"/>
  <c r="K13" i="3"/>
  <c r="K12" i="3"/>
  <c r="J12" i="3"/>
  <c r="K18" i="3"/>
  <c r="J18" i="3"/>
  <c r="K6" i="3"/>
  <c r="J6" i="3"/>
  <c r="J39" i="3"/>
  <c r="K39" i="3"/>
  <c r="K26" i="3"/>
  <c r="J26" i="3"/>
  <c r="J4" i="1"/>
  <c r="K4" i="1" s="1"/>
  <c r="I4" i="1"/>
  <c r="H41" i="1"/>
  <c r="H33" i="1"/>
  <c r="H25" i="1"/>
  <c r="H17" i="1"/>
  <c r="H9" i="1"/>
  <c r="H2" i="1"/>
  <c r="H40" i="1"/>
  <c r="H32" i="1"/>
  <c r="H24" i="1"/>
  <c r="H16" i="1"/>
  <c r="H8" i="1"/>
  <c r="H42" i="1"/>
  <c r="H26" i="1"/>
  <c r="H18" i="1"/>
  <c r="H10" i="1"/>
  <c r="I11" i="1"/>
  <c r="H47" i="1"/>
  <c r="H39" i="1"/>
  <c r="H31" i="1"/>
  <c r="H23" i="1"/>
  <c r="H15" i="1"/>
  <c r="H7" i="1"/>
  <c r="H34" i="1"/>
  <c r="I3" i="1"/>
  <c r="H46" i="1"/>
  <c r="H38" i="1"/>
  <c r="H30" i="1"/>
  <c r="H22" i="1"/>
  <c r="H14" i="1"/>
  <c r="H6" i="1"/>
  <c r="I43" i="1"/>
  <c r="H45" i="1"/>
  <c r="H37" i="1"/>
  <c r="H29" i="1"/>
  <c r="H21" i="1"/>
  <c r="H13" i="1"/>
  <c r="H5" i="1"/>
  <c r="H44" i="1"/>
  <c r="H36" i="1"/>
  <c r="H28" i="1"/>
  <c r="H20" i="1"/>
  <c r="H12" i="1"/>
  <c r="I19" i="1" l="1"/>
  <c r="I35" i="1"/>
  <c r="I27" i="1"/>
  <c r="L27" i="3"/>
  <c r="M27" i="3"/>
  <c r="N27" i="3" s="1"/>
  <c r="L33" i="3"/>
  <c r="M33" i="3"/>
  <c r="N33" i="3" s="1"/>
  <c r="L21" i="3"/>
  <c r="M21" i="3"/>
  <c r="N21" i="3" s="1"/>
  <c r="L6" i="3"/>
  <c r="M6" i="3"/>
  <c r="N6" i="3" s="1"/>
  <c r="L30" i="3"/>
  <c r="M30" i="3"/>
  <c r="N30" i="3" s="1"/>
  <c r="L32" i="3"/>
  <c r="M32" i="3"/>
  <c r="N32" i="3" s="1"/>
  <c r="L36" i="3"/>
  <c r="M36" i="3"/>
  <c r="N36" i="3" s="1"/>
  <c r="L7" i="3"/>
  <c r="M7" i="3"/>
  <c r="N7" i="3" s="1"/>
  <c r="L47" i="3"/>
  <c r="M47" i="3"/>
  <c r="N47" i="3" s="1"/>
  <c r="L5" i="3"/>
  <c r="M5" i="3"/>
  <c r="N5" i="3" s="1"/>
  <c r="L31" i="3"/>
  <c r="M31" i="3"/>
  <c r="N31" i="3" s="1"/>
  <c r="L25" i="3"/>
  <c r="M25" i="3"/>
  <c r="N25" i="3" s="1"/>
  <c r="L18" i="3"/>
  <c r="M18" i="3"/>
  <c r="N18" i="3" s="1"/>
  <c r="L20" i="3"/>
  <c r="M20" i="3"/>
  <c r="N20" i="3" s="1"/>
  <c r="L10" i="3"/>
  <c r="M10" i="3"/>
  <c r="N10" i="3" s="1"/>
  <c r="L34" i="3"/>
  <c r="M34" i="3"/>
  <c r="N34" i="3" s="1"/>
  <c r="L40" i="3"/>
  <c r="M40" i="3"/>
  <c r="N40" i="3" s="1"/>
  <c r="L45" i="3"/>
  <c r="M45" i="3"/>
  <c r="N45" i="3" s="1"/>
  <c r="L29" i="3"/>
  <c r="M29" i="3"/>
  <c r="N29" i="3" s="1"/>
  <c r="L44" i="3"/>
  <c r="M44" i="3"/>
  <c r="N44" i="3" s="1"/>
  <c r="L42" i="3"/>
  <c r="M42" i="3"/>
  <c r="N42" i="3" s="1"/>
  <c r="L46" i="3"/>
  <c r="M46" i="3"/>
  <c r="N46" i="3" s="1"/>
  <c r="L19" i="3"/>
  <c r="M19" i="3"/>
  <c r="N19" i="3" s="1"/>
  <c r="L11" i="3"/>
  <c r="M11" i="3"/>
  <c r="N11" i="3" s="1"/>
  <c r="L35" i="3"/>
  <c r="M35" i="3"/>
  <c r="N35" i="3" s="1"/>
  <c r="L41" i="3"/>
  <c r="M41" i="3"/>
  <c r="N41" i="3" s="1"/>
  <c r="L23" i="3"/>
  <c r="M23" i="3"/>
  <c r="N23" i="3" s="1"/>
  <c r="L26" i="3"/>
  <c r="M26" i="3"/>
  <c r="N26" i="3" s="1"/>
  <c r="L12" i="3"/>
  <c r="M12" i="3"/>
  <c r="N12" i="3" s="1"/>
  <c r="L16" i="3"/>
  <c r="M16" i="3"/>
  <c r="N16" i="3" s="1"/>
  <c r="L22" i="3"/>
  <c r="M22" i="3"/>
  <c r="N22" i="3" s="1"/>
  <c r="L24" i="3"/>
  <c r="M24" i="3"/>
  <c r="N24" i="3" s="1"/>
  <c r="L8" i="3"/>
  <c r="M8" i="3"/>
  <c r="N8" i="3" s="1"/>
  <c r="L14" i="3"/>
  <c r="M14" i="3"/>
  <c r="N14" i="3" s="1"/>
  <c r="L28" i="3"/>
  <c r="M28" i="3"/>
  <c r="N28" i="3" s="1"/>
  <c r="L39" i="3"/>
  <c r="M39" i="3"/>
  <c r="N39" i="3" s="1"/>
  <c r="L13" i="3"/>
  <c r="M13" i="3"/>
  <c r="N13" i="3" s="1"/>
  <c r="L17" i="3"/>
  <c r="M17" i="3"/>
  <c r="N17" i="3" s="1"/>
  <c r="L15" i="3"/>
  <c r="M15" i="3"/>
  <c r="N15" i="3" s="1"/>
  <c r="L9" i="3"/>
  <c r="M9" i="3"/>
  <c r="N9" i="3" s="1"/>
  <c r="L43" i="3"/>
  <c r="M43" i="3"/>
  <c r="N43" i="3" s="1"/>
  <c r="L37" i="3"/>
  <c r="M37" i="3"/>
  <c r="N37" i="3" s="1"/>
  <c r="L4" i="3"/>
  <c r="M4" i="3"/>
  <c r="N4" i="3" s="1"/>
  <c r="L3" i="3"/>
  <c r="M3" i="3"/>
  <c r="N3" i="3" s="1"/>
  <c r="N2" i="3"/>
  <c r="O2" i="3"/>
  <c r="L2" i="3"/>
  <c r="L38" i="3"/>
  <c r="M38" i="3"/>
  <c r="N38" i="3" s="1"/>
  <c r="I32" i="1"/>
  <c r="J32" i="1"/>
  <c r="K32" i="1" s="1"/>
  <c r="J14" i="1"/>
  <c r="K14" i="1" s="1"/>
  <c r="I14" i="1"/>
  <c r="J13" i="1"/>
  <c r="K13" i="1" s="1"/>
  <c r="I13" i="1"/>
  <c r="J22" i="1"/>
  <c r="K22" i="1" s="1"/>
  <c r="I22" i="1"/>
  <c r="J15" i="1"/>
  <c r="K15" i="1" s="1"/>
  <c r="I15" i="1"/>
  <c r="I18" i="1"/>
  <c r="J18" i="1"/>
  <c r="K18" i="1" s="1"/>
  <c r="I2" i="1"/>
  <c r="J2" i="1"/>
  <c r="K2" i="1" s="1"/>
  <c r="J12" i="1"/>
  <c r="K12" i="1" s="1"/>
  <c r="I12" i="1"/>
  <c r="J21" i="1"/>
  <c r="K21" i="1" s="1"/>
  <c r="I21" i="1"/>
  <c r="J30" i="1"/>
  <c r="K30" i="1" s="1"/>
  <c r="I30" i="1"/>
  <c r="J23" i="1"/>
  <c r="K23" i="1" s="1"/>
  <c r="I23" i="1"/>
  <c r="I26" i="1"/>
  <c r="J26" i="1"/>
  <c r="K26" i="1" s="1"/>
  <c r="I9" i="1"/>
  <c r="J9" i="1"/>
  <c r="K9" i="1" s="1"/>
  <c r="J5" i="1"/>
  <c r="K5" i="1" s="1"/>
  <c r="I5" i="1"/>
  <c r="J7" i="1"/>
  <c r="K7" i="1" s="1"/>
  <c r="I7" i="1"/>
  <c r="J10" i="1"/>
  <c r="K10" i="1" s="1"/>
  <c r="I10" i="1"/>
  <c r="I40" i="1"/>
  <c r="J40" i="1"/>
  <c r="K40" i="1" s="1"/>
  <c r="J20" i="1"/>
  <c r="K20" i="1" s="1"/>
  <c r="I20" i="1"/>
  <c r="J29" i="1"/>
  <c r="K29" i="1" s="1"/>
  <c r="I29" i="1"/>
  <c r="J38" i="1"/>
  <c r="K38" i="1" s="1"/>
  <c r="I38" i="1"/>
  <c r="J31" i="1"/>
  <c r="K31" i="1" s="1"/>
  <c r="I31" i="1"/>
  <c r="I42" i="1"/>
  <c r="J42" i="1"/>
  <c r="K42" i="1" s="1"/>
  <c r="I17" i="1"/>
  <c r="J17" i="1"/>
  <c r="K17" i="1" s="1"/>
  <c r="J6" i="1"/>
  <c r="K6" i="1" s="1"/>
  <c r="I6" i="1"/>
  <c r="J28" i="1"/>
  <c r="K28" i="1" s="1"/>
  <c r="I28" i="1"/>
  <c r="J37" i="1"/>
  <c r="K37" i="1" s="1"/>
  <c r="I37" i="1"/>
  <c r="I46" i="1"/>
  <c r="J46" i="1"/>
  <c r="K46" i="1" s="1"/>
  <c r="J39" i="1"/>
  <c r="K39" i="1" s="1"/>
  <c r="I39" i="1"/>
  <c r="I8" i="1"/>
  <c r="J8" i="1"/>
  <c r="K8" i="1" s="1"/>
  <c r="I25" i="1"/>
  <c r="J25" i="1"/>
  <c r="K25" i="1" s="1"/>
  <c r="J36" i="1"/>
  <c r="K36" i="1" s="1"/>
  <c r="I36" i="1"/>
  <c r="J45" i="1"/>
  <c r="K45" i="1" s="1"/>
  <c r="I45" i="1"/>
  <c r="J47" i="1"/>
  <c r="K47" i="1" s="1"/>
  <c r="I47" i="1"/>
  <c r="I16" i="1"/>
  <c r="J16" i="1"/>
  <c r="K16" i="1" s="1"/>
  <c r="I33" i="1"/>
  <c r="J33" i="1"/>
  <c r="K33" i="1" s="1"/>
  <c r="J44" i="1"/>
  <c r="K44" i="1" s="1"/>
  <c r="I44" i="1"/>
  <c r="I34" i="1"/>
  <c r="J34" i="1"/>
  <c r="K34" i="1" s="1"/>
  <c r="I24" i="1"/>
  <c r="J24" i="1"/>
  <c r="K24" i="1" s="1"/>
  <c r="I41" i="1"/>
  <c r="J41" i="1"/>
  <c r="K41" i="1" s="1"/>
  <c r="D4" i="1"/>
  <c r="F4" i="1" s="1"/>
  <c r="G4" i="1" s="1"/>
  <c r="D5" i="1"/>
  <c r="F5" i="1" s="1"/>
  <c r="G5" i="1" s="1"/>
  <c r="D6" i="1"/>
  <c r="F6" i="1" s="1"/>
  <c r="G6" i="1" s="1"/>
  <c r="D7" i="1"/>
  <c r="F7" i="1" s="1"/>
  <c r="G7" i="1" s="1"/>
  <c r="D8" i="1"/>
  <c r="F8" i="1" s="1"/>
  <c r="G8" i="1" s="1"/>
  <c r="D9" i="1"/>
  <c r="F9" i="1" s="1"/>
  <c r="G9" i="1" s="1"/>
  <c r="D10" i="1"/>
  <c r="F10" i="1" s="1"/>
  <c r="G10" i="1" s="1"/>
  <c r="D11" i="1"/>
  <c r="F11" i="1" s="1"/>
  <c r="G11" i="1" s="1"/>
  <c r="D12" i="1"/>
  <c r="F12" i="1" s="1"/>
  <c r="G12" i="1" s="1"/>
  <c r="D13" i="1"/>
  <c r="F13" i="1" s="1"/>
  <c r="G13" i="1" s="1"/>
  <c r="D14" i="1"/>
  <c r="F14" i="1" s="1"/>
  <c r="G14" i="1" s="1"/>
  <c r="D15" i="1"/>
  <c r="F15" i="1" s="1"/>
  <c r="G15" i="1" s="1"/>
  <c r="D16" i="1"/>
  <c r="F16" i="1" s="1"/>
  <c r="G16" i="1" s="1"/>
  <c r="D17" i="1"/>
  <c r="F17" i="1" s="1"/>
  <c r="G17" i="1" s="1"/>
  <c r="D18" i="1"/>
  <c r="F18" i="1" s="1"/>
  <c r="G18" i="1" s="1"/>
  <c r="D19" i="1"/>
  <c r="F19" i="1" s="1"/>
  <c r="G19" i="1" s="1"/>
  <c r="D20" i="1"/>
  <c r="F20" i="1" s="1"/>
  <c r="G20" i="1" s="1"/>
  <c r="D21" i="1"/>
  <c r="F21" i="1" s="1"/>
  <c r="G21" i="1" s="1"/>
  <c r="D22" i="1"/>
  <c r="F22" i="1" s="1"/>
  <c r="G22" i="1" s="1"/>
  <c r="D23" i="1"/>
  <c r="F23" i="1" s="1"/>
  <c r="G23" i="1" s="1"/>
  <c r="D24" i="1"/>
  <c r="F24" i="1" s="1"/>
  <c r="G24" i="1" s="1"/>
  <c r="D25" i="1"/>
  <c r="F25" i="1" s="1"/>
  <c r="G25" i="1" s="1"/>
  <c r="D26" i="1"/>
  <c r="F26" i="1" s="1"/>
  <c r="G26" i="1" s="1"/>
  <c r="D27" i="1"/>
  <c r="F27" i="1" s="1"/>
  <c r="G27" i="1" s="1"/>
  <c r="D28" i="1"/>
  <c r="F28" i="1" s="1"/>
  <c r="G28" i="1" s="1"/>
  <c r="D29" i="1"/>
  <c r="F29" i="1" s="1"/>
  <c r="G29" i="1" s="1"/>
  <c r="D30" i="1"/>
  <c r="F30" i="1" s="1"/>
  <c r="G30" i="1" s="1"/>
  <c r="D31" i="1"/>
  <c r="F31" i="1" s="1"/>
  <c r="G31" i="1" s="1"/>
  <c r="D32" i="1"/>
  <c r="F32" i="1" s="1"/>
  <c r="G32" i="1" s="1"/>
  <c r="D33" i="1"/>
  <c r="F33" i="1" s="1"/>
  <c r="G33" i="1" s="1"/>
  <c r="D34" i="1"/>
  <c r="F34" i="1" s="1"/>
  <c r="G34" i="1" s="1"/>
  <c r="D35" i="1"/>
  <c r="F35" i="1" s="1"/>
  <c r="G35" i="1" s="1"/>
  <c r="D36" i="1"/>
  <c r="F36" i="1" s="1"/>
  <c r="G36" i="1" s="1"/>
  <c r="D37" i="1"/>
  <c r="F37" i="1" s="1"/>
  <c r="G37" i="1" s="1"/>
  <c r="D38" i="1"/>
  <c r="F38" i="1" s="1"/>
  <c r="G38" i="1" s="1"/>
  <c r="D39" i="1"/>
  <c r="F39" i="1" s="1"/>
  <c r="G39" i="1" s="1"/>
  <c r="D40" i="1"/>
  <c r="F40" i="1" s="1"/>
  <c r="G40" i="1" s="1"/>
  <c r="D41" i="1"/>
  <c r="F41" i="1" s="1"/>
  <c r="G41" i="1" s="1"/>
  <c r="D42" i="1"/>
  <c r="F42" i="1" s="1"/>
  <c r="G42" i="1" s="1"/>
  <c r="D43" i="1"/>
  <c r="F43" i="1" s="1"/>
  <c r="G43" i="1" s="1"/>
  <c r="D44" i="1"/>
  <c r="F44" i="1" s="1"/>
  <c r="G44" i="1" s="1"/>
  <c r="D45" i="1"/>
  <c r="F45" i="1" s="1"/>
  <c r="G45" i="1" s="1"/>
  <c r="D46" i="1"/>
  <c r="F46" i="1" s="1"/>
  <c r="G46" i="1" s="1"/>
  <c r="D47" i="1"/>
  <c r="F47" i="1" s="1"/>
  <c r="G47" i="1" s="1"/>
  <c r="D3" i="1"/>
  <c r="F3" i="1" s="1"/>
  <c r="G3" i="1" s="1"/>
  <c r="D2" i="1"/>
  <c r="E34" i="1" l="1"/>
  <c r="E18" i="1"/>
  <c r="E10" i="1"/>
  <c r="E26" i="1"/>
  <c r="E44" i="1"/>
  <c r="E36" i="1"/>
  <c r="E28" i="1"/>
  <c r="E20" i="1"/>
  <c r="E12" i="1"/>
  <c r="E4" i="1"/>
  <c r="E43" i="1"/>
  <c r="E35" i="1"/>
  <c r="E27" i="1"/>
  <c r="E19" i="1"/>
  <c r="E11" i="1"/>
  <c r="E3" i="1"/>
  <c r="E42" i="1"/>
  <c r="E41" i="1"/>
  <c r="E33" i="1"/>
  <c r="E25" i="1"/>
  <c r="E17" i="1"/>
  <c r="E9" i="1"/>
  <c r="E40" i="1"/>
  <c r="E32" i="1"/>
  <c r="E24" i="1"/>
  <c r="E16" i="1"/>
  <c r="E8" i="1"/>
  <c r="E47" i="1"/>
  <c r="E39" i="1"/>
  <c r="E31" i="1"/>
  <c r="E23" i="1"/>
  <c r="E15" i="1"/>
  <c r="E7" i="1"/>
  <c r="E46" i="1"/>
  <c r="E38" i="1"/>
  <c r="E30" i="1"/>
  <c r="E22" i="1"/>
  <c r="E14" i="1"/>
  <c r="E6" i="1"/>
  <c r="E2" i="1"/>
  <c r="F2" i="1"/>
  <c r="G2" i="1" s="1"/>
  <c r="P3" i="1"/>
  <c r="E45" i="1"/>
  <c r="E37" i="1"/>
  <c r="E29" i="1"/>
  <c r="E21" i="1"/>
  <c r="E13" i="1"/>
  <c r="E5" i="1"/>
</calcChain>
</file>

<file path=xl/sharedStrings.xml><?xml version="1.0" encoding="utf-8"?>
<sst xmlns="http://schemas.openxmlformats.org/spreadsheetml/2006/main" count="69" uniqueCount="38">
  <si>
    <t>E[MeV]</t>
  </si>
  <si>
    <t>RelErr</t>
  </si>
  <si>
    <t>Flux / srcp</t>
  </si>
  <si>
    <t>Diff Fluence</t>
  </si>
  <si>
    <t>Error</t>
  </si>
  <si>
    <t>Norm Diff</t>
  </si>
  <si>
    <t>sigma</t>
  </si>
  <si>
    <t>Flux Norm</t>
  </si>
  <si>
    <t>Flux and Differential flux normalized so that the area under the curve is 1</t>
  </si>
  <si>
    <t>Flux tot</t>
  </si>
  <si>
    <t>Diff tot</t>
  </si>
  <si>
    <t>lethargy</t>
  </si>
  <si>
    <t>sigmaLeth</t>
  </si>
  <si>
    <t>Lethargy</t>
  </si>
  <si>
    <t>Energy</t>
  </si>
  <si>
    <t>Flux/srcp</t>
  </si>
  <si>
    <t>Fluence</t>
  </si>
  <si>
    <t>DiffFluence</t>
  </si>
  <si>
    <t>SCALE</t>
  </si>
  <si>
    <t>Bins</t>
  </si>
  <si>
    <t>Norm Flux</t>
  </si>
  <si>
    <t>Leth - not norm</t>
  </si>
  <si>
    <t>E MeV</t>
  </si>
  <si>
    <t>Flux</t>
  </si>
  <si>
    <t>error</t>
  </si>
  <si>
    <t>Updated to SSR_Sep18_Bridgman</t>
  </si>
  <si>
    <t>Flux/Srcp</t>
  </si>
  <si>
    <t>Rel Err</t>
  </si>
  <si>
    <t>Updated from ETA_SSR.o on 21 Oct 18</t>
  </si>
  <si>
    <t>Updated on 21 Oct from ETA_SSR.o</t>
  </si>
  <si>
    <t>Collapsed these bins further in SCALE</t>
  </si>
  <si>
    <t>Sum</t>
  </si>
  <si>
    <t>Collapsed these bins in SCALE too</t>
  </si>
  <si>
    <t>sq err</t>
  </si>
  <si>
    <t>sum</t>
  </si>
  <si>
    <t>Err</t>
  </si>
  <si>
    <t>129 Group STAYSL Bins</t>
  </si>
  <si>
    <t>Fiss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</si>
</sst>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EB49-6990-47CC-B1A0-A1B794C981AF}">
  <dimension ref="A1:Q70"/>
  <sheetViews>
    <sheetView topLeftCell="B1" workbookViewId="0">
      <selection activeCell="E8" sqref="E8"/>
    </sheetView>
  </sheetViews>
  <sheetFormatPr defaultRowHeight="14.4" x14ac:dyDescent="0.3"/>
  <cols>
    <col min="5" max="5" width="9.21875" bestFit="1" customWidth="1"/>
    <col min="15" max="15" width="12" bestFit="1" customWidth="1"/>
  </cols>
  <sheetData>
    <row r="1" spans="1:17" x14ac:dyDescent="0.3">
      <c r="A1" t="s">
        <v>18</v>
      </c>
      <c r="B1" t="s">
        <v>14</v>
      </c>
      <c r="C1" t="s">
        <v>15</v>
      </c>
      <c r="D1" t="s">
        <v>1</v>
      </c>
      <c r="E1" t="s">
        <v>16</v>
      </c>
      <c r="F1" t="s">
        <v>4</v>
      </c>
      <c r="G1" t="s">
        <v>17</v>
      </c>
      <c r="H1" t="s">
        <v>4</v>
      </c>
      <c r="I1" t="s">
        <v>11</v>
      </c>
      <c r="J1" t="s">
        <v>6</v>
      </c>
      <c r="L1" t="s">
        <v>30</v>
      </c>
    </row>
    <row r="2" spans="1:17" x14ac:dyDescent="0.3">
      <c r="B2" s="1">
        <v>1E-10</v>
      </c>
      <c r="C2" s="1">
        <v>9.9999999999999998E-17</v>
      </c>
      <c r="D2">
        <v>0</v>
      </c>
      <c r="E2" s="1">
        <v>9.9999999999999998E-121</v>
      </c>
      <c r="F2" s="1">
        <v>0</v>
      </c>
      <c r="G2" s="1">
        <v>9.9999999999999998E-121</v>
      </c>
      <c r="H2" s="1">
        <v>0</v>
      </c>
      <c r="I2" s="1">
        <v>9.9999999999999998E-121</v>
      </c>
      <c r="J2" s="1">
        <v>0</v>
      </c>
    </row>
    <row r="3" spans="1:17" x14ac:dyDescent="0.3">
      <c r="A3" t="s">
        <v>19</v>
      </c>
      <c r="B3" s="1">
        <v>5.0000000000000004E-6</v>
      </c>
      <c r="C3" s="1">
        <v>4.5268900000000001E-10</v>
      </c>
      <c r="D3">
        <v>0.1086</v>
      </c>
      <c r="E3" s="1">
        <f>C3*10^15*3.7</f>
        <v>1674949.3</v>
      </c>
      <c r="F3" s="1">
        <f>E3*D3</f>
        <v>181899.49398</v>
      </c>
      <c r="G3" s="1">
        <f>E3/B3</f>
        <v>334989860000</v>
      </c>
      <c r="H3" s="1">
        <f>G3*D3</f>
        <v>36379898796</v>
      </c>
      <c r="I3" s="1">
        <f>E3/LN(B3/10^-10)</f>
        <v>154804.40134465203</v>
      </c>
      <c r="J3" s="1">
        <f>I3*D3</f>
        <v>16811.75798602921</v>
      </c>
      <c r="L3" s="1">
        <v>2.2000000000000001E-4</v>
      </c>
      <c r="M3" s="1">
        <v>2.13098E-9</v>
      </c>
      <c r="N3">
        <v>5.3600000000000002E-2</v>
      </c>
      <c r="O3" t="s">
        <v>31</v>
      </c>
      <c r="P3" s="1">
        <f>M3+M4</f>
        <v>3.3338600000000003E-9</v>
      </c>
    </row>
    <row r="4" spans="1:17" x14ac:dyDescent="0.3">
      <c r="B4" s="1">
        <v>2.7500000000000001E-5</v>
      </c>
      <c r="C4" s="1">
        <v>1.0772600000000001E-9</v>
      </c>
      <c r="D4">
        <v>6.4299999999999996E-2</v>
      </c>
      <c r="E4" s="1">
        <f t="shared" ref="E4:E63" si="0">C4*10^15*3.7</f>
        <v>3985862</v>
      </c>
      <c r="F4" s="1">
        <f t="shared" ref="F4:F63" si="1">E4*D4</f>
        <v>256290.92659999998</v>
      </c>
      <c r="G4" s="1">
        <f>E4/(B4-B3)</f>
        <v>177149422222.2222</v>
      </c>
      <c r="H4" s="1">
        <f>G4*D4</f>
        <v>11390707848.888887</v>
      </c>
      <c r="I4" s="1">
        <f>E4/LN(B4/B3)</f>
        <v>2338094.418845397</v>
      </c>
      <c r="J4" s="1">
        <f>I4*D4</f>
        <v>150339.47113175903</v>
      </c>
      <c r="L4" s="1">
        <v>3.0499999999999999E-4</v>
      </c>
      <c r="M4" s="1">
        <v>1.2028800000000001E-9</v>
      </c>
      <c r="N4">
        <v>6.2300000000000001E-2</v>
      </c>
      <c r="O4" t="s">
        <v>4</v>
      </c>
      <c r="P4" s="1">
        <f>SQRT((N3*M3)^2+(N4*M4)^2)/P3</f>
        <v>4.0976475412392972E-2</v>
      </c>
    </row>
    <row r="5" spans="1:17" x14ac:dyDescent="0.3">
      <c r="B5" s="1">
        <v>9.7E-5</v>
      </c>
      <c r="C5" s="1">
        <v>2.4261899999999999E-9</v>
      </c>
      <c r="D5">
        <v>5.3699999999999998E-2</v>
      </c>
      <c r="E5" s="1">
        <f t="shared" si="0"/>
        <v>8976903</v>
      </c>
      <c r="F5" s="1">
        <f t="shared" si="1"/>
        <v>482059.6911</v>
      </c>
      <c r="G5" s="1">
        <f t="shared" ref="G5" si="2">E5/(B5-B4)</f>
        <v>129164071942.44604</v>
      </c>
      <c r="H5" s="1">
        <f t="shared" ref="H5" si="3">G5*D5</f>
        <v>6936110663.3093519</v>
      </c>
      <c r="I5" s="1">
        <f t="shared" ref="I5" si="4">E5/LN(B5/B4)</f>
        <v>7121559.0221257769</v>
      </c>
      <c r="J5" s="1">
        <f t="shared" ref="J5" si="5">I5*D5</f>
        <v>382427.71948815422</v>
      </c>
      <c r="L5" t="s">
        <v>22</v>
      </c>
      <c r="M5" t="s">
        <v>23</v>
      </c>
      <c r="N5" t="s">
        <v>27</v>
      </c>
    </row>
    <row r="6" spans="1:17" x14ac:dyDescent="0.3">
      <c r="B6" s="1">
        <v>3.0499999999999999E-4</v>
      </c>
      <c r="C6" s="1">
        <f>P3</f>
        <v>3.3338600000000003E-9</v>
      </c>
      <c r="D6" s="2">
        <f>P4</f>
        <v>4.0976475412392972E-2</v>
      </c>
      <c r="E6" s="1">
        <f t="shared" si="0"/>
        <v>12335282.000000002</v>
      </c>
      <c r="F6" s="1">
        <f t="shared" si="1"/>
        <v>505456.37957793369</v>
      </c>
      <c r="G6" s="1">
        <f t="shared" ref="G6:G7" si="6">E6/(B6-B5)</f>
        <v>59304240384.615395</v>
      </c>
      <c r="H6" s="1">
        <f t="shared" ref="H6:H7" si="7">G6*D6</f>
        <v>2430078747.9708352</v>
      </c>
      <c r="I6" s="1">
        <f t="shared" ref="I6:I7" si="8">E6/LN(B6/B5)</f>
        <v>10767522.177371833</v>
      </c>
      <c r="J6" s="1">
        <f t="shared" ref="J6:J7" si="9">I6*D6</f>
        <v>441215.10775347298</v>
      </c>
    </row>
    <row r="7" spans="1:17" x14ac:dyDescent="0.3">
      <c r="B7" s="1">
        <v>1.15E-3</v>
      </c>
      <c r="C7" s="1">
        <v>6.5790900000000003E-9</v>
      </c>
      <c r="D7">
        <v>2.8199999999999999E-2</v>
      </c>
      <c r="E7" s="1">
        <f t="shared" si="0"/>
        <v>24342633</v>
      </c>
      <c r="F7" s="1">
        <f t="shared" si="1"/>
        <v>686462.25060000003</v>
      </c>
      <c r="G7" s="1">
        <f t="shared" si="6"/>
        <v>28807849704.14201</v>
      </c>
      <c r="H7" s="1">
        <f t="shared" si="7"/>
        <v>812381361.65680468</v>
      </c>
      <c r="I7" s="1">
        <f t="shared" si="8"/>
        <v>18341269.692867663</v>
      </c>
      <c r="J7" s="1">
        <f t="shared" si="9"/>
        <v>517223.80533886806</v>
      </c>
      <c r="L7" t="s">
        <v>29</v>
      </c>
    </row>
    <row r="8" spans="1:17" x14ac:dyDescent="0.3">
      <c r="B8" s="1">
        <v>3.8999999999999998E-3</v>
      </c>
      <c r="C8" s="1">
        <f>Q10</f>
        <v>3.8475060000000005E-8</v>
      </c>
      <c r="D8" s="1">
        <f>Q11</f>
        <v>6.0325891288335633E-3</v>
      </c>
      <c r="E8" s="1">
        <f t="shared" si="0"/>
        <v>142357722.00000003</v>
      </c>
      <c r="F8" s="1">
        <f t="shared" si="1"/>
        <v>858785.64614271082</v>
      </c>
      <c r="G8" s="1">
        <f t="shared" ref="G8:G68" si="10">E8/(B8-B7)</f>
        <v>51766444363.636375</v>
      </c>
      <c r="H8" s="1">
        <f t="shared" ref="H8:H68" si="11">G8*D8</f>
        <v>312285689.50644028</v>
      </c>
      <c r="I8" s="1">
        <f t="shared" ref="I8:I68" si="12">E8/LN(B8/B7)</f>
        <v>116570601.71541417</v>
      </c>
      <c r="J8" s="1">
        <f t="shared" ref="J8:J68" si="13">I8*D8</f>
        <v>703222.54464999458</v>
      </c>
    </row>
    <row r="9" spans="1:17" x14ac:dyDescent="0.3">
      <c r="B9" s="1">
        <v>5.7000000000000002E-3</v>
      </c>
      <c r="C9" s="1">
        <v>4.1560899999999999E-8</v>
      </c>
      <c r="D9">
        <v>4.1999999999999997E-3</v>
      </c>
      <c r="E9" s="1">
        <f t="shared" si="0"/>
        <v>153775330</v>
      </c>
      <c r="F9" s="1">
        <f t="shared" si="1"/>
        <v>645856.38599999994</v>
      </c>
      <c r="G9" s="1">
        <f t="shared" si="10"/>
        <v>85430738888.88887</v>
      </c>
      <c r="H9" s="1">
        <f t="shared" si="11"/>
        <v>358809103.33333325</v>
      </c>
      <c r="I9" s="1">
        <f t="shared" si="12"/>
        <v>405216167.20147818</v>
      </c>
      <c r="J9" s="1">
        <f t="shared" si="13"/>
        <v>1701907.9022462082</v>
      </c>
      <c r="L9" t="s">
        <v>32</v>
      </c>
    </row>
    <row r="10" spans="1:17" x14ac:dyDescent="0.3">
      <c r="B10" s="1">
        <v>8.0300000000000007E-3</v>
      </c>
      <c r="C10" s="1">
        <v>6.7936499999999994E-8</v>
      </c>
      <c r="D10">
        <v>2.7000000000000001E-3</v>
      </c>
      <c r="E10" s="1">
        <f t="shared" si="0"/>
        <v>251365050</v>
      </c>
      <c r="F10" s="1">
        <f t="shared" si="1"/>
        <v>678685.63500000001</v>
      </c>
      <c r="G10" s="1">
        <f t="shared" si="10"/>
        <v>107881995708.15448</v>
      </c>
      <c r="H10" s="1">
        <f t="shared" si="11"/>
        <v>291281388.41201711</v>
      </c>
      <c r="I10" s="1">
        <f t="shared" si="12"/>
        <v>733444963.51886868</v>
      </c>
      <c r="J10" s="1">
        <f t="shared" si="13"/>
        <v>1980301.4015009454</v>
      </c>
      <c r="L10" s="1">
        <v>2.5000000000000001E-3</v>
      </c>
      <c r="M10" s="1">
        <v>1.7345399999999999E-8</v>
      </c>
      <c r="N10">
        <v>1.18E-2</v>
      </c>
      <c r="O10">
        <f>(M10*N10)^2</f>
        <v>4.1892150357518399E-20</v>
      </c>
      <c r="P10" t="s">
        <v>34</v>
      </c>
      <c r="Q10" s="1">
        <f>SUM(M10:M13)</f>
        <v>3.8475060000000005E-8</v>
      </c>
    </row>
    <row r="11" spans="1:17" x14ac:dyDescent="0.3">
      <c r="B11" s="1">
        <v>9.4999999999999998E-3</v>
      </c>
      <c r="C11" s="1">
        <v>4.7054300000000002E-8</v>
      </c>
      <c r="D11">
        <v>3.0999999999999999E-3</v>
      </c>
      <c r="E11" s="1">
        <f t="shared" si="0"/>
        <v>174100910</v>
      </c>
      <c r="F11" s="1">
        <f t="shared" si="1"/>
        <v>539712.821</v>
      </c>
      <c r="G11" s="1">
        <f t="shared" si="10"/>
        <v>118435993197.27899</v>
      </c>
      <c r="H11" s="1">
        <f t="shared" si="11"/>
        <v>367151578.91156489</v>
      </c>
      <c r="I11" s="1">
        <f t="shared" si="12"/>
        <v>1035653659.2919388</v>
      </c>
      <c r="J11" s="1">
        <f t="shared" si="13"/>
        <v>3210526.34380501</v>
      </c>
      <c r="L11" s="1">
        <v>3.0000000000000001E-3</v>
      </c>
      <c r="M11" s="1">
        <v>5.8448999999999999E-9</v>
      </c>
      <c r="N11">
        <v>9.9000000000000008E-3</v>
      </c>
      <c r="O11">
        <f t="shared" ref="O11:O13" si="14">(M11*N11)^2</f>
        <v>3.3483015175401008E-21</v>
      </c>
      <c r="P11" t="s">
        <v>35</v>
      </c>
      <c r="Q11" s="1">
        <f>SQRT(SUM(O10:O13))/Q10</f>
        <v>6.0325891288335633E-3</v>
      </c>
    </row>
    <row r="12" spans="1:17" x14ac:dyDescent="0.3">
      <c r="B12" s="1">
        <v>1.2999999999999999E-2</v>
      </c>
      <c r="C12" s="1">
        <v>1.3283899999999999E-7</v>
      </c>
      <c r="D12">
        <v>2.3E-3</v>
      </c>
      <c r="E12" s="1">
        <f t="shared" si="0"/>
        <v>491504299.99999994</v>
      </c>
      <c r="F12" s="1">
        <f t="shared" si="1"/>
        <v>1130459.8899999999</v>
      </c>
      <c r="G12" s="1">
        <f t="shared" si="10"/>
        <v>140429800000</v>
      </c>
      <c r="H12" s="1">
        <f t="shared" si="11"/>
        <v>322988540</v>
      </c>
      <c r="I12" s="1">
        <f t="shared" si="12"/>
        <v>1567009262.5669866</v>
      </c>
      <c r="J12" s="1">
        <f t="shared" si="13"/>
        <v>3604121.3039040691</v>
      </c>
      <c r="L12" s="1">
        <v>3.7399999999999998E-3</v>
      </c>
      <c r="M12" s="1">
        <v>1.2471200000000001E-8</v>
      </c>
      <c r="N12">
        <v>7.1000000000000004E-3</v>
      </c>
      <c r="O12">
        <f t="shared" si="14"/>
        <v>7.8403091120704006E-21</v>
      </c>
    </row>
    <row r="13" spans="1:17" x14ac:dyDescent="0.3">
      <c r="B13" s="1">
        <v>1.7000000000000001E-2</v>
      </c>
      <c r="C13" s="1">
        <v>1.66112E-7</v>
      </c>
      <c r="D13">
        <v>1.8E-3</v>
      </c>
      <c r="E13" s="1">
        <f t="shared" si="0"/>
        <v>614614400</v>
      </c>
      <c r="F13" s="1">
        <f t="shared" si="1"/>
        <v>1106305.92</v>
      </c>
      <c r="G13" s="1">
        <f t="shared" si="10"/>
        <v>153653599999.99994</v>
      </c>
      <c r="H13" s="1">
        <f t="shared" si="11"/>
        <v>276576479.99999988</v>
      </c>
      <c r="I13" s="1">
        <f t="shared" si="12"/>
        <v>2291080542.7216058</v>
      </c>
      <c r="J13" s="1">
        <f t="shared" si="13"/>
        <v>4123944.9768988905</v>
      </c>
      <c r="L13" s="1">
        <v>3.8999999999999998E-3</v>
      </c>
      <c r="M13" s="1">
        <v>2.8135599999999999E-9</v>
      </c>
      <c r="N13">
        <v>0.01</v>
      </c>
      <c r="O13">
        <f t="shared" si="14"/>
        <v>7.9161198735999994E-22</v>
      </c>
    </row>
    <row r="14" spans="1:17" x14ac:dyDescent="0.3">
      <c r="B14" s="1">
        <v>0.02</v>
      </c>
      <c r="C14" s="1">
        <v>1.3741399999999999E-7</v>
      </c>
      <c r="D14">
        <v>1.8E-3</v>
      </c>
      <c r="E14" s="1">
        <f t="shared" si="0"/>
        <v>508431800</v>
      </c>
      <c r="F14" s="1">
        <f t="shared" si="1"/>
        <v>915177.24</v>
      </c>
      <c r="G14" s="1">
        <f t="shared" si="10"/>
        <v>169477266666.66672</v>
      </c>
      <c r="H14" s="1">
        <f t="shared" si="11"/>
        <v>305059080.00000006</v>
      </c>
      <c r="I14" s="1">
        <f t="shared" si="12"/>
        <v>3128446646.6225462</v>
      </c>
      <c r="J14" s="1">
        <f t="shared" si="13"/>
        <v>5631203.963920583</v>
      </c>
      <c r="L14" t="s">
        <v>22</v>
      </c>
      <c r="M14" t="s">
        <v>23</v>
      </c>
      <c r="N14" t="s">
        <v>27</v>
      </c>
      <c r="O14" t="s">
        <v>33</v>
      </c>
    </row>
    <row r="15" spans="1:17" x14ac:dyDescent="0.3">
      <c r="B15" s="1">
        <v>0.03</v>
      </c>
      <c r="C15" s="1">
        <v>5.5633499999999999E-7</v>
      </c>
      <c r="D15">
        <v>1E-3</v>
      </c>
      <c r="E15" s="1">
        <f t="shared" si="0"/>
        <v>2058439500</v>
      </c>
      <c r="F15" s="1">
        <f t="shared" si="1"/>
        <v>2058439.5</v>
      </c>
      <c r="G15" s="1">
        <f t="shared" si="10"/>
        <v>205843950000.00003</v>
      </c>
      <c r="H15" s="1">
        <f t="shared" si="11"/>
        <v>205843950.00000003</v>
      </c>
      <c r="I15" s="1">
        <f t="shared" si="12"/>
        <v>5076736465.9424105</v>
      </c>
      <c r="J15" s="1">
        <f t="shared" si="13"/>
        <v>5076736.4659424108</v>
      </c>
    </row>
    <row r="16" spans="1:17" x14ac:dyDescent="0.3">
      <c r="B16" s="1">
        <v>4.4999999999999998E-2</v>
      </c>
      <c r="C16" s="1">
        <v>7.7428800000000003E-7</v>
      </c>
      <c r="D16">
        <v>8.0000000000000004E-4</v>
      </c>
      <c r="E16" s="1">
        <f t="shared" si="0"/>
        <v>2864865600</v>
      </c>
      <c r="F16" s="1">
        <f t="shared" si="1"/>
        <v>2291892.48</v>
      </c>
      <c r="G16" s="1">
        <f t="shared" si="10"/>
        <v>190991040000</v>
      </c>
      <c r="H16" s="1">
        <f t="shared" si="11"/>
        <v>152792832</v>
      </c>
      <c r="I16" s="1">
        <f t="shared" si="12"/>
        <v>7065627948.5231333</v>
      </c>
      <c r="J16" s="1">
        <f t="shared" si="13"/>
        <v>5652502.3588185068</v>
      </c>
    </row>
    <row r="17" spans="2:10" x14ac:dyDescent="0.3">
      <c r="B17" s="1">
        <v>0.05</v>
      </c>
      <c r="C17" s="1">
        <v>2.8605100000000002E-7</v>
      </c>
      <c r="D17">
        <v>1.2999999999999999E-3</v>
      </c>
      <c r="E17" s="1">
        <f t="shared" si="0"/>
        <v>1058388700</v>
      </c>
      <c r="F17" s="1">
        <f t="shared" si="1"/>
        <v>1375905.3099999998</v>
      </c>
      <c r="G17" s="1">
        <f t="shared" si="10"/>
        <v>211677739999.99982</v>
      </c>
      <c r="H17" s="1">
        <f t="shared" si="11"/>
        <v>275181061.99999976</v>
      </c>
      <c r="I17" s="1">
        <f t="shared" si="12"/>
        <v>10045401670.55818</v>
      </c>
      <c r="J17" s="1">
        <f t="shared" si="13"/>
        <v>13059022.171725633</v>
      </c>
    </row>
    <row r="18" spans="2:10" x14ac:dyDescent="0.3">
      <c r="B18" s="1">
        <v>5.1999999999999998E-2</v>
      </c>
      <c r="C18" s="1">
        <v>1.19206E-7</v>
      </c>
      <c r="D18">
        <v>1.8E-3</v>
      </c>
      <c r="E18" s="1">
        <f t="shared" si="0"/>
        <v>441062200</v>
      </c>
      <c r="F18" s="1">
        <f t="shared" si="1"/>
        <v>793911.96</v>
      </c>
      <c r="G18" s="1">
        <f t="shared" si="10"/>
        <v>220531100000.00058</v>
      </c>
      <c r="H18" s="1">
        <f t="shared" si="11"/>
        <v>396955980.00000101</v>
      </c>
      <c r="I18" s="1">
        <f t="shared" si="12"/>
        <v>11245644572.454741</v>
      </c>
      <c r="J18" s="1">
        <f t="shared" si="13"/>
        <v>20242160.230418533</v>
      </c>
    </row>
    <row r="19" spans="2:10" x14ac:dyDescent="0.3">
      <c r="B19" s="1">
        <v>0.06</v>
      </c>
      <c r="C19" s="1">
        <v>4.9440399999999998E-7</v>
      </c>
      <c r="D19">
        <v>1E-3</v>
      </c>
      <c r="E19" s="1">
        <f t="shared" si="0"/>
        <v>1829294800</v>
      </c>
      <c r="F19" s="1">
        <f t="shared" si="1"/>
        <v>1829294.8</v>
      </c>
      <c r="G19" s="1">
        <f t="shared" si="10"/>
        <v>228661850000</v>
      </c>
      <c r="H19" s="1">
        <f t="shared" si="11"/>
        <v>228661850</v>
      </c>
      <c r="I19" s="1">
        <f t="shared" si="12"/>
        <v>12783256572.500465</v>
      </c>
      <c r="J19" s="1">
        <f t="shared" si="13"/>
        <v>12783256.572500465</v>
      </c>
    </row>
    <row r="20" spans="2:10" x14ac:dyDescent="0.3">
      <c r="B20" s="1">
        <v>7.2999999999999995E-2</v>
      </c>
      <c r="C20" s="1">
        <v>9.6178899999999996E-7</v>
      </c>
      <c r="D20">
        <v>8.0000000000000004E-4</v>
      </c>
      <c r="E20" s="1">
        <f t="shared" si="0"/>
        <v>3558619300</v>
      </c>
      <c r="F20" s="1">
        <f t="shared" si="1"/>
        <v>2846895.44</v>
      </c>
      <c r="G20" s="1">
        <f t="shared" si="10"/>
        <v>273739946153.84619</v>
      </c>
      <c r="H20" s="1">
        <f t="shared" si="11"/>
        <v>218991956.92307696</v>
      </c>
      <c r="I20" s="1">
        <f t="shared" si="12"/>
        <v>18145585482.769539</v>
      </c>
      <c r="J20" s="1">
        <f t="shared" si="13"/>
        <v>14516468.386215631</v>
      </c>
    </row>
    <row r="21" spans="2:10" x14ac:dyDescent="0.3">
      <c r="B21" s="1">
        <v>7.4999999999999997E-2</v>
      </c>
      <c r="C21" s="1">
        <v>1.7495299999999999E-7</v>
      </c>
      <c r="D21">
        <v>1.5E-3</v>
      </c>
      <c r="E21" s="1">
        <f t="shared" si="0"/>
        <v>647326100</v>
      </c>
      <c r="F21" s="1">
        <f t="shared" si="1"/>
        <v>970989.15</v>
      </c>
      <c r="G21" s="1">
        <f t="shared" si="10"/>
        <v>323663049999.99969</v>
      </c>
      <c r="H21" s="1">
        <f t="shared" si="11"/>
        <v>485494574.99999952</v>
      </c>
      <c r="I21" s="1">
        <f t="shared" si="12"/>
        <v>23949607687.328556</v>
      </c>
      <c r="J21" s="1">
        <f t="shared" si="13"/>
        <v>35924411.530992836</v>
      </c>
    </row>
    <row r="22" spans="2:10" x14ac:dyDescent="0.3">
      <c r="B22" s="1">
        <v>8.2000000000000003E-2</v>
      </c>
      <c r="C22" s="1">
        <v>6.2699199999999998E-7</v>
      </c>
      <c r="D22">
        <v>1E-3</v>
      </c>
      <c r="E22" s="1">
        <f t="shared" si="0"/>
        <v>2319870400</v>
      </c>
      <c r="F22" s="1">
        <f t="shared" si="1"/>
        <v>2319870.4</v>
      </c>
      <c r="G22" s="1">
        <f t="shared" si="10"/>
        <v>331410057142.85687</v>
      </c>
      <c r="H22" s="1">
        <f t="shared" si="11"/>
        <v>331410057.1428569</v>
      </c>
      <c r="I22" s="1">
        <f t="shared" si="12"/>
        <v>25998441385.638588</v>
      </c>
      <c r="J22" s="1">
        <f t="shared" si="13"/>
        <v>25998441.385638587</v>
      </c>
    </row>
    <row r="23" spans="2:10" x14ac:dyDescent="0.3">
      <c r="B23" s="1">
        <v>8.5000000000000006E-2</v>
      </c>
      <c r="C23" s="1">
        <v>1.90908E-7</v>
      </c>
      <c r="D23">
        <v>1.1999999999999999E-3</v>
      </c>
      <c r="E23" s="1">
        <f t="shared" si="0"/>
        <v>706359600</v>
      </c>
      <c r="F23" s="1">
        <f t="shared" si="1"/>
        <v>847631.5199999999</v>
      </c>
      <c r="G23" s="1">
        <f t="shared" si="10"/>
        <v>235453199999.99979</v>
      </c>
      <c r="H23" s="1">
        <f t="shared" si="11"/>
        <v>282543839.9999997</v>
      </c>
      <c r="I23" s="1">
        <f t="shared" si="12"/>
        <v>19658227168.873161</v>
      </c>
      <c r="J23" s="1">
        <f t="shared" si="13"/>
        <v>23589872.602647793</v>
      </c>
    </row>
    <row r="24" spans="2:10" x14ac:dyDescent="0.3">
      <c r="B24" s="1">
        <v>0.1</v>
      </c>
      <c r="C24" s="1">
        <v>7.6322600000000003E-7</v>
      </c>
      <c r="D24">
        <v>8.0000000000000004E-4</v>
      </c>
      <c r="E24" s="1">
        <f t="shared" si="0"/>
        <v>2823936200</v>
      </c>
      <c r="F24" s="1">
        <f t="shared" si="1"/>
        <v>2259148.96</v>
      </c>
      <c r="G24" s="1">
        <f t="shared" si="10"/>
        <v>188262413333.33334</v>
      </c>
      <c r="H24" s="1">
        <f t="shared" si="11"/>
        <v>150609930.66666669</v>
      </c>
      <c r="I24" s="1">
        <f t="shared" si="12"/>
        <v>17376044801.222141</v>
      </c>
      <c r="J24" s="1">
        <f t="shared" si="13"/>
        <v>13900835.840977713</v>
      </c>
    </row>
    <row r="25" spans="2:10" x14ac:dyDescent="0.3">
      <c r="B25" s="1">
        <v>0.1283</v>
      </c>
      <c r="C25" s="1">
        <v>2.1050300000000002E-6</v>
      </c>
      <c r="D25">
        <v>6.9999999999999999E-4</v>
      </c>
      <c r="E25" s="1">
        <f t="shared" si="0"/>
        <v>7788611000.000001</v>
      </c>
      <c r="F25" s="1">
        <f t="shared" si="1"/>
        <v>5452027.7000000002</v>
      </c>
      <c r="G25" s="1">
        <f t="shared" si="10"/>
        <v>275215936395.75983</v>
      </c>
      <c r="H25" s="1">
        <f t="shared" si="11"/>
        <v>192651155.47703189</v>
      </c>
      <c r="I25" s="1">
        <f t="shared" si="12"/>
        <v>31254322107.788612</v>
      </c>
      <c r="J25" s="1">
        <f t="shared" si="13"/>
        <v>21878025.475452028</v>
      </c>
    </row>
    <row r="26" spans="2:10" x14ac:dyDescent="0.3">
      <c r="B26" s="1">
        <v>0.14899999999999999</v>
      </c>
      <c r="C26" s="1">
        <v>1.76048E-6</v>
      </c>
      <c r="D26">
        <v>6.9999999999999999E-4</v>
      </c>
      <c r="E26" s="1">
        <f t="shared" si="0"/>
        <v>6513776000</v>
      </c>
      <c r="F26" s="1">
        <f t="shared" si="1"/>
        <v>4559643.2</v>
      </c>
      <c r="G26" s="1">
        <f t="shared" si="10"/>
        <v>314675169082.12567</v>
      </c>
      <c r="H26" s="1">
        <f t="shared" si="11"/>
        <v>220272618.35748798</v>
      </c>
      <c r="I26" s="1">
        <f t="shared" si="12"/>
        <v>43548550929.268044</v>
      </c>
      <c r="J26" s="1">
        <f t="shared" si="13"/>
        <v>30483985.650487632</v>
      </c>
    </row>
    <row r="27" spans="2:10" x14ac:dyDescent="0.3">
      <c r="B27" s="1">
        <v>0.2</v>
      </c>
      <c r="C27" s="1">
        <v>3.6994800000000002E-6</v>
      </c>
      <c r="D27">
        <v>5.9999999999999995E-4</v>
      </c>
      <c r="E27" s="1">
        <f t="shared" si="0"/>
        <v>13688076000</v>
      </c>
      <c r="F27" s="1">
        <f t="shared" si="1"/>
        <v>8212845.5999999996</v>
      </c>
      <c r="G27" s="1">
        <f t="shared" si="10"/>
        <v>268393647058.82343</v>
      </c>
      <c r="H27" s="1">
        <f t="shared" si="11"/>
        <v>161036188.23529404</v>
      </c>
      <c r="I27" s="1">
        <f t="shared" si="12"/>
        <v>46499394240.658401</v>
      </c>
      <c r="J27" s="1">
        <f t="shared" si="13"/>
        <v>27899636.544395037</v>
      </c>
    </row>
    <row r="28" spans="2:10" x14ac:dyDescent="0.3">
      <c r="B28" s="1">
        <v>0.27</v>
      </c>
      <c r="C28" s="1">
        <v>4.9499599999999998E-6</v>
      </c>
      <c r="D28">
        <v>5.9999999999999995E-4</v>
      </c>
      <c r="E28" s="1">
        <f t="shared" si="0"/>
        <v>18314852000</v>
      </c>
      <c r="F28" s="1">
        <f t="shared" si="1"/>
        <v>10988911.199999999</v>
      </c>
      <c r="G28" s="1">
        <f t="shared" si="10"/>
        <v>261640742857.14282</v>
      </c>
      <c r="H28" s="1">
        <f t="shared" si="11"/>
        <v>156984445.71428567</v>
      </c>
      <c r="I28" s="1">
        <f t="shared" si="12"/>
        <v>61028229693.055344</v>
      </c>
      <c r="J28" s="1">
        <f t="shared" si="13"/>
        <v>36616937.815833203</v>
      </c>
    </row>
    <row r="29" spans="2:10" x14ac:dyDescent="0.3">
      <c r="B29" s="1">
        <v>0.33</v>
      </c>
      <c r="C29" s="1">
        <v>4.1824099999999998E-6</v>
      </c>
      <c r="D29">
        <v>5.9999999999999995E-4</v>
      </c>
      <c r="E29" s="1">
        <f t="shared" si="0"/>
        <v>15474917000</v>
      </c>
      <c r="F29" s="1">
        <f t="shared" si="1"/>
        <v>9284950.1999999993</v>
      </c>
      <c r="G29" s="1">
        <f t="shared" si="10"/>
        <v>257915283333.33334</v>
      </c>
      <c r="H29" s="1">
        <f t="shared" si="11"/>
        <v>154749170</v>
      </c>
      <c r="I29" s="1">
        <f t="shared" si="12"/>
        <v>77115978316.419189</v>
      </c>
      <c r="J29" s="1">
        <f t="shared" si="13"/>
        <v>46269586.989851512</v>
      </c>
    </row>
    <row r="30" spans="2:10" x14ac:dyDescent="0.3">
      <c r="B30" s="1">
        <v>0.4</v>
      </c>
      <c r="C30" s="1">
        <v>5.0126699999999999E-6</v>
      </c>
      <c r="D30">
        <v>5.9999999999999995E-4</v>
      </c>
      <c r="E30" s="1">
        <f t="shared" si="0"/>
        <v>18546879000</v>
      </c>
      <c r="F30" s="1">
        <f t="shared" si="1"/>
        <v>11128127.399999999</v>
      </c>
      <c r="G30" s="1">
        <f t="shared" si="10"/>
        <v>264955414285.71426</v>
      </c>
      <c r="H30" s="1">
        <f t="shared" si="11"/>
        <v>158973248.57142854</v>
      </c>
      <c r="I30" s="1">
        <f t="shared" si="12"/>
        <v>96411584586.26445</v>
      </c>
      <c r="J30" s="1">
        <f t="shared" si="13"/>
        <v>57846950.751758665</v>
      </c>
    </row>
    <row r="31" spans="2:10" x14ac:dyDescent="0.3">
      <c r="B31" s="1">
        <v>0.42</v>
      </c>
      <c r="C31" s="1">
        <v>1.31478E-6</v>
      </c>
      <c r="D31">
        <v>6.9999999999999999E-4</v>
      </c>
      <c r="E31" s="1">
        <f t="shared" si="0"/>
        <v>4864686000</v>
      </c>
      <c r="F31" s="1">
        <f t="shared" si="1"/>
        <v>3405280.2</v>
      </c>
      <c r="G31" s="1">
        <f t="shared" si="10"/>
        <v>243234300000.00046</v>
      </c>
      <c r="H31" s="1">
        <f t="shared" si="11"/>
        <v>170264010.00000033</v>
      </c>
      <c r="I31" s="1">
        <f t="shared" si="12"/>
        <v>99706284715.636154</v>
      </c>
      <c r="J31" s="1">
        <f t="shared" si="13"/>
        <v>69794399.300945312</v>
      </c>
    </row>
    <row r="32" spans="2:10" x14ac:dyDescent="0.3">
      <c r="B32" s="1">
        <v>0.44</v>
      </c>
      <c r="C32" s="1">
        <v>1.20555E-6</v>
      </c>
      <c r="D32">
        <v>6.9999999999999999E-4</v>
      </c>
      <c r="E32" s="1">
        <f t="shared" si="0"/>
        <v>4460535000</v>
      </c>
      <c r="F32" s="1">
        <f t="shared" si="1"/>
        <v>3122374.5</v>
      </c>
      <c r="G32" s="1">
        <f t="shared" si="10"/>
        <v>223026749999.99982</v>
      </c>
      <c r="H32" s="1">
        <f t="shared" si="11"/>
        <v>156118724.99999988</v>
      </c>
      <c r="I32" s="1">
        <f t="shared" si="12"/>
        <v>95884211110.503601</v>
      </c>
      <c r="J32" s="1">
        <f t="shared" si="13"/>
        <v>67118947.777352527</v>
      </c>
    </row>
    <row r="33" spans="2:10" x14ac:dyDescent="0.3">
      <c r="B33" s="1">
        <v>0.47</v>
      </c>
      <c r="C33" s="1">
        <v>1.8724399999999999E-6</v>
      </c>
      <c r="D33">
        <v>6.9999999999999999E-4</v>
      </c>
      <c r="E33" s="1">
        <f t="shared" si="0"/>
        <v>6928028000</v>
      </c>
      <c r="F33" s="1">
        <f t="shared" si="1"/>
        <v>4849619.5999999996</v>
      </c>
      <c r="G33" s="1">
        <f t="shared" si="10"/>
        <v>230934266666.6669</v>
      </c>
      <c r="H33" s="1">
        <f t="shared" si="11"/>
        <v>161653986.66666684</v>
      </c>
      <c r="I33" s="1">
        <f t="shared" si="12"/>
        <v>105037014206.82005</v>
      </c>
      <c r="J33" s="1">
        <f t="shared" si="13"/>
        <v>73525909.944774032</v>
      </c>
    </row>
    <row r="34" spans="2:10" x14ac:dyDescent="0.3">
      <c r="B34" s="1">
        <v>0.49199999999999999</v>
      </c>
      <c r="C34" s="1">
        <v>1.4441000000000001E-6</v>
      </c>
      <c r="D34">
        <v>6.9999999999999999E-4</v>
      </c>
      <c r="E34" s="1">
        <f t="shared" si="0"/>
        <v>5343170000</v>
      </c>
      <c r="F34" s="1">
        <f t="shared" si="1"/>
        <v>3740219</v>
      </c>
      <c r="G34" s="1">
        <f t="shared" si="10"/>
        <v>242871363636.36343</v>
      </c>
      <c r="H34" s="1">
        <f t="shared" si="11"/>
        <v>170009954.54545441</v>
      </c>
      <c r="I34" s="1">
        <f t="shared" si="12"/>
        <v>116800757555.22429</v>
      </c>
      <c r="J34" s="1">
        <f t="shared" si="13"/>
        <v>81760530.288656995</v>
      </c>
    </row>
    <row r="35" spans="2:10" x14ac:dyDescent="0.3">
      <c r="B35" s="1">
        <v>0.55000000000000004</v>
      </c>
      <c r="C35" s="1">
        <v>3.57842E-6</v>
      </c>
      <c r="D35">
        <v>5.9999999999999995E-4</v>
      </c>
      <c r="E35" s="1">
        <f t="shared" si="0"/>
        <v>13240154000</v>
      </c>
      <c r="F35" s="1">
        <f t="shared" si="1"/>
        <v>7944092.3999999994</v>
      </c>
      <c r="G35" s="1">
        <f t="shared" si="10"/>
        <v>228278517241.37912</v>
      </c>
      <c r="H35" s="1">
        <f t="shared" si="11"/>
        <v>136967110.34482747</v>
      </c>
      <c r="I35" s="1">
        <f t="shared" si="12"/>
        <v>118810176511.45052</v>
      </c>
      <c r="J35" s="1">
        <f t="shared" si="13"/>
        <v>71286105.906870306</v>
      </c>
    </row>
    <row r="36" spans="2:10" x14ac:dyDescent="0.3">
      <c r="B36" s="1">
        <v>0.57299999999999995</v>
      </c>
      <c r="C36" s="1">
        <v>1.4044700000000001E-6</v>
      </c>
      <c r="D36">
        <v>6.9999999999999999E-4</v>
      </c>
      <c r="E36" s="1">
        <f t="shared" si="0"/>
        <v>5196539000</v>
      </c>
      <c r="F36" s="1">
        <f t="shared" si="1"/>
        <v>3637577.3</v>
      </c>
      <c r="G36" s="1">
        <f t="shared" si="10"/>
        <v>225936478260.87045</v>
      </c>
      <c r="H36" s="1">
        <f t="shared" si="11"/>
        <v>158155534.78260931</v>
      </c>
      <c r="I36" s="1">
        <f t="shared" si="12"/>
        <v>126845592298.7197</v>
      </c>
      <c r="J36" s="1">
        <f t="shared" si="13"/>
        <v>88791914.609103784</v>
      </c>
    </row>
    <row r="37" spans="2:10" x14ac:dyDescent="0.3">
      <c r="B37" s="1">
        <v>0.6</v>
      </c>
      <c r="C37" s="1">
        <v>1.6315200000000001E-6</v>
      </c>
      <c r="D37">
        <v>6.9999999999999999E-4</v>
      </c>
      <c r="E37" s="1">
        <f t="shared" si="0"/>
        <v>6036624000</v>
      </c>
      <c r="F37" s="1">
        <f t="shared" si="1"/>
        <v>4225636.8</v>
      </c>
      <c r="G37" s="1">
        <f t="shared" si="10"/>
        <v>223578666666.66647</v>
      </c>
      <c r="H37" s="1">
        <f t="shared" si="11"/>
        <v>156505066.66666654</v>
      </c>
      <c r="I37" s="1">
        <f t="shared" si="12"/>
        <v>131105726323.03296</v>
      </c>
      <c r="J37" s="1">
        <f t="shared" si="13"/>
        <v>91774008.426123068</v>
      </c>
    </row>
    <row r="38" spans="2:10" x14ac:dyDescent="0.3">
      <c r="B38" s="1">
        <v>0.67</v>
      </c>
      <c r="C38" s="1">
        <v>4.1208100000000003E-6</v>
      </c>
      <c r="D38">
        <v>5.9999999999999995E-4</v>
      </c>
      <c r="E38" s="1">
        <f t="shared" si="0"/>
        <v>15246997000.000002</v>
      </c>
      <c r="F38" s="1">
        <f t="shared" si="1"/>
        <v>9148198.2000000011</v>
      </c>
      <c r="G38" s="1">
        <f t="shared" si="10"/>
        <v>217814242857.1427</v>
      </c>
      <c r="H38" s="1">
        <f t="shared" si="11"/>
        <v>130688545.71428561</v>
      </c>
      <c r="I38" s="1">
        <f t="shared" si="12"/>
        <v>138171866285.48932</v>
      </c>
      <c r="J38" s="1">
        <f t="shared" si="13"/>
        <v>82903119.771293581</v>
      </c>
    </row>
    <row r="39" spans="2:10" x14ac:dyDescent="0.3">
      <c r="B39" s="1">
        <v>0.67900000000000005</v>
      </c>
      <c r="C39" s="1">
        <v>5.2913000000000003E-7</v>
      </c>
      <c r="D39">
        <v>1E-3</v>
      </c>
      <c r="E39" s="1">
        <f t="shared" si="0"/>
        <v>1957781000</v>
      </c>
      <c r="F39" s="1">
        <f t="shared" si="1"/>
        <v>1957781</v>
      </c>
      <c r="G39" s="1">
        <f t="shared" si="10"/>
        <v>217531222222.22202</v>
      </c>
      <c r="H39" s="1">
        <f t="shared" si="11"/>
        <v>217531222.22222203</v>
      </c>
      <c r="I39" s="1">
        <f t="shared" si="12"/>
        <v>146722632438.29065</v>
      </c>
      <c r="J39" s="1">
        <f t="shared" si="13"/>
        <v>146722632.43829066</v>
      </c>
    </row>
    <row r="40" spans="2:10" x14ac:dyDescent="0.3">
      <c r="B40" s="1">
        <v>0.75</v>
      </c>
      <c r="C40" s="1">
        <v>4.2499900000000001E-6</v>
      </c>
      <c r="D40">
        <v>5.9999999999999995E-4</v>
      </c>
      <c r="E40" s="1">
        <f t="shared" si="0"/>
        <v>15724963000</v>
      </c>
      <c r="F40" s="1">
        <f t="shared" si="1"/>
        <v>9434977.7999999989</v>
      </c>
      <c r="G40" s="1">
        <f t="shared" si="10"/>
        <v>221478352112.67621</v>
      </c>
      <c r="H40" s="1">
        <f t="shared" si="11"/>
        <v>132887011.26760571</v>
      </c>
      <c r="I40" s="1">
        <f t="shared" si="12"/>
        <v>158115980707.46243</v>
      </c>
      <c r="J40" s="1">
        <f t="shared" si="13"/>
        <v>94869588.424477458</v>
      </c>
    </row>
    <row r="41" spans="2:10" x14ac:dyDescent="0.3">
      <c r="B41" s="1">
        <v>0.82</v>
      </c>
      <c r="C41" s="1">
        <v>3.7235999999999998E-6</v>
      </c>
      <c r="D41">
        <v>5.9999999999999995E-4</v>
      </c>
      <c r="E41" s="1">
        <f t="shared" si="0"/>
        <v>13777320000</v>
      </c>
      <c r="F41" s="1">
        <f t="shared" si="1"/>
        <v>8266391.9999999991</v>
      </c>
      <c r="G41" s="1">
        <f t="shared" si="10"/>
        <v>196818857142.85727</v>
      </c>
      <c r="H41" s="1">
        <f t="shared" si="11"/>
        <v>118091314.28571436</v>
      </c>
      <c r="I41" s="1">
        <f t="shared" si="12"/>
        <v>154400369292.69284</v>
      </c>
      <c r="J41" s="1">
        <f t="shared" si="13"/>
        <v>92640221.575615689</v>
      </c>
    </row>
    <row r="42" spans="2:10" x14ac:dyDescent="0.3">
      <c r="B42" s="1">
        <v>0.86109999999999998</v>
      </c>
      <c r="C42" s="1">
        <v>2.09694E-6</v>
      </c>
      <c r="D42">
        <v>6.9999999999999999E-4</v>
      </c>
      <c r="E42" s="1">
        <f t="shared" si="0"/>
        <v>7758678000</v>
      </c>
      <c r="F42" s="1">
        <f t="shared" si="1"/>
        <v>5431074.5999999996</v>
      </c>
      <c r="G42" s="1">
        <f t="shared" si="10"/>
        <v>188775620437.95609</v>
      </c>
      <c r="H42" s="1">
        <f t="shared" si="11"/>
        <v>132142934.30656926</v>
      </c>
      <c r="I42" s="1">
        <f t="shared" si="12"/>
        <v>158643728332.48291</v>
      </c>
      <c r="J42" s="1">
        <f t="shared" si="13"/>
        <v>111050609.83273804</v>
      </c>
    </row>
    <row r="43" spans="2:10" x14ac:dyDescent="0.3">
      <c r="B43" s="1">
        <v>0.875</v>
      </c>
      <c r="C43" s="1">
        <v>7.0024300000000001E-7</v>
      </c>
      <c r="D43">
        <v>8.9999999999999998E-4</v>
      </c>
      <c r="E43" s="1">
        <f t="shared" si="0"/>
        <v>2590899100</v>
      </c>
      <c r="F43" s="1">
        <f t="shared" si="1"/>
        <v>2331809.19</v>
      </c>
      <c r="G43" s="1">
        <f t="shared" si="10"/>
        <v>186395618705.03564</v>
      </c>
      <c r="H43" s="1">
        <f t="shared" si="11"/>
        <v>167756056.83453208</v>
      </c>
      <c r="I43" s="1">
        <f t="shared" si="12"/>
        <v>161797259439.91885</v>
      </c>
      <c r="J43" s="1">
        <f t="shared" si="13"/>
        <v>145617533.49592698</v>
      </c>
    </row>
    <row r="44" spans="2:10" x14ac:dyDescent="0.3">
      <c r="B44" s="1">
        <v>0.9</v>
      </c>
      <c r="C44" s="1">
        <v>1.2601800000000001E-6</v>
      </c>
      <c r="D44">
        <v>8.0000000000000004E-4</v>
      </c>
      <c r="E44" s="1">
        <f t="shared" si="0"/>
        <v>4662666000</v>
      </c>
      <c r="F44" s="1">
        <f t="shared" si="1"/>
        <v>3730132.8000000003</v>
      </c>
      <c r="G44" s="1">
        <f t="shared" si="10"/>
        <v>186506639999.99985</v>
      </c>
      <c r="H44" s="1">
        <f t="shared" si="11"/>
        <v>149205311.99999988</v>
      </c>
      <c r="I44" s="1">
        <f t="shared" si="12"/>
        <v>165513697195.58945</v>
      </c>
      <c r="J44" s="1">
        <f t="shared" si="13"/>
        <v>132410957.75647156</v>
      </c>
    </row>
    <row r="45" spans="2:10" x14ac:dyDescent="0.3">
      <c r="B45" s="1">
        <v>0.92</v>
      </c>
      <c r="C45" s="1">
        <v>1.00221E-6</v>
      </c>
      <c r="D45">
        <v>8.0000000000000004E-4</v>
      </c>
      <c r="E45" s="1">
        <f t="shared" si="0"/>
        <v>3708177000</v>
      </c>
      <c r="F45" s="1">
        <f t="shared" si="1"/>
        <v>2966541.6</v>
      </c>
      <c r="G45" s="1">
        <f t="shared" si="10"/>
        <v>185408849999.99985</v>
      </c>
      <c r="H45" s="1">
        <f t="shared" si="11"/>
        <v>148327079.99999988</v>
      </c>
      <c r="I45" s="1">
        <f t="shared" si="12"/>
        <v>168715261748.3172</v>
      </c>
      <c r="J45" s="1">
        <f t="shared" si="13"/>
        <v>134972209.39865378</v>
      </c>
    </row>
    <row r="46" spans="2:10" x14ac:dyDescent="0.3">
      <c r="B46" s="1">
        <v>1.01</v>
      </c>
      <c r="C46" s="1">
        <v>4.1881300000000002E-6</v>
      </c>
      <c r="D46">
        <v>5.9999999999999995E-4</v>
      </c>
      <c r="E46" s="1">
        <f t="shared" si="0"/>
        <v>15496081000</v>
      </c>
      <c r="F46" s="1">
        <f t="shared" si="1"/>
        <v>9297648.5999999996</v>
      </c>
      <c r="G46" s="1">
        <f t="shared" si="10"/>
        <v>172178677777.77783</v>
      </c>
      <c r="H46" s="1">
        <f t="shared" si="11"/>
        <v>103307206.66666669</v>
      </c>
      <c r="I46" s="1">
        <f t="shared" si="12"/>
        <v>166031918274.68985</v>
      </c>
      <c r="J46" s="1">
        <f t="shared" si="13"/>
        <v>99619150.964813903</v>
      </c>
    </row>
    <row r="47" spans="2:10" x14ac:dyDescent="0.3">
      <c r="B47" s="1">
        <v>1.1000000000000001</v>
      </c>
      <c r="C47" s="1">
        <v>3.7632799999999999E-6</v>
      </c>
      <c r="D47">
        <v>5.9999999999999995E-4</v>
      </c>
      <c r="E47" s="1">
        <f t="shared" si="0"/>
        <v>13924136000</v>
      </c>
      <c r="F47" s="1">
        <f t="shared" si="1"/>
        <v>8354481.5999999996</v>
      </c>
      <c r="G47" s="1">
        <f t="shared" si="10"/>
        <v>154712622222.22208</v>
      </c>
      <c r="H47" s="1">
        <f t="shared" si="11"/>
        <v>92827573.333333239</v>
      </c>
      <c r="I47" s="1">
        <f t="shared" si="12"/>
        <v>163122781624.97018</v>
      </c>
      <c r="J47" s="1">
        <f t="shared" si="13"/>
        <v>97873668.974982098</v>
      </c>
    </row>
    <row r="48" spans="2:10" x14ac:dyDescent="0.3">
      <c r="B48" s="1">
        <v>1.2</v>
      </c>
      <c r="C48" s="1">
        <v>3.6376699999999999E-6</v>
      </c>
      <c r="D48">
        <v>5.9999999999999995E-4</v>
      </c>
      <c r="E48" s="1">
        <f t="shared" si="0"/>
        <v>13459379000</v>
      </c>
      <c r="F48" s="1">
        <f t="shared" si="1"/>
        <v>8075627.3999999994</v>
      </c>
      <c r="G48" s="1">
        <f t="shared" si="10"/>
        <v>134593790000.00018</v>
      </c>
      <c r="H48" s="1">
        <f t="shared" si="11"/>
        <v>80756274.000000104</v>
      </c>
      <c r="I48" s="1">
        <f t="shared" si="12"/>
        <v>154685277554.03909</v>
      </c>
      <c r="J48" s="1">
        <f t="shared" si="13"/>
        <v>92811166.532423452</v>
      </c>
    </row>
    <row r="49" spans="2:10" x14ac:dyDescent="0.3">
      <c r="B49" s="1">
        <v>1.25</v>
      </c>
      <c r="C49" s="1">
        <v>1.6549499999999999E-6</v>
      </c>
      <c r="D49">
        <v>6.9999999999999999E-4</v>
      </c>
      <c r="E49" s="1">
        <f t="shared" si="0"/>
        <v>6123315000</v>
      </c>
      <c r="F49" s="1">
        <f t="shared" si="1"/>
        <v>4286320.5</v>
      </c>
      <c r="G49" s="1">
        <f t="shared" si="10"/>
        <v>122466299999.99989</v>
      </c>
      <c r="H49" s="1">
        <f t="shared" si="11"/>
        <v>85726409.999999925</v>
      </c>
      <c r="I49" s="1">
        <f t="shared" si="12"/>
        <v>150000387584.23996</v>
      </c>
      <c r="J49" s="1">
        <f t="shared" si="13"/>
        <v>105000271.30896798</v>
      </c>
    </row>
    <row r="50" spans="2:10" x14ac:dyDescent="0.3">
      <c r="B50" s="1">
        <v>1.3169999999999999</v>
      </c>
      <c r="C50" s="1">
        <v>2.0965900000000001E-6</v>
      </c>
      <c r="D50">
        <v>6.9999999999999999E-4</v>
      </c>
      <c r="E50" s="1">
        <f t="shared" si="0"/>
        <v>7757383000</v>
      </c>
      <c r="F50" s="1">
        <f t="shared" si="1"/>
        <v>5430168.0999999996</v>
      </c>
      <c r="G50" s="1">
        <f t="shared" si="10"/>
        <v>115781835820.89561</v>
      </c>
      <c r="H50" s="1">
        <f t="shared" si="11"/>
        <v>81047285.074626923</v>
      </c>
      <c r="I50" s="1">
        <f t="shared" si="12"/>
        <v>148572234872.85349</v>
      </c>
      <c r="J50" s="1">
        <f t="shared" si="13"/>
        <v>104000564.41099744</v>
      </c>
    </row>
    <row r="51" spans="2:10" x14ac:dyDescent="0.3">
      <c r="B51" s="1">
        <v>1.3560000000000001</v>
      </c>
      <c r="C51" s="1">
        <v>1.20097E-6</v>
      </c>
      <c r="D51">
        <v>8.0000000000000004E-4</v>
      </c>
      <c r="E51" s="1">
        <f t="shared" si="0"/>
        <v>4443589000</v>
      </c>
      <c r="F51" s="1">
        <f t="shared" si="1"/>
        <v>3554871.2</v>
      </c>
      <c r="G51" s="1">
        <f t="shared" si="10"/>
        <v>113938179487.17906</v>
      </c>
      <c r="H51" s="1">
        <f t="shared" si="11"/>
        <v>91150543.589743257</v>
      </c>
      <c r="I51" s="1">
        <f t="shared" si="12"/>
        <v>152267570686.21686</v>
      </c>
      <c r="J51" s="1">
        <f t="shared" si="13"/>
        <v>121814056.54897349</v>
      </c>
    </row>
    <row r="52" spans="2:10" x14ac:dyDescent="0.3">
      <c r="B52" s="1">
        <v>1.4</v>
      </c>
      <c r="C52" s="1">
        <v>1.31354E-6</v>
      </c>
      <c r="D52">
        <v>8.0000000000000004E-4</v>
      </c>
      <c r="E52" s="1">
        <f t="shared" si="0"/>
        <v>4860098000</v>
      </c>
      <c r="F52" s="1">
        <f t="shared" si="1"/>
        <v>3888078.4000000004</v>
      </c>
      <c r="G52" s="1">
        <f t="shared" si="10"/>
        <v>110456772727.27319</v>
      </c>
      <c r="H52" s="1">
        <f t="shared" si="11"/>
        <v>88365418.18181856</v>
      </c>
      <c r="I52" s="1">
        <f t="shared" si="12"/>
        <v>152196499893.11667</v>
      </c>
      <c r="J52" s="1">
        <f t="shared" si="13"/>
        <v>121757199.91449334</v>
      </c>
    </row>
    <row r="53" spans="2:10" x14ac:dyDescent="0.3">
      <c r="B53" s="1">
        <v>1.5</v>
      </c>
      <c r="C53" s="1">
        <v>2.7816199999999999E-6</v>
      </c>
      <c r="D53">
        <v>5.9999999999999995E-4</v>
      </c>
      <c r="E53" s="1">
        <f t="shared" si="0"/>
        <v>10291994000</v>
      </c>
      <c r="F53" s="1">
        <f t="shared" si="1"/>
        <v>6175196.3999999994</v>
      </c>
      <c r="G53" s="1">
        <f t="shared" si="10"/>
        <v>102919939999.99991</v>
      </c>
      <c r="H53" s="1">
        <f t="shared" si="11"/>
        <v>61751963.99999994</v>
      </c>
      <c r="I53" s="1">
        <f t="shared" si="12"/>
        <v>149174744842.2482</v>
      </c>
      <c r="J53" s="1">
        <f t="shared" si="13"/>
        <v>89504846.905348912</v>
      </c>
    </row>
    <row r="54" spans="2:10" x14ac:dyDescent="0.3">
      <c r="B54" s="1">
        <v>1.85</v>
      </c>
      <c r="C54" s="1">
        <v>7.9834700000000003E-6</v>
      </c>
      <c r="D54">
        <v>5.0000000000000001E-4</v>
      </c>
      <c r="E54" s="1">
        <f t="shared" si="0"/>
        <v>29538839000</v>
      </c>
      <c r="F54" s="1">
        <f t="shared" si="1"/>
        <v>14769419.5</v>
      </c>
      <c r="G54" s="1">
        <f t="shared" si="10"/>
        <v>84396682857.142838</v>
      </c>
      <c r="H54" s="1">
        <f t="shared" si="11"/>
        <v>42198341.428571418</v>
      </c>
      <c r="I54" s="1">
        <f t="shared" si="12"/>
        <v>140848580068.32693</v>
      </c>
      <c r="J54" s="1">
        <f t="shared" si="13"/>
        <v>70424290.034163475</v>
      </c>
    </row>
    <row r="55" spans="2:10" x14ac:dyDescent="0.3">
      <c r="B55" s="1">
        <v>2.3540000000000001</v>
      </c>
      <c r="C55" s="1">
        <v>7.8213799999999996E-6</v>
      </c>
      <c r="D55">
        <v>5.0000000000000001E-4</v>
      </c>
      <c r="E55" s="1">
        <f t="shared" si="0"/>
        <v>28939106000</v>
      </c>
      <c r="F55" s="1">
        <f t="shared" si="1"/>
        <v>14469553</v>
      </c>
      <c r="G55" s="1">
        <f t="shared" si="10"/>
        <v>57418861111.111115</v>
      </c>
      <c r="H55" s="1">
        <f t="shared" si="11"/>
        <v>28709430.55555556</v>
      </c>
      <c r="I55" s="1">
        <f t="shared" si="12"/>
        <v>120113981605.08603</v>
      </c>
      <c r="J55" s="1">
        <f t="shared" si="13"/>
        <v>60056990.802543014</v>
      </c>
    </row>
    <row r="56" spans="2:10" x14ac:dyDescent="0.3">
      <c r="B56" s="1">
        <v>2.4790000000000001</v>
      </c>
      <c r="C56" s="1">
        <v>1.5105500000000001E-6</v>
      </c>
      <c r="D56">
        <v>8.0000000000000004E-4</v>
      </c>
      <c r="E56" s="1">
        <f t="shared" si="0"/>
        <v>5589035000</v>
      </c>
      <c r="F56" s="1">
        <f t="shared" si="1"/>
        <v>4471228</v>
      </c>
      <c r="G56" s="1">
        <f t="shared" si="10"/>
        <v>44712280000</v>
      </c>
      <c r="H56" s="1">
        <f t="shared" si="11"/>
        <v>35769824</v>
      </c>
      <c r="I56" s="1">
        <f t="shared" si="12"/>
        <v>108023127991.17111</v>
      </c>
      <c r="J56" s="1">
        <f t="shared" si="13"/>
        <v>86418502.3929369</v>
      </c>
    </row>
    <row r="57" spans="2:10" x14ac:dyDescent="0.3">
      <c r="B57" s="1">
        <v>3</v>
      </c>
      <c r="C57" s="1">
        <v>4.55434E-6</v>
      </c>
      <c r="D57">
        <v>5.9999999999999995E-4</v>
      </c>
      <c r="E57" s="1">
        <f t="shared" si="0"/>
        <v>16851058000</v>
      </c>
      <c r="F57" s="1">
        <f t="shared" si="1"/>
        <v>10110634.799999999</v>
      </c>
      <c r="G57" s="1">
        <f t="shared" si="10"/>
        <v>32343681381.957779</v>
      </c>
      <c r="H57" s="1">
        <f t="shared" si="11"/>
        <v>19406208.829174664</v>
      </c>
      <c r="I57" s="1">
        <f t="shared" si="12"/>
        <v>88337805972.226791</v>
      </c>
      <c r="J57" s="1">
        <f t="shared" si="13"/>
        <v>53002683.58333607</v>
      </c>
    </row>
    <row r="58" spans="2:10" x14ac:dyDescent="0.3">
      <c r="B58" s="1">
        <v>4.3040000000000003</v>
      </c>
      <c r="C58" s="1">
        <v>5.6668999999999999E-6</v>
      </c>
      <c r="D58">
        <v>5.9999999999999995E-4</v>
      </c>
      <c r="E58" s="1">
        <f t="shared" si="0"/>
        <v>20967530000</v>
      </c>
      <c r="F58" s="1">
        <f t="shared" si="1"/>
        <v>12580517.999999998</v>
      </c>
      <c r="G58" s="1">
        <f t="shared" si="10"/>
        <v>16079394171.779139</v>
      </c>
      <c r="H58" s="1">
        <f t="shared" si="11"/>
        <v>9647636.5030674823</v>
      </c>
      <c r="I58" s="1">
        <f t="shared" si="12"/>
        <v>58092657252.345657</v>
      </c>
      <c r="J58" s="1">
        <f t="shared" si="13"/>
        <v>34855594.351407394</v>
      </c>
    </row>
    <row r="59" spans="2:10" x14ac:dyDescent="0.3">
      <c r="B59" s="1">
        <v>4.8</v>
      </c>
      <c r="C59" s="1">
        <v>1.1982799999999999E-6</v>
      </c>
      <c r="D59">
        <v>8.0000000000000004E-4</v>
      </c>
      <c r="E59" s="1">
        <f t="shared" si="0"/>
        <v>4433636000</v>
      </c>
      <c r="F59" s="1">
        <f t="shared" si="1"/>
        <v>3546908.8000000003</v>
      </c>
      <c r="G59" s="1">
        <f t="shared" si="10"/>
        <v>8938782258.0645237</v>
      </c>
      <c r="H59" s="1">
        <f t="shared" si="11"/>
        <v>7151025.8064516196</v>
      </c>
      <c r="I59" s="1">
        <f t="shared" si="12"/>
        <v>40649046365.494408</v>
      </c>
      <c r="J59" s="1">
        <f t="shared" si="13"/>
        <v>32519237.092395529</v>
      </c>
    </row>
    <row r="60" spans="2:10" x14ac:dyDescent="0.3">
      <c r="B60" s="1">
        <v>6.4340000000000002</v>
      </c>
      <c r="C60" s="1">
        <v>2.4064599999999999E-6</v>
      </c>
      <c r="D60">
        <v>6.9999999999999999E-4</v>
      </c>
      <c r="E60" s="1">
        <f t="shared" si="0"/>
        <v>8903902000</v>
      </c>
      <c r="F60" s="1">
        <f t="shared" si="1"/>
        <v>6232731.4000000004</v>
      </c>
      <c r="G60" s="1">
        <f t="shared" si="10"/>
        <v>5449144430.844552</v>
      </c>
      <c r="H60" s="1">
        <f t="shared" si="11"/>
        <v>3814401.1015911866</v>
      </c>
      <c r="I60" s="1">
        <f t="shared" si="12"/>
        <v>30390765490.023407</v>
      </c>
      <c r="J60" s="1">
        <f t="shared" si="13"/>
        <v>21273535.843016386</v>
      </c>
    </row>
    <row r="61" spans="2:10" x14ac:dyDescent="0.3">
      <c r="B61" s="1">
        <v>8.1869999999999994</v>
      </c>
      <c r="C61" s="1">
        <v>1.4838699999999999E-6</v>
      </c>
      <c r="D61">
        <v>8.9999999999999998E-4</v>
      </c>
      <c r="E61" s="1">
        <f t="shared" si="0"/>
        <v>5490319000</v>
      </c>
      <c r="F61" s="1">
        <f t="shared" si="1"/>
        <v>4941287.0999999996</v>
      </c>
      <c r="G61" s="1">
        <f t="shared" si="10"/>
        <v>3131956075.2994881</v>
      </c>
      <c r="H61" s="1">
        <f t="shared" si="11"/>
        <v>2818760.467769539</v>
      </c>
      <c r="I61" s="1">
        <f t="shared" si="12"/>
        <v>22786029879.322292</v>
      </c>
      <c r="J61" s="1">
        <f t="shared" si="13"/>
        <v>20507426.891390063</v>
      </c>
    </row>
    <row r="62" spans="2:10" x14ac:dyDescent="0.3">
      <c r="B62" s="1">
        <v>10</v>
      </c>
      <c r="C62" s="1">
        <v>9.8877900000000002E-7</v>
      </c>
      <c r="D62">
        <v>1E-3</v>
      </c>
      <c r="E62" s="1">
        <f t="shared" si="0"/>
        <v>3658482300</v>
      </c>
      <c r="F62" s="1">
        <f t="shared" si="1"/>
        <v>3658482.3000000003</v>
      </c>
      <c r="G62" s="1">
        <f t="shared" si="10"/>
        <v>2017916326.5306115</v>
      </c>
      <c r="H62" s="1">
        <f t="shared" si="11"/>
        <v>2017916.3265306116</v>
      </c>
      <c r="I62" s="1">
        <f t="shared" si="12"/>
        <v>18288976592.463501</v>
      </c>
      <c r="J62" s="1">
        <f t="shared" si="13"/>
        <v>18288976.592463501</v>
      </c>
    </row>
    <row r="63" spans="2:10" x14ac:dyDescent="0.3">
      <c r="B63" s="1">
        <v>12.84</v>
      </c>
      <c r="C63" s="1">
        <v>1.0771E-6</v>
      </c>
      <c r="D63">
        <v>1.2999999999999999E-3</v>
      </c>
      <c r="E63" s="1">
        <f t="shared" si="0"/>
        <v>3985270000</v>
      </c>
      <c r="F63" s="1">
        <f t="shared" si="1"/>
        <v>5180851</v>
      </c>
      <c r="G63" s="1">
        <f t="shared" si="10"/>
        <v>1403264084.5070424</v>
      </c>
      <c r="H63" s="1">
        <f t="shared" si="11"/>
        <v>1824243.309859155</v>
      </c>
      <c r="I63" s="1">
        <f t="shared" si="12"/>
        <v>15942342297.587633</v>
      </c>
      <c r="J63" s="1">
        <f t="shared" si="13"/>
        <v>20725044.986863922</v>
      </c>
    </row>
    <row r="64" spans="2:10" x14ac:dyDescent="0.3">
      <c r="B64" s="1">
        <v>13.84</v>
      </c>
      <c r="C64" s="1">
        <v>8.9554100000000001E-7</v>
      </c>
      <c r="D64">
        <v>1.1000000000000001E-3</v>
      </c>
      <c r="E64" s="1">
        <f t="shared" ref="E64:E68" si="15">C64*10^15*3.7</f>
        <v>3313501700</v>
      </c>
      <c r="F64" s="1">
        <f t="shared" ref="F64:F68" si="16">E64*D64</f>
        <v>3644851.87</v>
      </c>
      <c r="G64" s="1">
        <f t="shared" si="10"/>
        <v>3313501700</v>
      </c>
      <c r="H64" s="1">
        <f t="shared" si="11"/>
        <v>3644851.87</v>
      </c>
      <c r="I64" s="1">
        <f t="shared" si="12"/>
        <v>44181405881.799461</v>
      </c>
      <c r="J64" s="1">
        <f t="shared" si="13"/>
        <v>48599546.469979413</v>
      </c>
    </row>
    <row r="65" spans="2:10" x14ac:dyDescent="0.3">
      <c r="B65" s="1">
        <v>14.55</v>
      </c>
      <c r="C65" s="1">
        <v>1.76088E-5</v>
      </c>
      <c r="D65">
        <v>1.4E-3</v>
      </c>
      <c r="E65" s="1">
        <f t="shared" si="15"/>
        <v>65152560000</v>
      </c>
      <c r="F65" s="1">
        <f t="shared" si="16"/>
        <v>91213584</v>
      </c>
      <c r="G65" s="1">
        <f t="shared" si="10"/>
        <v>91764169014.084396</v>
      </c>
      <c r="H65" s="1">
        <f t="shared" si="11"/>
        <v>128469836.61971815</v>
      </c>
      <c r="I65" s="1">
        <f t="shared" si="12"/>
        <v>1302320769226.0747</v>
      </c>
      <c r="J65" s="1">
        <f t="shared" si="13"/>
        <v>1823249076.9165046</v>
      </c>
    </row>
    <row r="66" spans="2:10" x14ac:dyDescent="0.3">
      <c r="B66" s="1">
        <v>15.68</v>
      </c>
      <c r="C66" s="1">
        <v>2.3575899999999999E-11</v>
      </c>
      <c r="D66">
        <v>0.40179999999999999</v>
      </c>
      <c r="E66" s="1">
        <f t="shared" si="15"/>
        <v>87230.83</v>
      </c>
      <c r="F66" s="1">
        <f t="shared" si="16"/>
        <v>35049.347494000001</v>
      </c>
      <c r="G66" s="1">
        <f t="shared" si="10"/>
        <v>77195.424778761138</v>
      </c>
      <c r="H66" s="1">
        <f t="shared" si="11"/>
        <v>31017.121676106224</v>
      </c>
      <c r="I66" s="1">
        <f t="shared" si="12"/>
        <v>1166265.1935690849</v>
      </c>
      <c r="J66" s="1">
        <f t="shared" si="13"/>
        <v>468605.35477605829</v>
      </c>
    </row>
    <row r="67" spans="2:10" x14ac:dyDescent="0.3">
      <c r="B67" s="1">
        <v>17.329999999999998</v>
      </c>
      <c r="C67" s="1">
        <v>1.7348899999999999E-11</v>
      </c>
      <c r="D67">
        <v>0.40660000000000002</v>
      </c>
      <c r="E67" s="1">
        <f t="shared" si="15"/>
        <v>64190.929999999993</v>
      </c>
      <c r="F67" s="1">
        <f t="shared" si="16"/>
        <v>26100.032137999999</v>
      </c>
      <c r="G67" s="1">
        <f t="shared" si="10"/>
        <v>38903.59393939397</v>
      </c>
      <c r="H67" s="1">
        <f t="shared" si="11"/>
        <v>15818.201295757588</v>
      </c>
      <c r="I67" s="1">
        <f t="shared" si="12"/>
        <v>641568.69884290849</v>
      </c>
      <c r="J67" s="1">
        <f t="shared" si="13"/>
        <v>260861.83294952661</v>
      </c>
    </row>
    <row r="68" spans="2:10" x14ac:dyDescent="0.3">
      <c r="B68" s="1">
        <v>20</v>
      </c>
      <c r="C68" s="1">
        <v>3.466E-12</v>
      </c>
      <c r="D68">
        <v>0.42799999999999999</v>
      </c>
      <c r="E68" s="1">
        <f t="shared" si="15"/>
        <v>12824.2</v>
      </c>
      <c r="F68" s="1">
        <f t="shared" si="16"/>
        <v>5488.7575999999999</v>
      </c>
      <c r="G68" s="1">
        <f t="shared" si="10"/>
        <v>4803.071161048686</v>
      </c>
      <c r="H68" s="1">
        <f t="shared" si="11"/>
        <v>2055.7144569288375</v>
      </c>
      <c r="I68" s="1">
        <f t="shared" si="12"/>
        <v>89496.240578177734</v>
      </c>
      <c r="J68" s="1">
        <f t="shared" si="13"/>
        <v>38304.390967460073</v>
      </c>
    </row>
    <row r="69" spans="2:10" x14ac:dyDescent="0.3">
      <c r="B69" s="1"/>
      <c r="C69" s="1"/>
      <c r="E69" s="1"/>
      <c r="F69" s="1"/>
      <c r="G69" s="1"/>
      <c r="H69" s="1"/>
      <c r="I69" s="1"/>
      <c r="J69" s="1"/>
    </row>
    <row r="70" spans="2:10" x14ac:dyDescent="0.3">
      <c r="B70" s="1"/>
      <c r="C70" s="1"/>
      <c r="E70" s="1"/>
      <c r="F70" s="1"/>
      <c r="G70" s="1"/>
      <c r="H70" s="1"/>
      <c r="I70" s="1"/>
      <c r="J7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EC83E-063E-4F5A-83ED-31AB650113F1}">
  <dimension ref="A1:P47"/>
  <sheetViews>
    <sheetView workbookViewId="0">
      <selection activeCell="C10" sqref="C10"/>
    </sheetView>
  </sheetViews>
  <sheetFormatPr defaultRowHeight="14.4" x14ac:dyDescent="0.3"/>
  <cols>
    <col min="4" max="4" width="10.6640625" bestFit="1" customWidth="1"/>
    <col min="8" max="8" width="9.33203125" bestFit="1" customWidth="1"/>
    <col min="10" max="11" width="12" bestFit="1" customWidth="1"/>
  </cols>
  <sheetData>
    <row r="1" spans="1:16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</v>
      </c>
      <c r="J1" t="s">
        <v>11</v>
      </c>
      <c r="K1" t="s">
        <v>12</v>
      </c>
      <c r="L1" t="s">
        <v>16</v>
      </c>
      <c r="M1" t="s">
        <v>4</v>
      </c>
      <c r="O1" t="s">
        <v>8</v>
      </c>
    </row>
    <row r="2" spans="1:16" x14ac:dyDescent="0.3">
      <c r="A2" s="1">
        <v>4.1399000000000002E-7</v>
      </c>
      <c r="B2" s="1">
        <v>5.5509599999999999E-11</v>
      </c>
      <c r="C2">
        <v>0.23499999999999999</v>
      </c>
      <c r="D2" s="1">
        <f>3.7*10^15*B2/A2</f>
        <v>496112273243.315</v>
      </c>
      <c r="E2" s="1">
        <f>D2*C2</f>
        <v>116586384212.17902</v>
      </c>
      <c r="F2" s="1">
        <f t="shared" ref="F2:F47" si="0">D2/(3.7*10^15*$P$2)</f>
        <v>1.0214387135629746</v>
      </c>
      <c r="G2" s="1">
        <f>F2*C2</f>
        <v>0.240038097687299</v>
      </c>
      <c r="H2" s="1">
        <f t="shared" ref="H2:H47" si="1">B2/$P$2</f>
        <v>4.228654130279359E-7</v>
      </c>
      <c r="I2" s="1">
        <f>H2*C2</f>
        <v>9.9373372061564934E-8</v>
      </c>
      <c r="J2" s="1">
        <f>H2/LN(A2/(10^-10))</f>
        <v>5.0773743649210119E-8</v>
      </c>
      <c r="K2">
        <f>C2*J2</f>
        <v>1.1931829757564377E-8</v>
      </c>
      <c r="L2" s="1">
        <f>B2*3700000000000000</f>
        <v>205385.52</v>
      </c>
      <c r="M2" s="1">
        <f>L2*C2</f>
        <v>48265.597199999997</v>
      </c>
      <c r="O2" t="s">
        <v>9</v>
      </c>
      <c r="P2" s="1">
        <f>SUM(B2:B47)</f>
        <v>1.3127013534288001E-4</v>
      </c>
    </row>
    <row r="3" spans="1:16" x14ac:dyDescent="0.3">
      <c r="A3" s="1">
        <v>1.1253000000000001E-6</v>
      </c>
      <c r="B3" s="1">
        <v>8.5747000000000001E-11</v>
      </c>
      <c r="C3">
        <v>0.13370000000000001</v>
      </c>
      <c r="D3" s="1">
        <f>3.7*10^15*B3/(A3-A2)</f>
        <v>446027611027.54077</v>
      </c>
      <c r="E3" s="1">
        <f t="shared" ref="E3:E47" si="2">D3*C3</f>
        <v>59633891594.38221</v>
      </c>
      <c r="F3" s="1">
        <f t="shared" si="0"/>
        <v>0.91832009364157985</v>
      </c>
      <c r="G3" s="1">
        <f t="shared" ref="G3:G47" si="3">F3*C3</f>
        <v>0.12277939651987924</v>
      </c>
      <c r="H3" s="1">
        <f t="shared" si="1"/>
        <v>6.5321026580819206E-7</v>
      </c>
      <c r="I3" s="1">
        <f t="shared" ref="I3:I47" si="4">H3*C3</f>
        <v>8.7334212538555282E-8</v>
      </c>
      <c r="J3" s="1">
        <f>H3/LN(A3/A2)</f>
        <v>6.5323435264145767E-7</v>
      </c>
      <c r="K3" s="1">
        <f>J3*C3</f>
        <v>8.7337432948162899E-8</v>
      </c>
      <c r="L3" s="1">
        <f t="shared" ref="L3:L47" si="5">B3*3700000000000000</f>
        <v>317263.90000000002</v>
      </c>
      <c r="M3" s="1">
        <f t="shared" ref="M3:M47" si="6">L3*C3</f>
        <v>42418.183430000005</v>
      </c>
      <c r="O3" t="s">
        <v>10</v>
      </c>
      <c r="P3" s="1">
        <f>SUM(D2:D47)</f>
        <v>5793080194353.8916</v>
      </c>
    </row>
    <row r="4" spans="1:16" x14ac:dyDescent="0.3">
      <c r="A4" s="1">
        <v>3.0589999999999998E-6</v>
      </c>
      <c r="B4" s="1">
        <v>2.0820200000000001E-10</v>
      </c>
      <c r="C4">
        <v>0.1772</v>
      </c>
      <c r="D4" s="1">
        <f t="shared" ref="D4:D47" si="7">3.7*10^15*B4/(A4-A3)</f>
        <v>398379996897.14026</v>
      </c>
      <c r="E4" s="1">
        <f t="shared" si="2"/>
        <v>70592935450.173248</v>
      </c>
      <c r="F4" s="1">
        <f t="shared" si="0"/>
        <v>0.82021907839450925</v>
      </c>
      <c r="G4" s="1">
        <f t="shared" si="3"/>
        <v>0.14534282069150703</v>
      </c>
      <c r="H4" s="1">
        <f t="shared" si="1"/>
        <v>1.5860576318914622E-6</v>
      </c>
      <c r="I4" s="1">
        <f t="shared" si="4"/>
        <v>2.8104941237116711E-7</v>
      </c>
      <c r="J4" s="1">
        <f t="shared" ref="J4:J47" si="8">H4/LN(A4/A3)</f>
        <v>1.5859967321625479E-6</v>
      </c>
      <c r="K4" s="1">
        <f t="shared" ref="K4:K47" si="9">J4*C4</f>
        <v>2.8103862093920348E-7</v>
      </c>
      <c r="L4" s="1">
        <f t="shared" si="5"/>
        <v>770347.4</v>
      </c>
      <c r="M4" s="1">
        <f t="shared" si="6"/>
        <v>136505.55928000002</v>
      </c>
    </row>
    <row r="5" spans="1:16" x14ac:dyDescent="0.3">
      <c r="A5" s="1">
        <v>1.0677E-5</v>
      </c>
      <c r="B5" s="1">
        <v>5.1492499999999996E-10</v>
      </c>
      <c r="C5">
        <v>9.5899999999999999E-2</v>
      </c>
      <c r="D5" s="1">
        <f t="shared" si="7"/>
        <v>250094841165.66025</v>
      </c>
      <c r="E5" s="1">
        <f t="shared" si="2"/>
        <v>23984095267.786816</v>
      </c>
      <c r="F5" s="1">
        <f t="shared" si="0"/>
        <v>0.51491681743519679</v>
      </c>
      <c r="G5" s="1">
        <f t="shared" si="3"/>
        <v>4.9380522792035371E-2</v>
      </c>
      <c r="H5" s="1">
        <f t="shared" si="1"/>
        <v>3.9226363152213289E-6</v>
      </c>
      <c r="I5" s="1">
        <f t="shared" si="4"/>
        <v>3.7618082262972542E-7</v>
      </c>
      <c r="J5" s="1">
        <f t="shared" si="8"/>
        <v>3.1380994369716041E-6</v>
      </c>
      <c r="K5" s="1">
        <f t="shared" si="9"/>
        <v>3.0094373600557681E-7</v>
      </c>
      <c r="L5" s="1">
        <f t="shared" si="5"/>
        <v>1905222.4999999998</v>
      </c>
      <c r="M5" s="1">
        <f t="shared" si="6"/>
        <v>182710.83774999998</v>
      </c>
      <c r="O5" t="s">
        <v>25</v>
      </c>
    </row>
    <row r="6" spans="1:16" x14ac:dyDescent="0.3">
      <c r="A6" s="1">
        <v>2.9023E-5</v>
      </c>
      <c r="B6" s="1">
        <v>7.7357299999999997E-10</v>
      </c>
      <c r="C6">
        <v>7.0400000000000004E-2</v>
      </c>
      <c r="D6" s="1">
        <f t="shared" si="7"/>
        <v>156013305352.66544</v>
      </c>
      <c r="E6" s="1">
        <f t="shared" si="2"/>
        <v>10983336696.827648</v>
      </c>
      <c r="F6" s="1">
        <f t="shared" si="0"/>
        <v>0.32121364157418864</v>
      </c>
      <c r="G6" s="1">
        <f t="shared" si="3"/>
        <v>2.261344036682288E-2</v>
      </c>
      <c r="H6" s="1">
        <f t="shared" si="1"/>
        <v>5.8929854683200645E-6</v>
      </c>
      <c r="I6" s="1">
        <f t="shared" si="4"/>
        <v>4.1486617696973256E-7</v>
      </c>
      <c r="J6" s="1">
        <f t="shared" si="8"/>
        <v>5.8930047744033968E-6</v>
      </c>
      <c r="K6" s="1">
        <f t="shared" si="9"/>
        <v>4.1486753611799917E-7</v>
      </c>
      <c r="L6" s="1">
        <f t="shared" si="5"/>
        <v>2862220.1</v>
      </c>
      <c r="M6" s="1">
        <f t="shared" si="6"/>
        <v>201500.29504000003</v>
      </c>
    </row>
    <row r="7" spans="1:16" x14ac:dyDescent="0.3">
      <c r="A7" s="1">
        <v>1.013E-4</v>
      </c>
      <c r="B7" s="1">
        <v>2.3946099999999999E-9</v>
      </c>
      <c r="C7">
        <v>5.3699999999999998E-2</v>
      </c>
      <c r="D7" s="1">
        <f t="shared" si="7"/>
        <v>122584736499.85472</v>
      </c>
      <c r="E7" s="1">
        <f t="shared" si="2"/>
        <v>6582800350.0421982</v>
      </c>
      <c r="F7" s="1">
        <f t="shared" si="0"/>
        <v>0.25238802244156139</v>
      </c>
      <c r="G7" s="1">
        <f t="shared" si="3"/>
        <v>1.3553236805111847E-2</v>
      </c>
      <c r="H7" s="1">
        <f t="shared" si="1"/>
        <v>1.8241849098008732E-5</v>
      </c>
      <c r="I7" s="1">
        <f t="shared" si="4"/>
        <v>9.7958729656306895E-7</v>
      </c>
      <c r="J7" s="1">
        <f t="shared" si="8"/>
        <v>1.4593505054503594E-5</v>
      </c>
      <c r="K7" s="1">
        <f t="shared" si="9"/>
        <v>7.8367122142684299E-7</v>
      </c>
      <c r="L7" s="1">
        <f t="shared" si="5"/>
        <v>8860057</v>
      </c>
      <c r="M7" s="1">
        <f t="shared" si="6"/>
        <v>475785.06089999998</v>
      </c>
    </row>
    <row r="8" spans="1:16" x14ac:dyDescent="0.3">
      <c r="A8" s="1">
        <v>2.7535999999999999E-4</v>
      </c>
      <c r="B8" s="1">
        <v>2.92306E-9</v>
      </c>
      <c r="C8">
        <v>4.87E-2</v>
      </c>
      <c r="D8" s="1">
        <f t="shared" si="7"/>
        <v>62135596920.602089</v>
      </c>
      <c r="E8" s="1">
        <f t="shared" si="2"/>
        <v>3026003570.0333219</v>
      </c>
      <c r="F8" s="1">
        <f t="shared" si="0"/>
        <v>0.12793012309518093</v>
      </c>
      <c r="G8" s="1">
        <f t="shared" si="3"/>
        <v>6.230196994735311E-3</v>
      </c>
      <c r="H8" s="1">
        <f t="shared" si="1"/>
        <v>2.2267517225947194E-5</v>
      </c>
      <c r="I8" s="1">
        <f t="shared" si="4"/>
        <v>1.0844280889036283E-6</v>
      </c>
      <c r="J8" s="1">
        <f t="shared" si="8"/>
        <v>2.2267674854172635E-5</v>
      </c>
      <c r="K8" s="1">
        <f t="shared" si="9"/>
        <v>1.0844357653982073E-6</v>
      </c>
      <c r="L8" s="1">
        <f t="shared" si="5"/>
        <v>10815322</v>
      </c>
      <c r="M8" s="1">
        <f t="shared" si="6"/>
        <v>526706.1814</v>
      </c>
    </row>
    <row r="9" spans="1:16" x14ac:dyDescent="0.3">
      <c r="A9" s="1">
        <v>5.8295000000000005E-4</v>
      </c>
      <c r="B9" s="1">
        <v>2.4357299999999998E-9</v>
      </c>
      <c r="C9">
        <v>4.6199999999999998E-2</v>
      </c>
      <c r="D9" s="1">
        <f t="shared" si="7"/>
        <v>29299395298.93689</v>
      </c>
      <c r="E9" s="1">
        <f t="shared" si="2"/>
        <v>1353632062.8108842</v>
      </c>
      <c r="F9" s="1">
        <f t="shared" si="0"/>
        <v>6.0324120680726234E-2</v>
      </c>
      <c r="G9" s="1">
        <f t="shared" si="3"/>
        <v>2.7869743754495519E-3</v>
      </c>
      <c r="H9" s="1">
        <f t="shared" si="1"/>
        <v>1.8555096280184584E-5</v>
      </c>
      <c r="I9" s="1">
        <f t="shared" si="4"/>
        <v>8.5724544814452778E-7</v>
      </c>
      <c r="J9" s="1">
        <f t="shared" si="8"/>
        <v>2.473939981751622E-5</v>
      </c>
      <c r="K9" s="1">
        <f t="shared" si="9"/>
        <v>1.1429602715692494E-6</v>
      </c>
      <c r="L9" s="1">
        <f t="shared" si="5"/>
        <v>9012201</v>
      </c>
      <c r="M9" s="1">
        <f t="shared" si="6"/>
        <v>416363.6862</v>
      </c>
    </row>
    <row r="10" spans="1:16" x14ac:dyDescent="0.3">
      <c r="A10" s="1">
        <v>1.2340999999999999E-3</v>
      </c>
      <c r="B10" s="1">
        <v>5.1883800000000002E-9</v>
      </c>
      <c r="C10">
        <v>2.7300000000000001E-2</v>
      </c>
      <c r="D10" s="1">
        <f t="shared" si="7"/>
        <v>29481695461.875149</v>
      </c>
      <c r="E10" s="1">
        <f t="shared" si="2"/>
        <v>804850286.10919166</v>
      </c>
      <c r="F10" s="1">
        <f t="shared" si="0"/>
        <v>6.0699455970652939E-2</v>
      </c>
      <c r="G10" s="1">
        <f t="shared" si="3"/>
        <v>1.6570951479988254E-3</v>
      </c>
      <c r="H10" s="1">
        <f t="shared" si="1"/>
        <v>3.9524450755290654E-5</v>
      </c>
      <c r="I10" s="1">
        <f t="shared" si="4"/>
        <v>1.0790175056194348E-6</v>
      </c>
      <c r="J10" s="1">
        <f t="shared" si="8"/>
        <v>5.2699561450599586E-5</v>
      </c>
      <c r="K10" s="1">
        <f t="shared" si="9"/>
        <v>1.4386980276013689E-6</v>
      </c>
      <c r="L10" s="1">
        <f t="shared" si="5"/>
        <v>19197006</v>
      </c>
      <c r="M10" s="1">
        <f t="shared" si="6"/>
        <v>524078.26380000002</v>
      </c>
    </row>
    <row r="11" spans="1:16" x14ac:dyDescent="0.3">
      <c r="A11" s="1">
        <v>3.3546000000000001E-3</v>
      </c>
      <c r="B11" s="1">
        <v>2.7907299999999999E-8</v>
      </c>
      <c r="C11">
        <v>8.0999999999999996E-3</v>
      </c>
      <c r="D11" s="1">
        <f t="shared" si="7"/>
        <v>48694652204.668709</v>
      </c>
      <c r="E11" s="1">
        <f t="shared" si="2"/>
        <v>394426682.85781652</v>
      </c>
      <c r="F11" s="1">
        <f t="shared" si="0"/>
        <v>0.1002567474901781</v>
      </c>
      <c r="G11" s="1">
        <f t="shared" si="3"/>
        <v>8.1207965467044259E-4</v>
      </c>
      <c r="H11" s="1">
        <f t="shared" si="1"/>
        <v>2.1259443305292265E-4</v>
      </c>
      <c r="I11" s="1">
        <f t="shared" si="4"/>
        <v>1.7220149077286734E-6</v>
      </c>
      <c r="J11" s="1">
        <f t="shared" si="8"/>
        <v>2.1259643596614267E-4</v>
      </c>
      <c r="K11" s="1">
        <f t="shared" si="9"/>
        <v>1.7220311313257555E-6</v>
      </c>
      <c r="L11" s="1">
        <f t="shared" si="5"/>
        <v>103257010</v>
      </c>
      <c r="M11" s="1">
        <f t="shared" si="6"/>
        <v>836381.78099999996</v>
      </c>
    </row>
    <row r="12" spans="1:16" x14ac:dyDescent="0.3">
      <c r="A12" s="1">
        <v>1.0333E-2</v>
      </c>
      <c r="B12" s="1">
        <v>1.9336200000000001E-7</v>
      </c>
      <c r="C12">
        <v>2E-3</v>
      </c>
      <c r="D12" s="1">
        <f t="shared" si="7"/>
        <v>102521982116.24442</v>
      </c>
      <c r="E12" s="1">
        <f t="shared" si="2"/>
        <v>205043964.23248884</v>
      </c>
      <c r="F12" s="1">
        <f t="shared" si="0"/>
        <v>0.21108109428565536</v>
      </c>
      <c r="G12" s="1">
        <f t="shared" si="3"/>
        <v>4.2216218857131071E-4</v>
      </c>
      <c r="H12" s="1">
        <f t="shared" si="1"/>
        <v>1.4730083083630172E-3</v>
      </c>
      <c r="I12" s="1">
        <f t="shared" si="4"/>
        <v>2.9460166167260347E-6</v>
      </c>
      <c r="J12" s="1">
        <f t="shared" si="8"/>
        <v>1.309328941621403E-3</v>
      </c>
      <c r="K12" s="1">
        <f t="shared" si="9"/>
        <v>2.618657883242806E-6</v>
      </c>
      <c r="L12" s="1">
        <f t="shared" si="5"/>
        <v>715439400</v>
      </c>
      <c r="M12" s="1">
        <f t="shared" si="6"/>
        <v>1430878.8</v>
      </c>
    </row>
    <row r="13" spans="1:16" x14ac:dyDescent="0.3">
      <c r="A13" s="1">
        <v>2.1874999999999999E-2</v>
      </c>
      <c r="B13" s="1">
        <v>4.9076600000000004E-7</v>
      </c>
      <c r="C13">
        <v>1.1999999999999999E-3</v>
      </c>
      <c r="D13" s="1">
        <f t="shared" si="7"/>
        <v>157324051290.9375</v>
      </c>
      <c r="E13" s="1">
        <f t="shared" si="2"/>
        <v>188788861.54912499</v>
      </c>
      <c r="F13" s="1">
        <f t="shared" si="0"/>
        <v>0.32391231829960776</v>
      </c>
      <c r="G13" s="1">
        <f t="shared" si="3"/>
        <v>3.8869478195952928E-4</v>
      </c>
      <c r="H13" s="1">
        <f t="shared" si="1"/>
        <v>3.7385959778140718E-3</v>
      </c>
      <c r="I13" s="1">
        <f t="shared" si="4"/>
        <v>4.4863151733768861E-6</v>
      </c>
      <c r="J13" s="1">
        <f t="shared" si="8"/>
        <v>4.9847828396898733E-3</v>
      </c>
      <c r="K13" s="1">
        <f t="shared" si="9"/>
        <v>5.9817394076278472E-6</v>
      </c>
      <c r="L13" s="1">
        <f t="shared" si="5"/>
        <v>1815834200.0000002</v>
      </c>
      <c r="M13" s="1">
        <f t="shared" si="6"/>
        <v>2179001.04</v>
      </c>
    </row>
    <row r="14" spans="1:16" x14ac:dyDescent="0.3">
      <c r="A14" s="1">
        <v>2.4788000000000001E-2</v>
      </c>
      <c r="B14" s="1">
        <v>1.4507199999999999E-7</v>
      </c>
      <c r="C14">
        <v>1.8E-3</v>
      </c>
      <c r="D14" s="1">
        <f t="shared" si="7"/>
        <v>184265842773.77258</v>
      </c>
      <c r="E14" s="1">
        <f t="shared" si="2"/>
        <v>331678516.99279064</v>
      </c>
      <c r="F14" s="1">
        <f t="shared" si="0"/>
        <v>0.37938240101576803</v>
      </c>
      <c r="G14" s="1">
        <f t="shared" si="3"/>
        <v>6.828883218283824E-4</v>
      </c>
      <c r="H14" s="1">
        <f t="shared" si="1"/>
        <v>1.105140934158933E-3</v>
      </c>
      <c r="I14" s="1">
        <f t="shared" si="4"/>
        <v>1.9892536814860793E-6</v>
      </c>
      <c r="J14" s="1">
        <f t="shared" si="8"/>
        <v>8.8400501995647435E-3</v>
      </c>
      <c r="K14" s="1">
        <f t="shared" si="9"/>
        <v>1.5912090359216538E-5</v>
      </c>
      <c r="L14" s="1">
        <f t="shared" si="5"/>
        <v>536766399.99999994</v>
      </c>
      <c r="M14" s="1">
        <f t="shared" si="6"/>
        <v>966179.5199999999</v>
      </c>
    </row>
    <row r="15" spans="1:16" x14ac:dyDescent="0.3">
      <c r="A15" s="1">
        <v>3.4306999999999997E-2</v>
      </c>
      <c r="B15" s="1">
        <v>6.3548699999999995E-7</v>
      </c>
      <c r="C15">
        <v>8.9999999999999998E-4</v>
      </c>
      <c r="D15" s="1">
        <f t="shared" si="7"/>
        <v>247011440277.34015</v>
      </c>
      <c r="E15" s="1">
        <f t="shared" si="2"/>
        <v>222310296.24960613</v>
      </c>
      <c r="F15" s="1">
        <f t="shared" si="0"/>
        <v>0.5085684458938623</v>
      </c>
      <c r="G15" s="1">
        <f t="shared" si="3"/>
        <v>4.5771160130447607E-4</v>
      </c>
      <c r="H15" s="1">
        <f t="shared" si="1"/>
        <v>4.8410630364636728E-3</v>
      </c>
      <c r="I15" s="1">
        <f t="shared" si="4"/>
        <v>4.3569567328173056E-6</v>
      </c>
      <c r="J15" s="1">
        <f t="shared" si="8"/>
        <v>1.4896048377552084E-2</v>
      </c>
      <c r="K15" s="1">
        <f t="shared" si="9"/>
        <v>1.3406443539796876E-5</v>
      </c>
      <c r="L15" s="1">
        <f t="shared" si="5"/>
        <v>2351301900</v>
      </c>
      <c r="M15" s="1">
        <f t="shared" si="6"/>
        <v>2116171.71</v>
      </c>
    </row>
    <row r="16" spans="1:16" x14ac:dyDescent="0.3">
      <c r="A16" s="1">
        <v>5.2475000000000001E-2</v>
      </c>
      <c r="B16" s="1">
        <v>9.0369099999999999E-7</v>
      </c>
      <c r="C16">
        <v>8.0000000000000004E-4</v>
      </c>
      <c r="D16" s="1">
        <f t="shared" si="7"/>
        <v>184040989652.13559</v>
      </c>
      <c r="E16" s="1">
        <f t="shared" si="2"/>
        <v>147232791.72170848</v>
      </c>
      <c r="F16" s="1">
        <f t="shared" si="0"/>
        <v>0.37891945402636174</v>
      </c>
      <c r="G16" s="1">
        <f t="shared" si="3"/>
        <v>3.031355632210894E-4</v>
      </c>
      <c r="H16" s="1">
        <f t="shared" si="1"/>
        <v>6.8842086407509403E-3</v>
      </c>
      <c r="I16" s="1">
        <f t="shared" si="4"/>
        <v>5.5073669126007524E-6</v>
      </c>
      <c r="J16" s="1">
        <f t="shared" si="8"/>
        <v>1.6198616286254051E-2</v>
      </c>
      <c r="K16" s="1">
        <f t="shared" si="9"/>
        <v>1.2958893029003241E-5</v>
      </c>
      <c r="L16" s="1">
        <f t="shared" si="5"/>
        <v>3343656700</v>
      </c>
      <c r="M16" s="1">
        <f t="shared" si="6"/>
        <v>2674925.3600000003</v>
      </c>
    </row>
    <row r="17" spans="1:13" x14ac:dyDescent="0.3">
      <c r="A17" s="1">
        <v>0.11108999999999999</v>
      </c>
      <c r="B17" s="1">
        <v>4.0009699999999999E-6</v>
      </c>
      <c r="C17">
        <v>5.9999999999999995E-4</v>
      </c>
      <c r="D17" s="1">
        <f t="shared" si="7"/>
        <v>252556325172.7374</v>
      </c>
      <c r="E17" s="1">
        <f t="shared" si="2"/>
        <v>151533795.10364243</v>
      </c>
      <c r="F17" s="1">
        <f t="shared" si="0"/>
        <v>0.51998473289152658</v>
      </c>
      <c r="G17" s="1">
        <f t="shared" si="3"/>
        <v>3.1199083973491593E-4</v>
      </c>
      <c r="H17" s="1">
        <f t="shared" si="1"/>
        <v>3.0478905118436823E-2</v>
      </c>
      <c r="I17" s="1">
        <f t="shared" si="4"/>
        <v>1.8287343071062091E-5</v>
      </c>
      <c r="J17" s="1">
        <f t="shared" si="8"/>
        <v>4.063833328783352E-2</v>
      </c>
      <c r="K17" s="1">
        <f t="shared" si="9"/>
        <v>2.4382999972700108E-5</v>
      </c>
      <c r="L17" s="1">
        <f t="shared" si="5"/>
        <v>14803589000</v>
      </c>
      <c r="M17" s="1">
        <f t="shared" si="6"/>
        <v>8882153.3999999985</v>
      </c>
    </row>
    <row r="18" spans="1:13" x14ac:dyDescent="0.3">
      <c r="A18" s="1">
        <v>0.15764</v>
      </c>
      <c r="B18" s="1">
        <v>3.6173800000000002E-6</v>
      </c>
      <c r="C18">
        <v>5.9999999999999995E-4</v>
      </c>
      <c r="D18" s="1">
        <f t="shared" si="7"/>
        <v>287525370569.28027</v>
      </c>
      <c r="E18" s="1">
        <f t="shared" si="2"/>
        <v>172515222.34156814</v>
      </c>
      <c r="F18" s="1">
        <f t="shared" si="0"/>
        <v>0.59198201792311855</v>
      </c>
      <c r="G18" s="1">
        <f t="shared" si="3"/>
        <v>3.5518921075387112E-4</v>
      </c>
      <c r="H18" s="1">
        <f t="shared" si="1"/>
        <v>2.7556762934321178E-2</v>
      </c>
      <c r="I18" s="1">
        <f t="shared" si="4"/>
        <v>1.6534057760592707E-5</v>
      </c>
      <c r="J18" s="1">
        <f t="shared" si="8"/>
        <v>7.8739622126200476E-2</v>
      </c>
      <c r="K18" s="1">
        <f t="shared" si="9"/>
        <v>4.7243773275720279E-5</v>
      </c>
      <c r="L18" s="1">
        <f t="shared" si="5"/>
        <v>13384306000</v>
      </c>
      <c r="M18" s="1">
        <f t="shared" si="6"/>
        <v>8030583.5999999996</v>
      </c>
    </row>
    <row r="19" spans="1:13" x14ac:dyDescent="0.3">
      <c r="A19" s="1">
        <v>0.24723999999999999</v>
      </c>
      <c r="B19" s="1">
        <v>6.3139699999999996E-6</v>
      </c>
      <c r="C19">
        <v>5.0000000000000001E-4</v>
      </c>
      <c r="D19" s="1">
        <f t="shared" si="7"/>
        <v>260733136160.71432</v>
      </c>
      <c r="E19" s="1">
        <f t="shared" si="2"/>
        <v>130366568.08035716</v>
      </c>
      <c r="F19" s="1">
        <f t="shared" si="0"/>
        <v>0.53681985620344375</v>
      </c>
      <c r="G19" s="1">
        <f t="shared" si="3"/>
        <v>2.6840992810172188E-4</v>
      </c>
      <c r="H19" s="1">
        <f t="shared" si="1"/>
        <v>4.8099059115828548E-2</v>
      </c>
      <c r="I19" s="1">
        <f t="shared" si="4"/>
        <v>2.4049529557914273E-5</v>
      </c>
      <c r="J19" s="1">
        <f t="shared" si="8"/>
        <v>0.10687597447622321</v>
      </c>
      <c r="K19" s="1">
        <f t="shared" si="9"/>
        <v>5.343798723811161E-5</v>
      </c>
      <c r="L19" s="1">
        <f t="shared" si="5"/>
        <v>23361689000</v>
      </c>
      <c r="M19" s="1">
        <f t="shared" si="6"/>
        <v>11680844.5</v>
      </c>
    </row>
    <row r="20" spans="1:13" x14ac:dyDescent="0.3">
      <c r="A20" s="1">
        <v>0.36882999999999999</v>
      </c>
      <c r="B20" s="1">
        <v>8.7188899999999998E-6</v>
      </c>
      <c r="C20">
        <v>5.0000000000000001E-4</v>
      </c>
      <c r="D20" s="1">
        <f t="shared" si="7"/>
        <v>265316991528.90863</v>
      </c>
      <c r="E20" s="1">
        <f t="shared" si="2"/>
        <v>132658495.76445432</v>
      </c>
      <c r="F20" s="1">
        <f t="shared" si="0"/>
        <v>0.54625749276872748</v>
      </c>
      <c r="G20" s="1">
        <f t="shared" si="3"/>
        <v>2.7312874638436374E-4</v>
      </c>
      <c r="H20" s="1">
        <f t="shared" si="1"/>
        <v>6.6419448545749563E-2</v>
      </c>
      <c r="I20" s="1">
        <f t="shared" si="4"/>
        <v>3.3209724272874782E-5</v>
      </c>
      <c r="J20" s="1">
        <f t="shared" si="8"/>
        <v>0.16605845680524392</v>
      </c>
      <c r="K20" s="1">
        <f t="shared" si="9"/>
        <v>8.3029228402621964E-5</v>
      </c>
      <c r="L20" s="1">
        <f t="shared" si="5"/>
        <v>32259893000</v>
      </c>
      <c r="M20" s="1">
        <f t="shared" si="6"/>
        <v>16129946.5</v>
      </c>
    </row>
    <row r="21" spans="1:13" x14ac:dyDescent="0.3">
      <c r="A21" s="1">
        <v>0.55023</v>
      </c>
      <c r="B21" s="1">
        <v>1.1671999999999999E-5</v>
      </c>
      <c r="C21">
        <v>5.0000000000000001E-4</v>
      </c>
      <c r="D21" s="1">
        <f t="shared" si="7"/>
        <v>238072767364.93936</v>
      </c>
      <c r="E21" s="1">
        <f t="shared" si="2"/>
        <v>119036383.68246968</v>
      </c>
      <c r="F21" s="1">
        <f t="shared" si="0"/>
        <v>0.49016473557862689</v>
      </c>
      <c r="G21" s="1">
        <f t="shared" si="3"/>
        <v>2.4508236778931347E-4</v>
      </c>
      <c r="H21" s="1">
        <f t="shared" si="1"/>
        <v>8.8915883033962917E-2</v>
      </c>
      <c r="I21" s="1">
        <f t="shared" si="4"/>
        <v>4.4457941516981462E-5</v>
      </c>
      <c r="J21" s="1">
        <f t="shared" si="8"/>
        <v>0.22228940785290219</v>
      </c>
      <c r="K21" s="1">
        <f t="shared" si="9"/>
        <v>1.111447039264511E-4</v>
      </c>
      <c r="L21" s="1">
        <f t="shared" si="5"/>
        <v>43186400000</v>
      </c>
      <c r="M21" s="1">
        <f t="shared" si="6"/>
        <v>21593200</v>
      </c>
    </row>
    <row r="22" spans="1:13" x14ac:dyDescent="0.3">
      <c r="A22" s="1">
        <v>0.63927999999999996</v>
      </c>
      <c r="B22" s="1">
        <v>5.4193599999999999E-6</v>
      </c>
      <c r="C22">
        <v>5.9999999999999995E-4</v>
      </c>
      <c r="D22" s="1">
        <f t="shared" si="7"/>
        <v>225172734418.86591</v>
      </c>
      <c r="E22" s="1">
        <f t="shared" si="2"/>
        <v>135103640.65131953</v>
      </c>
      <c r="F22" s="1">
        <f t="shared" si="0"/>
        <v>0.46360503575258594</v>
      </c>
      <c r="G22" s="1">
        <f t="shared" si="3"/>
        <v>2.7816302145155153E-4</v>
      </c>
      <c r="H22" s="1">
        <f t="shared" si="1"/>
        <v>4.1284028433767758E-2</v>
      </c>
      <c r="I22" s="1">
        <f t="shared" si="4"/>
        <v>2.4770417060260654E-5</v>
      </c>
      <c r="J22" s="1">
        <f t="shared" si="8"/>
        <v>0.27521553489437123</v>
      </c>
      <c r="K22" s="1">
        <f t="shared" si="9"/>
        <v>1.6512932093662273E-4</v>
      </c>
      <c r="L22" s="1">
        <f t="shared" si="5"/>
        <v>20051632000</v>
      </c>
      <c r="M22" s="1">
        <f t="shared" si="6"/>
        <v>12030979.199999999</v>
      </c>
    </row>
    <row r="23" spans="1:13" x14ac:dyDescent="0.3">
      <c r="A23" s="1">
        <v>0.74273999999999996</v>
      </c>
      <c r="B23" s="1">
        <v>6.0649600000000001E-6</v>
      </c>
      <c r="C23">
        <v>5.0000000000000001E-4</v>
      </c>
      <c r="D23" s="1">
        <f t="shared" si="7"/>
        <v>216898820800.3093</v>
      </c>
      <c r="E23" s="1">
        <f t="shared" si="2"/>
        <v>108449410.40015465</v>
      </c>
      <c r="F23" s="1">
        <f t="shared" si="0"/>
        <v>0.44656998917448049</v>
      </c>
      <c r="G23" s="1">
        <f t="shared" si="3"/>
        <v>2.2328499458724026E-4</v>
      </c>
      <c r="H23" s="1">
        <f t="shared" si="1"/>
        <v>4.620213107999175E-2</v>
      </c>
      <c r="I23" s="1">
        <f t="shared" si="4"/>
        <v>2.3101065539995876E-5</v>
      </c>
      <c r="J23" s="1">
        <f t="shared" si="8"/>
        <v>0.3080070045473825</v>
      </c>
      <c r="K23" s="1">
        <f t="shared" si="9"/>
        <v>1.5400350227369125E-4</v>
      </c>
      <c r="L23" s="1">
        <f t="shared" si="5"/>
        <v>22440352000</v>
      </c>
      <c r="M23" s="1">
        <f t="shared" si="6"/>
        <v>11220176</v>
      </c>
    </row>
    <row r="24" spans="1:13" x14ac:dyDescent="0.3">
      <c r="A24" s="1">
        <v>0.82084999999999997</v>
      </c>
      <c r="B24" s="1">
        <v>4.2055200000000004E-6</v>
      </c>
      <c r="C24">
        <v>5.9999999999999995E-4</v>
      </c>
      <c r="D24" s="1">
        <f t="shared" si="7"/>
        <v>199211675841.7616</v>
      </c>
      <c r="E24" s="1">
        <f t="shared" si="2"/>
        <v>119527005.50505695</v>
      </c>
      <c r="F24" s="1">
        <f t="shared" si="0"/>
        <v>0.41015417048297176</v>
      </c>
      <c r="G24" s="1">
        <f t="shared" si="3"/>
        <v>2.4609250228978301E-4</v>
      </c>
      <c r="H24" s="1">
        <f t="shared" si="1"/>
        <v>3.2037142256424928E-2</v>
      </c>
      <c r="I24" s="1">
        <f t="shared" si="4"/>
        <v>1.9222285353854956E-5</v>
      </c>
      <c r="J24" s="1">
        <f t="shared" si="8"/>
        <v>0.3203895631214243</v>
      </c>
      <c r="K24" s="1">
        <f t="shared" si="9"/>
        <v>1.9223373787285457E-4</v>
      </c>
      <c r="L24" s="1">
        <f t="shared" si="5"/>
        <v>15560424000.000002</v>
      </c>
      <c r="M24" s="1">
        <f t="shared" si="6"/>
        <v>9336254.4000000004</v>
      </c>
    </row>
    <row r="25" spans="1:13" x14ac:dyDescent="0.3">
      <c r="A25" s="1">
        <v>0.96164000000000005</v>
      </c>
      <c r="B25" s="1">
        <v>7.0106299999999998E-6</v>
      </c>
      <c r="C25">
        <v>5.0000000000000001E-4</v>
      </c>
      <c r="D25" s="1">
        <f t="shared" si="7"/>
        <v>184241288443.7814</v>
      </c>
      <c r="E25" s="1">
        <f t="shared" si="2"/>
        <v>92120644.221890703</v>
      </c>
      <c r="F25" s="1">
        <f t="shared" si="0"/>
        <v>0.37933184644457263</v>
      </c>
      <c r="G25" s="1">
        <f t="shared" si="3"/>
        <v>1.8966592322228632E-4</v>
      </c>
      <c r="H25" s="1">
        <f t="shared" si="1"/>
        <v>5.340613066093141E-2</v>
      </c>
      <c r="I25" s="1">
        <f t="shared" si="4"/>
        <v>2.6703065330465706E-5</v>
      </c>
      <c r="J25" s="1">
        <f t="shared" si="8"/>
        <v>0.33737339069078626</v>
      </c>
      <c r="K25" s="1">
        <f t="shared" si="9"/>
        <v>1.6868669534539314E-4</v>
      </c>
      <c r="L25" s="1">
        <f t="shared" si="5"/>
        <v>25939331000</v>
      </c>
      <c r="M25" s="1">
        <f t="shared" si="6"/>
        <v>12969665.5</v>
      </c>
    </row>
    <row r="26" spans="1:13" x14ac:dyDescent="0.3">
      <c r="A26" s="1">
        <v>1.1080000000000001</v>
      </c>
      <c r="B26" s="1">
        <v>6.2709000000000004E-6</v>
      </c>
      <c r="C26">
        <v>5.0000000000000001E-4</v>
      </c>
      <c r="D26" s="1">
        <f t="shared" si="7"/>
        <v>158529174637.87915</v>
      </c>
      <c r="E26" s="1">
        <f t="shared" si="2"/>
        <v>79264587.318939582</v>
      </c>
      <c r="F26" s="1">
        <f t="shared" si="0"/>
        <v>0.32639353012921529</v>
      </c>
      <c r="G26" s="1">
        <f t="shared" si="3"/>
        <v>1.6319676506460764E-4</v>
      </c>
      <c r="H26" s="1">
        <f t="shared" si="1"/>
        <v>4.7770957069711968E-2</v>
      </c>
      <c r="I26" s="1">
        <f t="shared" si="4"/>
        <v>2.3885478534855983E-5</v>
      </c>
      <c r="J26" s="1">
        <f t="shared" si="8"/>
        <v>0.33719475866566495</v>
      </c>
      <c r="K26" s="1">
        <f t="shared" si="9"/>
        <v>1.6859737933283249E-4</v>
      </c>
      <c r="L26" s="1">
        <f t="shared" si="5"/>
        <v>23202330000</v>
      </c>
      <c r="M26" s="1">
        <f t="shared" si="6"/>
        <v>11601165</v>
      </c>
    </row>
    <row r="27" spans="1:13" x14ac:dyDescent="0.3">
      <c r="A27" s="1">
        <v>1.4227000000000001</v>
      </c>
      <c r="B27" s="1">
        <v>1.02452E-5</v>
      </c>
      <c r="C27">
        <v>5.0000000000000001E-4</v>
      </c>
      <c r="D27" s="1">
        <f t="shared" si="7"/>
        <v>120455163647.91866</v>
      </c>
      <c r="E27" s="1">
        <f t="shared" si="2"/>
        <v>60227581.823959328</v>
      </c>
      <c r="F27" s="1">
        <f t="shared" si="0"/>
        <v>0.24800347428253333</v>
      </c>
      <c r="G27" s="1">
        <f t="shared" si="3"/>
        <v>1.2400173714126667E-4</v>
      </c>
      <c r="H27" s="1">
        <f t="shared" si="1"/>
        <v>7.8046693356713229E-2</v>
      </c>
      <c r="I27" s="1">
        <f t="shared" si="4"/>
        <v>3.9023346678356618E-5</v>
      </c>
      <c r="J27" s="1">
        <f t="shared" si="8"/>
        <v>0.3121869153471592</v>
      </c>
      <c r="K27" s="1">
        <f t="shared" si="9"/>
        <v>1.5609345767357962E-4</v>
      </c>
      <c r="L27" s="1">
        <f t="shared" si="5"/>
        <v>37907240000</v>
      </c>
      <c r="M27" s="1">
        <f t="shared" si="6"/>
        <v>18953620</v>
      </c>
    </row>
    <row r="28" spans="1:13" x14ac:dyDescent="0.3">
      <c r="A28" s="1">
        <v>1.8268</v>
      </c>
      <c r="B28" s="1">
        <v>9.6473399999999994E-6</v>
      </c>
      <c r="C28">
        <v>5.0000000000000001E-4</v>
      </c>
      <c r="D28" s="1">
        <f t="shared" si="7"/>
        <v>88332487008.166321</v>
      </c>
      <c r="E28" s="1">
        <f t="shared" si="2"/>
        <v>44166243.504083164</v>
      </c>
      <c r="F28" s="1">
        <f t="shared" si="0"/>
        <v>0.18186653860745897</v>
      </c>
      <c r="G28" s="1">
        <f t="shared" si="3"/>
        <v>9.0933269303729482E-5</v>
      </c>
      <c r="H28" s="1">
        <f t="shared" si="1"/>
        <v>7.349226825127414E-2</v>
      </c>
      <c r="I28" s="1">
        <f t="shared" si="4"/>
        <v>3.6746134125637073E-5</v>
      </c>
      <c r="J28" s="1">
        <f t="shared" si="8"/>
        <v>0.29395810524743787</v>
      </c>
      <c r="K28" s="1">
        <f t="shared" si="9"/>
        <v>1.4697905262371893E-4</v>
      </c>
      <c r="L28" s="1">
        <f t="shared" si="5"/>
        <v>35695158000</v>
      </c>
      <c r="M28" s="1">
        <f t="shared" si="6"/>
        <v>17847579</v>
      </c>
    </row>
    <row r="29" spans="1:13" x14ac:dyDescent="0.3">
      <c r="A29" s="1">
        <v>2.3069000000000002</v>
      </c>
      <c r="B29" s="1">
        <v>7.6883000000000006E-6</v>
      </c>
      <c r="C29">
        <v>5.0000000000000001E-4</v>
      </c>
      <c r="D29" s="1">
        <f t="shared" si="7"/>
        <v>59251635076.02581</v>
      </c>
      <c r="E29" s="1">
        <f t="shared" si="2"/>
        <v>29625817.538012907</v>
      </c>
      <c r="F29" s="1">
        <f t="shared" si="0"/>
        <v>0.12199237384896554</v>
      </c>
      <c r="G29" s="1">
        <f t="shared" si="3"/>
        <v>6.0996186924482772E-5</v>
      </c>
      <c r="H29" s="1">
        <f t="shared" si="1"/>
        <v>5.8568538684888378E-2</v>
      </c>
      <c r="I29" s="1">
        <f t="shared" si="4"/>
        <v>2.9284269342444191E-5</v>
      </c>
      <c r="J29" s="1">
        <f t="shared" si="8"/>
        <v>0.25100211048780063</v>
      </c>
      <c r="K29" s="1">
        <f t="shared" si="9"/>
        <v>1.2550105524390033E-4</v>
      </c>
      <c r="L29" s="1">
        <f t="shared" si="5"/>
        <v>28446710000.000004</v>
      </c>
      <c r="M29" s="1">
        <f t="shared" si="6"/>
        <v>14223355.000000002</v>
      </c>
    </row>
    <row r="30" spans="1:13" x14ac:dyDescent="0.3">
      <c r="A30" s="1">
        <v>2.3852000000000002</v>
      </c>
      <c r="B30" s="1">
        <v>9.82879E-7</v>
      </c>
      <c r="C30">
        <v>8.9999999999999998E-4</v>
      </c>
      <c r="D30" s="1">
        <f t="shared" si="7"/>
        <v>46445112388.250298</v>
      </c>
      <c r="E30" s="1">
        <f t="shared" si="2"/>
        <v>41800601.149425268</v>
      </c>
      <c r="F30" s="1">
        <f t="shared" si="0"/>
        <v>9.5625201003392862E-2</v>
      </c>
      <c r="G30" s="1">
        <f t="shared" si="3"/>
        <v>8.6062680903053576E-5</v>
      </c>
      <c r="H30" s="1">
        <f t="shared" si="1"/>
        <v>7.4874532385656644E-3</v>
      </c>
      <c r="I30" s="1">
        <f t="shared" si="4"/>
        <v>6.7387079147090979E-6</v>
      </c>
      <c r="J30" s="1">
        <f t="shared" si="8"/>
        <v>0.22432067663342833</v>
      </c>
      <c r="K30" s="1">
        <f t="shared" si="9"/>
        <v>2.0188860897008549E-4</v>
      </c>
      <c r="L30" s="1">
        <f t="shared" si="5"/>
        <v>3636652300</v>
      </c>
      <c r="M30" s="1">
        <f t="shared" si="6"/>
        <v>3272987.07</v>
      </c>
    </row>
    <row r="31" spans="1:13" x14ac:dyDescent="0.3">
      <c r="A31" s="1">
        <v>3.0118999999999998</v>
      </c>
      <c r="B31" s="1">
        <v>5.7545599999999997E-6</v>
      </c>
      <c r="C31">
        <v>5.9999999999999995E-4</v>
      </c>
      <c r="D31" s="1">
        <f t="shared" si="7"/>
        <v>33974584330.620735</v>
      </c>
      <c r="E31" s="1">
        <f t="shared" si="2"/>
        <v>20384750.598372441</v>
      </c>
      <c r="F31" s="1">
        <f t="shared" si="0"/>
        <v>6.9949802865461874E-2</v>
      </c>
      <c r="G31" s="1">
        <f t="shared" si="3"/>
        <v>4.1969881719277123E-5</v>
      </c>
      <c r="H31" s="1">
        <f t="shared" si="1"/>
        <v>4.3837541455784924E-2</v>
      </c>
      <c r="I31" s="1">
        <f t="shared" si="4"/>
        <v>2.6302524873470953E-5</v>
      </c>
      <c r="J31" s="1">
        <f t="shared" si="8"/>
        <v>0.18791158103587899</v>
      </c>
      <c r="K31" s="1">
        <f t="shared" si="9"/>
        <v>1.1274694862152738E-4</v>
      </c>
      <c r="L31" s="1">
        <f t="shared" si="5"/>
        <v>21291872000</v>
      </c>
      <c r="M31" s="1">
        <f t="shared" si="6"/>
        <v>12775123.199999999</v>
      </c>
    </row>
    <row r="32" spans="1:13" x14ac:dyDescent="0.3">
      <c r="A32" s="1">
        <v>4.0656999999999996</v>
      </c>
      <c r="B32" s="1">
        <v>4.8746300000000003E-6</v>
      </c>
      <c r="C32">
        <v>5.9999999999999995E-4</v>
      </c>
      <c r="D32" s="1">
        <f t="shared" si="7"/>
        <v>17115326437.654207</v>
      </c>
      <c r="E32" s="1">
        <f t="shared" si="2"/>
        <v>10269195.862592524</v>
      </c>
      <c r="F32" s="1">
        <f t="shared" si="0"/>
        <v>3.5238509429323925E-2</v>
      </c>
      <c r="G32" s="1">
        <f t="shared" si="3"/>
        <v>2.1143105657594352E-5</v>
      </c>
      <c r="H32" s="1">
        <f t="shared" si="1"/>
        <v>3.7134341236621543E-2</v>
      </c>
      <c r="I32" s="1">
        <f t="shared" si="4"/>
        <v>2.2280604741972922E-5</v>
      </c>
      <c r="J32" s="1">
        <f t="shared" si="8"/>
        <v>0.12377502253959118</v>
      </c>
      <c r="K32" s="1">
        <f t="shared" si="9"/>
        <v>7.4265013523754702E-5</v>
      </c>
      <c r="L32" s="1">
        <f t="shared" si="5"/>
        <v>18036131000</v>
      </c>
      <c r="M32" s="1">
        <f t="shared" si="6"/>
        <v>10821678.6</v>
      </c>
    </row>
    <row r="33" spans="1:13" x14ac:dyDescent="0.3">
      <c r="A33" s="1">
        <v>4.7237</v>
      </c>
      <c r="B33" s="1">
        <v>1.7503800000000001E-6</v>
      </c>
      <c r="C33">
        <v>8.0000000000000004E-4</v>
      </c>
      <c r="D33" s="1">
        <f t="shared" si="7"/>
        <v>9842562310.0303898</v>
      </c>
      <c r="E33" s="1">
        <f t="shared" si="2"/>
        <v>7874049.8480243124</v>
      </c>
      <c r="F33" s="1">
        <f t="shared" si="0"/>
        <v>2.0264715723309977E-2</v>
      </c>
      <c r="G33" s="1">
        <f t="shared" si="3"/>
        <v>1.6211772578647983E-5</v>
      </c>
      <c r="H33" s="1">
        <f t="shared" si="1"/>
        <v>1.3334182945937972E-2</v>
      </c>
      <c r="I33" s="1">
        <f t="shared" si="4"/>
        <v>1.0667346356750378E-5</v>
      </c>
      <c r="J33" s="1">
        <f t="shared" si="8"/>
        <v>8.8890724201737811E-2</v>
      </c>
      <c r="K33" s="1">
        <f t="shared" si="9"/>
        <v>7.1112579361390249E-5</v>
      </c>
      <c r="L33" s="1">
        <f t="shared" si="5"/>
        <v>6476406000</v>
      </c>
      <c r="M33" s="1">
        <f t="shared" si="6"/>
        <v>5181124.8</v>
      </c>
    </row>
    <row r="34" spans="1:13" x14ac:dyDescent="0.3">
      <c r="A34" s="1">
        <v>4.9659000000000004</v>
      </c>
      <c r="B34" s="1">
        <v>4.8785999999999998E-7</v>
      </c>
      <c r="C34">
        <v>1.1999999999999999E-3</v>
      </c>
      <c r="D34" s="1">
        <f t="shared" si="7"/>
        <v>7452857142.8571301</v>
      </c>
      <c r="E34" s="1">
        <f t="shared" si="2"/>
        <v>8943428.571428556</v>
      </c>
      <c r="F34" s="1">
        <f t="shared" si="0"/>
        <v>1.5344584729987209E-2</v>
      </c>
      <c r="G34" s="1">
        <f t="shared" si="3"/>
        <v>1.8413501675984651E-5</v>
      </c>
      <c r="H34" s="1">
        <f t="shared" si="1"/>
        <v>3.7164584216029081E-3</v>
      </c>
      <c r="I34" s="1">
        <f t="shared" si="4"/>
        <v>4.4597501059234893E-6</v>
      </c>
      <c r="J34" s="1">
        <f t="shared" si="8"/>
        <v>7.4325958832987121E-2</v>
      </c>
      <c r="K34" s="1">
        <f t="shared" si="9"/>
        <v>8.9191150599584541E-5</v>
      </c>
      <c r="L34" s="1">
        <f t="shared" si="5"/>
        <v>1805082000</v>
      </c>
      <c r="M34" s="1">
        <f t="shared" si="6"/>
        <v>2166098.4</v>
      </c>
    </row>
    <row r="35" spans="1:13" x14ac:dyDescent="0.3">
      <c r="A35" s="1">
        <v>6.3762999999999996</v>
      </c>
      <c r="B35" s="1">
        <v>2.01441E-6</v>
      </c>
      <c r="C35">
        <v>8.0000000000000004E-4</v>
      </c>
      <c r="D35" s="1">
        <f t="shared" si="7"/>
        <v>5284541264.8893957</v>
      </c>
      <c r="E35" s="1">
        <f t="shared" si="2"/>
        <v>4227633.011911517</v>
      </c>
      <c r="F35" s="1">
        <f t="shared" si="0"/>
        <v>1.0880269089274771E-2</v>
      </c>
      <c r="G35" s="1">
        <f t="shared" si="3"/>
        <v>8.7042152714198171E-6</v>
      </c>
      <c r="H35" s="1">
        <f t="shared" si="1"/>
        <v>1.5345531523513128E-2</v>
      </c>
      <c r="I35" s="1">
        <f t="shared" si="4"/>
        <v>1.2276425218810503E-5</v>
      </c>
      <c r="J35" s="1">
        <f t="shared" si="8"/>
        <v>6.1383736343690133E-2</v>
      </c>
      <c r="K35" s="1">
        <f t="shared" si="9"/>
        <v>4.9106989074952108E-5</v>
      </c>
      <c r="L35" s="1">
        <f t="shared" si="5"/>
        <v>7453317000</v>
      </c>
      <c r="M35" s="1">
        <f t="shared" si="6"/>
        <v>5962653.6000000006</v>
      </c>
    </row>
    <row r="36" spans="1:13" x14ac:dyDescent="0.3">
      <c r="A36" s="1">
        <v>7.4081999999999999</v>
      </c>
      <c r="B36" s="1">
        <v>1.0133600000000001E-6</v>
      </c>
      <c r="C36">
        <v>1E-3</v>
      </c>
      <c r="D36" s="1">
        <f t="shared" si="7"/>
        <v>3633522628.161643</v>
      </c>
      <c r="E36" s="1">
        <f t="shared" si="2"/>
        <v>3633522.6281616432</v>
      </c>
      <c r="F36" s="1">
        <f t="shared" si="0"/>
        <v>7.4810096004037886E-3</v>
      </c>
      <c r="G36" s="1">
        <f t="shared" si="3"/>
        <v>7.4810096004037884E-6</v>
      </c>
      <c r="H36" s="1">
        <f t="shared" si="1"/>
        <v>7.7196538066566711E-3</v>
      </c>
      <c r="I36" s="1">
        <f t="shared" si="4"/>
        <v>7.7196538066566719E-6</v>
      </c>
      <c r="J36" s="1">
        <f t="shared" si="8"/>
        <v>5.1464529231668339E-2</v>
      </c>
      <c r="K36" s="1">
        <f t="shared" si="9"/>
        <v>5.1464529231668344E-5</v>
      </c>
      <c r="L36" s="1">
        <f t="shared" si="5"/>
        <v>3749432000.0000005</v>
      </c>
      <c r="M36" s="1">
        <f t="shared" si="6"/>
        <v>3749432.0000000005</v>
      </c>
    </row>
    <row r="37" spans="1:13" x14ac:dyDescent="0.3">
      <c r="A37" s="1">
        <v>8.1873000000000005</v>
      </c>
      <c r="B37" s="1">
        <v>5.3569600000000001E-7</v>
      </c>
      <c r="C37">
        <v>1.1999999999999999E-3</v>
      </c>
      <c r="D37" s="1">
        <f t="shared" si="7"/>
        <v>2544057502.2461796</v>
      </c>
      <c r="E37" s="1">
        <f t="shared" si="2"/>
        <v>3052869.0026954152</v>
      </c>
      <c r="F37" s="1">
        <f t="shared" si="0"/>
        <v>5.2379248861075976E-3</v>
      </c>
      <c r="G37" s="1">
        <f t="shared" si="3"/>
        <v>6.2855098633291164E-6</v>
      </c>
      <c r="H37" s="1">
        <f t="shared" si="1"/>
        <v>4.080867278766432E-3</v>
      </c>
      <c r="I37" s="1">
        <f t="shared" si="4"/>
        <v>4.8970407345197179E-6</v>
      </c>
      <c r="J37" s="1">
        <f t="shared" si="8"/>
        <v>4.0810028348876773E-2</v>
      </c>
      <c r="K37" s="1">
        <f t="shared" si="9"/>
        <v>4.8972034018652124E-5</v>
      </c>
      <c r="L37" s="1">
        <f t="shared" si="5"/>
        <v>1982075200</v>
      </c>
      <c r="M37" s="1">
        <f t="shared" si="6"/>
        <v>2378490.2399999998</v>
      </c>
    </row>
    <row r="38" spans="1:13" x14ac:dyDescent="0.3">
      <c r="A38" s="1">
        <v>9.0484000000000009</v>
      </c>
      <c r="B38" s="1">
        <v>4.8074499999999998E-7</v>
      </c>
      <c r="C38">
        <v>1.1999999999999999E-3</v>
      </c>
      <c r="D38" s="1">
        <f t="shared" si="7"/>
        <v>2065679363.6046906</v>
      </c>
      <c r="E38" s="1">
        <f t="shared" si="2"/>
        <v>2478815.2363256286</v>
      </c>
      <c r="F38" s="1">
        <f t="shared" si="0"/>
        <v>4.252998737564271E-3</v>
      </c>
      <c r="G38" s="1">
        <f t="shared" si="3"/>
        <v>5.1035984850771249E-6</v>
      </c>
      <c r="H38" s="1">
        <f t="shared" si="1"/>
        <v>3.6622572129165953E-3</v>
      </c>
      <c r="I38" s="1">
        <f t="shared" si="4"/>
        <v>4.394708655499914E-6</v>
      </c>
      <c r="J38" s="1">
        <f t="shared" si="8"/>
        <v>3.6621190294671618E-2</v>
      </c>
      <c r="K38" s="1">
        <f t="shared" si="9"/>
        <v>4.3945428353605936E-5</v>
      </c>
      <c r="L38" s="1">
        <f t="shared" si="5"/>
        <v>1778756500</v>
      </c>
      <c r="M38" s="1">
        <f t="shared" si="6"/>
        <v>2134507.7999999998</v>
      </c>
    </row>
    <row r="39" spans="1:13" x14ac:dyDescent="0.3">
      <c r="A39" s="1">
        <v>10</v>
      </c>
      <c r="B39" s="1">
        <v>5.0783999999999997E-7</v>
      </c>
      <c r="C39">
        <v>1.2999999999999999E-3</v>
      </c>
      <c r="D39" s="1">
        <f t="shared" si="7"/>
        <v>1974577553.5939488</v>
      </c>
      <c r="E39" s="1">
        <f t="shared" si="2"/>
        <v>2566950.8196721333</v>
      </c>
      <c r="F39" s="1">
        <f t="shared" si="0"/>
        <v>4.0654304780404988E-3</v>
      </c>
      <c r="G39" s="1">
        <f t="shared" si="3"/>
        <v>5.285059621452648E-6</v>
      </c>
      <c r="H39" s="1">
        <f t="shared" si="1"/>
        <v>3.8686636429033348E-3</v>
      </c>
      <c r="I39" s="1">
        <f t="shared" si="4"/>
        <v>5.029262735774335E-6</v>
      </c>
      <c r="J39" s="1">
        <f t="shared" si="8"/>
        <v>3.8687740386605995E-2</v>
      </c>
      <c r="K39" s="1">
        <f t="shared" si="9"/>
        <v>5.0294062502587792E-5</v>
      </c>
      <c r="L39" s="1">
        <f t="shared" si="5"/>
        <v>1879008000</v>
      </c>
      <c r="M39" s="1">
        <f t="shared" si="6"/>
        <v>2442710.4</v>
      </c>
    </row>
    <row r="40" spans="1:13" x14ac:dyDescent="0.3">
      <c r="A40" s="1">
        <v>11.052</v>
      </c>
      <c r="B40" s="1">
        <v>5.90289E-7</v>
      </c>
      <c r="C40">
        <v>1.2999999999999999E-3</v>
      </c>
      <c r="D40" s="1">
        <f t="shared" si="7"/>
        <v>2076111501.9011414</v>
      </c>
      <c r="E40" s="1">
        <f t="shared" si="2"/>
        <v>2698944.9524714835</v>
      </c>
      <c r="F40" s="1">
        <f t="shared" si="0"/>
        <v>4.2744773231505051E-3</v>
      </c>
      <c r="G40" s="1">
        <f t="shared" si="3"/>
        <v>5.5568205200956561E-6</v>
      </c>
      <c r="H40" s="1">
        <f t="shared" si="1"/>
        <v>4.4967501439543292E-3</v>
      </c>
      <c r="I40" s="1">
        <f t="shared" si="4"/>
        <v>5.8457751871406277E-6</v>
      </c>
      <c r="J40" s="1">
        <f t="shared" si="8"/>
        <v>4.4955671773896491E-2</v>
      </c>
      <c r="K40" s="1">
        <f t="shared" si="9"/>
        <v>5.8442373306065436E-5</v>
      </c>
      <c r="L40" s="1">
        <f t="shared" si="5"/>
        <v>2184069300</v>
      </c>
      <c r="M40" s="1">
        <f t="shared" si="6"/>
        <v>2839290.09</v>
      </c>
    </row>
    <row r="41" spans="1:13" x14ac:dyDescent="0.3">
      <c r="A41" s="1">
        <v>12.214</v>
      </c>
      <c r="B41" s="1">
        <v>3.0180200000000002E-7</v>
      </c>
      <c r="C41">
        <v>2.5000000000000001E-3</v>
      </c>
      <c r="D41" s="1">
        <f t="shared" si="7"/>
        <v>960987435.45610952</v>
      </c>
      <c r="E41" s="1">
        <f t="shared" si="2"/>
        <v>2402468.588640274</v>
      </c>
      <c r="F41" s="1">
        <f t="shared" si="0"/>
        <v>1.9785637702638662E-3</v>
      </c>
      <c r="G41" s="1">
        <f t="shared" si="3"/>
        <v>4.9464094256596654E-6</v>
      </c>
      <c r="H41" s="1">
        <f t="shared" si="1"/>
        <v>2.2990911010466139E-3</v>
      </c>
      <c r="I41" s="1">
        <f t="shared" si="4"/>
        <v>5.7477277526165349E-6</v>
      </c>
      <c r="J41" s="1">
        <f t="shared" si="8"/>
        <v>2.2997481910843373E-2</v>
      </c>
      <c r="K41" s="1">
        <f t="shared" si="9"/>
        <v>5.7493704777108432E-5</v>
      </c>
      <c r="L41" s="1">
        <f t="shared" si="5"/>
        <v>1116667400</v>
      </c>
      <c r="M41" s="1">
        <f t="shared" si="6"/>
        <v>2791668.5</v>
      </c>
    </row>
    <row r="42" spans="1:13" x14ac:dyDescent="0.3">
      <c r="A42" s="1">
        <v>12.523</v>
      </c>
      <c r="B42" s="1">
        <v>8.3865300000000007E-8</v>
      </c>
      <c r="C42">
        <v>7.6E-3</v>
      </c>
      <c r="D42" s="1">
        <f t="shared" si="7"/>
        <v>1004212330.0970898</v>
      </c>
      <c r="E42" s="1">
        <f t="shared" si="2"/>
        <v>7632013.7087378819</v>
      </c>
      <c r="F42" s="1">
        <f t="shared" si="0"/>
        <v>2.0675589093829584E-3</v>
      </c>
      <c r="G42" s="1">
        <f t="shared" si="3"/>
        <v>1.5713447711310483E-5</v>
      </c>
      <c r="H42" s="1">
        <f t="shared" si="1"/>
        <v>6.3887570299933269E-4</v>
      </c>
      <c r="I42" s="1">
        <f t="shared" si="4"/>
        <v>4.8554553427949281E-6</v>
      </c>
      <c r="J42" s="1">
        <f t="shared" si="8"/>
        <v>2.5571272239003524E-2</v>
      </c>
      <c r="K42" s="1">
        <f t="shared" si="9"/>
        <v>1.9434166901642679E-4</v>
      </c>
      <c r="L42" s="1">
        <f t="shared" si="5"/>
        <v>310301610</v>
      </c>
      <c r="M42" s="1">
        <f t="shared" si="6"/>
        <v>2358292.236</v>
      </c>
    </row>
    <row r="43" spans="1:13" x14ac:dyDescent="0.3">
      <c r="A43" s="1">
        <v>13.84</v>
      </c>
      <c r="B43" s="1">
        <v>9.9668499999999993E-7</v>
      </c>
      <c r="C43">
        <v>1.1000000000000001E-3</v>
      </c>
      <c r="D43" s="1">
        <f t="shared" si="7"/>
        <v>2800102126.0440388</v>
      </c>
      <c r="E43" s="1">
        <f t="shared" si="2"/>
        <v>3080112.3386484426</v>
      </c>
      <c r="F43" s="1">
        <f t="shared" si="0"/>
        <v>5.7650916289036054E-3</v>
      </c>
      <c r="G43" s="1">
        <f t="shared" si="3"/>
        <v>6.3416007917939659E-6</v>
      </c>
      <c r="H43" s="1">
        <f t="shared" si="1"/>
        <v>7.5926256752660492E-3</v>
      </c>
      <c r="I43" s="1">
        <f t="shared" si="4"/>
        <v>8.3518882427926542E-6</v>
      </c>
      <c r="J43" s="1">
        <f t="shared" si="8"/>
        <v>7.5929296500324595E-2</v>
      </c>
      <c r="K43" s="1">
        <f t="shared" si="9"/>
        <v>8.3522226150357058E-5</v>
      </c>
      <c r="L43" s="1">
        <f t="shared" si="5"/>
        <v>3687734499.9999995</v>
      </c>
      <c r="M43" s="1">
        <f t="shared" si="6"/>
        <v>4056507.9499999997</v>
      </c>
    </row>
    <row r="44" spans="1:13" x14ac:dyDescent="0.3">
      <c r="A44" s="1">
        <v>14.191000000000001</v>
      </c>
      <c r="B44" s="1">
        <v>1.76088E-5</v>
      </c>
      <c r="C44">
        <v>1.4E-3</v>
      </c>
      <c r="D44" s="1">
        <f t="shared" si="7"/>
        <v>185619829059.82861</v>
      </c>
      <c r="E44" s="1">
        <f t="shared" si="2"/>
        <v>259867760.68376005</v>
      </c>
      <c r="F44" s="1">
        <f t="shared" si="0"/>
        <v>0.38217010469656909</v>
      </c>
      <c r="G44" s="1">
        <f t="shared" si="3"/>
        <v>5.3503814657519669E-4</v>
      </c>
      <c r="H44" s="1">
        <f t="shared" si="1"/>
        <v>0.13414170674849607</v>
      </c>
      <c r="I44" s="1">
        <f t="shared" si="4"/>
        <v>1.8779838944789449E-4</v>
      </c>
      <c r="J44" s="1">
        <f t="shared" si="8"/>
        <v>5.3560251402619015</v>
      </c>
      <c r="K44" s="1">
        <f t="shared" si="9"/>
        <v>7.498435196366662E-3</v>
      </c>
      <c r="L44" s="1">
        <f t="shared" si="5"/>
        <v>65152560000</v>
      </c>
      <c r="M44" s="1">
        <f t="shared" si="6"/>
        <v>91213584</v>
      </c>
    </row>
    <row r="45" spans="1:13" x14ac:dyDescent="0.3">
      <c r="A45" s="1">
        <v>14.917999999999999</v>
      </c>
      <c r="B45" s="1">
        <v>1.90153E-11</v>
      </c>
      <c r="C45">
        <v>0.48759999999999998</v>
      </c>
      <c r="D45" s="1">
        <f t="shared" si="7"/>
        <v>96776.62998624504</v>
      </c>
      <c r="E45" s="1">
        <f t="shared" si="2"/>
        <v>47188.284781293078</v>
      </c>
      <c r="F45" s="1">
        <f t="shared" si="0"/>
        <v>1.9925206806490173E-7</v>
      </c>
      <c r="G45" s="1">
        <f t="shared" si="3"/>
        <v>9.7155308388446071E-8</v>
      </c>
      <c r="H45" s="1">
        <f t="shared" si="1"/>
        <v>1.4485625348318328E-7</v>
      </c>
      <c r="I45" s="1">
        <f t="shared" si="4"/>
        <v>7.0631909198400164E-8</v>
      </c>
      <c r="J45" s="1">
        <f t="shared" si="8"/>
        <v>2.8994111579083491E-6</v>
      </c>
      <c r="K45" s="1">
        <f t="shared" si="9"/>
        <v>1.413752880596111E-6</v>
      </c>
      <c r="L45" s="1">
        <f t="shared" si="5"/>
        <v>70356.61</v>
      </c>
      <c r="M45" s="1">
        <f t="shared" si="6"/>
        <v>34305.883035999999</v>
      </c>
    </row>
    <row r="46" spans="1:13" x14ac:dyDescent="0.3">
      <c r="A46" s="1">
        <v>16.905000000000001</v>
      </c>
      <c r="B46" s="1">
        <v>2.5085400000000001E-11</v>
      </c>
      <c r="C46">
        <v>0.29270000000000002</v>
      </c>
      <c r="D46" s="1">
        <f t="shared" si="7"/>
        <v>46711.615500754866</v>
      </c>
      <c r="E46" s="1">
        <f t="shared" si="2"/>
        <v>13672.48985707095</v>
      </c>
      <c r="F46" s="1">
        <f t="shared" si="0"/>
        <v>9.6173900584271183E-8</v>
      </c>
      <c r="G46" s="1">
        <f t="shared" si="3"/>
        <v>2.8150100701016176E-8</v>
      </c>
      <c r="H46" s="1">
        <f t="shared" si="1"/>
        <v>1.91097540460947E-7</v>
      </c>
      <c r="I46" s="1">
        <f t="shared" si="4"/>
        <v>5.5934250092919187E-8</v>
      </c>
      <c r="J46" s="1">
        <f t="shared" si="8"/>
        <v>1.5282802871657389E-6</v>
      </c>
      <c r="K46" s="1">
        <f t="shared" si="9"/>
        <v>4.4732764005341182E-7</v>
      </c>
      <c r="L46" s="1">
        <f t="shared" si="5"/>
        <v>92815.98000000001</v>
      </c>
      <c r="M46" s="1">
        <f t="shared" si="6"/>
        <v>27167.237346000005</v>
      </c>
    </row>
    <row r="47" spans="1:13" x14ac:dyDescent="0.3">
      <c r="A47" s="1">
        <v>19.64</v>
      </c>
      <c r="B47" s="1">
        <v>4.9055800000000002E-12</v>
      </c>
      <c r="C47">
        <v>0.33</v>
      </c>
      <c r="D47" s="1">
        <f t="shared" si="7"/>
        <v>6636.4336380255954</v>
      </c>
      <c r="E47" s="1">
        <f t="shared" si="2"/>
        <v>2190.0231005484466</v>
      </c>
      <c r="F47" s="1">
        <f t="shared" si="0"/>
        <v>1.3663661641658968E-8</v>
      </c>
      <c r="G47" s="1">
        <f t="shared" si="3"/>
        <v>4.50900834174746E-9</v>
      </c>
      <c r="H47" s="1">
        <f t="shared" si="1"/>
        <v>3.7370114589937272E-8</v>
      </c>
      <c r="I47" s="1">
        <f t="shared" si="4"/>
        <v>1.2332137814679299E-8</v>
      </c>
      <c r="J47" s="1">
        <f t="shared" si="8"/>
        <v>2.492024339456591E-7</v>
      </c>
      <c r="K47" s="1">
        <f t="shared" si="9"/>
        <v>8.2236803202067502E-8</v>
      </c>
      <c r="L47" s="1">
        <f t="shared" si="5"/>
        <v>18150.646000000001</v>
      </c>
      <c r="M47" s="1">
        <f t="shared" si="6"/>
        <v>5989.7131800000006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C6E1-56F0-4C99-8DB1-B9874570C4E2}">
  <dimension ref="A1:Q48"/>
  <sheetViews>
    <sheetView workbookViewId="0">
      <selection activeCell="D3" sqref="D3"/>
    </sheetView>
  </sheetViews>
  <sheetFormatPr defaultRowHeight="14.4" x14ac:dyDescent="0.3"/>
  <sheetData>
    <row r="1" spans="1:17" x14ac:dyDescent="0.3">
      <c r="A1" t="s">
        <v>29</v>
      </c>
      <c r="B1" t="s">
        <v>14</v>
      </c>
      <c r="C1" t="s">
        <v>15</v>
      </c>
      <c r="D1" t="s">
        <v>1</v>
      </c>
      <c r="E1" t="s">
        <v>16</v>
      </c>
      <c r="F1" t="s">
        <v>4</v>
      </c>
      <c r="G1" t="s">
        <v>17</v>
      </c>
      <c r="H1" t="s">
        <v>4</v>
      </c>
      <c r="I1" t="s">
        <v>20</v>
      </c>
      <c r="J1" t="s">
        <v>4</v>
      </c>
      <c r="K1" t="s">
        <v>13</v>
      </c>
      <c r="L1" t="s">
        <v>4</v>
      </c>
      <c r="M1" t="s">
        <v>21</v>
      </c>
      <c r="P1" t="s">
        <v>5</v>
      </c>
      <c r="Q1" t="s">
        <v>24</v>
      </c>
    </row>
    <row r="2" spans="1:17" x14ac:dyDescent="0.3">
      <c r="B2" s="1">
        <v>4.1399000000000002E-7</v>
      </c>
      <c r="C2" s="1">
        <v>5.5509599999999999E-11</v>
      </c>
      <c r="D2">
        <v>0.23499999999999999</v>
      </c>
      <c r="E2" s="1">
        <f>C2*3700000000000000</f>
        <v>205385.52</v>
      </c>
      <c r="F2" s="1">
        <f>E2*D2</f>
        <v>48265.597199999997</v>
      </c>
      <c r="G2" s="1">
        <f>E2/B2</f>
        <v>496112273243.315</v>
      </c>
      <c r="H2" s="1">
        <f>G2*D2</f>
        <v>116586384212.17902</v>
      </c>
      <c r="I2" s="1">
        <f>E2/SUM($E$2:$E$47)</f>
        <v>4.2286541302793595E-7</v>
      </c>
      <c r="J2" s="1">
        <f>I2*D2</f>
        <v>9.9373372061564947E-8</v>
      </c>
      <c r="K2" s="1">
        <f>I2/LN(B2/(10^-10))</f>
        <v>5.0773743649210126E-8</v>
      </c>
      <c r="L2" s="1">
        <f>K2*D2</f>
        <v>1.1931829757564378E-8</v>
      </c>
      <c r="M2" s="1">
        <f>K2*E2/I2</f>
        <v>24660.781942577072</v>
      </c>
      <c r="N2" s="1">
        <f>M2*D2</f>
        <v>5795.2837565056116</v>
      </c>
      <c r="O2" s="1">
        <f>SUM(K2:K47)</f>
        <v>9.5501709493102798</v>
      </c>
      <c r="P2" s="1">
        <f>G2/SUM($E$2:$E$47)</f>
        <v>1.0214387135629748</v>
      </c>
      <c r="Q2" s="1">
        <f>P2*D2</f>
        <v>0.24003809768729906</v>
      </c>
    </row>
    <row r="3" spans="1:17" x14ac:dyDescent="0.3">
      <c r="B3" s="1">
        <v>1.1253000000000001E-6</v>
      </c>
      <c r="C3" s="1">
        <v>8.5747000000000001E-11</v>
      </c>
      <c r="D3">
        <v>0.13370000000000001</v>
      </c>
      <c r="E3" s="1">
        <f t="shared" ref="E3:E47" si="0">C3*3700000000000000</f>
        <v>317263.90000000002</v>
      </c>
      <c r="F3" s="1">
        <f t="shared" ref="F3:F47" si="1">E3*D3</f>
        <v>42418.183430000005</v>
      </c>
      <c r="G3" s="1">
        <f t="shared" ref="G3:G47" si="2">E3/B3</f>
        <v>281937172309.60632</v>
      </c>
      <c r="H3" s="1">
        <f>G3*D3</f>
        <v>37694999937.794373</v>
      </c>
      <c r="I3" s="1">
        <f>E3/SUM($E$2:$E$47)</f>
        <v>6.5321026580819227E-7</v>
      </c>
      <c r="J3" s="1">
        <f>I3*D3</f>
        <v>8.7334212538555321E-8</v>
      </c>
      <c r="K3" s="1">
        <f>I3/LN(B3/B2)</f>
        <v>6.5323435264145788E-7</v>
      </c>
      <c r="L3" s="1">
        <f>K3*D3</f>
        <v>8.7337432948162926E-8</v>
      </c>
      <c r="M3" s="1">
        <f t="shared" ref="M3:M47" si="3">K3*E3/I3</f>
        <v>317275.59896289225</v>
      </c>
      <c r="N3" s="1">
        <f t="shared" ref="N3:N47" si="4">M3*D3</f>
        <v>42419.747581338699</v>
      </c>
    </row>
    <row r="4" spans="1:17" x14ac:dyDescent="0.3">
      <c r="B4" s="1">
        <v>3.0589999999999998E-6</v>
      </c>
      <c r="C4" s="1">
        <v>2.0820200000000001E-10</v>
      </c>
      <c r="D4">
        <v>0.1772</v>
      </c>
      <c r="E4" s="1">
        <f t="shared" si="0"/>
        <v>770347.4</v>
      </c>
      <c r="F4" s="1">
        <f t="shared" si="1"/>
        <v>136505.55928000002</v>
      </c>
      <c r="G4" s="1">
        <f t="shared" si="2"/>
        <v>251829813664.59628</v>
      </c>
      <c r="H4" s="1">
        <f t="shared" ref="H4:H47" si="5">G4*D4</f>
        <v>44624242981.366463</v>
      </c>
      <c r="I4" s="1">
        <f t="shared" ref="I4:I47" si="6">E4/SUM($E$2:$E$47)</f>
        <v>1.5860576318914625E-6</v>
      </c>
      <c r="J4" s="1">
        <f t="shared" ref="J4:J47" si="7">I4*D4</f>
        <v>2.8104941237116717E-7</v>
      </c>
      <c r="K4" s="1">
        <f t="shared" ref="K4:K47" si="8">I4/LN(B4/B3)</f>
        <v>1.5859967321625481E-6</v>
      </c>
      <c r="L4" s="1">
        <f t="shared" ref="L4:L47" si="9">K4*D4</f>
        <v>2.8103862093920353E-7</v>
      </c>
      <c r="M4" s="1">
        <f t="shared" si="3"/>
        <v>770317.82103206939</v>
      </c>
      <c r="N4" s="1">
        <f t="shared" si="4"/>
        <v>136500.31788688269</v>
      </c>
    </row>
    <row r="5" spans="1:17" x14ac:dyDescent="0.3">
      <c r="B5" s="1">
        <v>1.0677E-5</v>
      </c>
      <c r="C5" s="1">
        <v>5.1492499999999996E-10</v>
      </c>
      <c r="D5">
        <v>9.5899999999999999E-2</v>
      </c>
      <c r="E5" s="1">
        <f t="shared" si="0"/>
        <v>1905222.4999999998</v>
      </c>
      <c r="F5" s="1">
        <f t="shared" si="1"/>
        <v>182710.83774999998</v>
      </c>
      <c r="G5" s="1">
        <f t="shared" si="2"/>
        <v>178441743935.56241</v>
      </c>
      <c r="H5" s="1">
        <f t="shared" si="5"/>
        <v>17112563243.420435</v>
      </c>
      <c r="I5" s="1">
        <f t="shared" si="6"/>
        <v>3.9226363152213289E-6</v>
      </c>
      <c r="J5" s="1">
        <f t="shared" si="7"/>
        <v>3.7618082262972542E-7</v>
      </c>
      <c r="K5" s="1">
        <f t="shared" si="8"/>
        <v>3.1380994369716041E-6</v>
      </c>
      <c r="L5" s="1">
        <f t="shared" si="9"/>
        <v>3.0094373600557681E-7</v>
      </c>
      <c r="M5" s="1">
        <f t="shared" si="3"/>
        <v>1524173.3298995085</v>
      </c>
      <c r="N5" s="1">
        <f t="shared" si="4"/>
        <v>146168.22233736285</v>
      </c>
    </row>
    <row r="6" spans="1:17" x14ac:dyDescent="0.3">
      <c r="B6" s="1">
        <v>2.9023E-5</v>
      </c>
      <c r="C6" s="1">
        <v>7.7357299999999997E-10</v>
      </c>
      <c r="D6">
        <v>7.0400000000000004E-2</v>
      </c>
      <c r="E6" s="1">
        <f t="shared" si="0"/>
        <v>2862220.1</v>
      </c>
      <c r="F6" s="1">
        <f t="shared" si="1"/>
        <v>201500.29504000003</v>
      </c>
      <c r="G6" s="1">
        <f t="shared" si="2"/>
        <v>98619029735.037735</v>
      </c>
      <c r="H6" s="1">
        <f t="shared" si="5"/>
        <v>6942779693.3466568</v>
      </c>
      <c r="I6" s="1">
        <f t="shared" si="6"/>
        <v>5.8929854683200662E-6</v>
      </c>
      <c r="J6" s="1">
        <f t="shared" si="7"/>
        <v>4.1486617696973266E-7</v>
      </c>
      <c r="K6" s="1">
        <f t="shared" si="8"/>
        <v>5.8930047744033985E-6</v>
      </c>
      <c r="L6" s="1">
        <f t="shared" si="9"/>
        <v>4.1486753611799928E-7</v>
      </c>
      <c r="M6" s="1">
        <f t="shared" si="3"/>
        <v>2862229.4769550362</v>
      </c>
      <c r="N6" s="1">
        <f t="shared" si="4"/>
        <v>201500.95517763455</v>
      </c>
    </row>
    <row r="7" spans="1:17" x14ac:dyDescent="0.3">
      <c r="B7" s="1">
        <v>1.013E-4</v>
      </c>
      <c r="C7" s="1">
        <v>2.3946099999999999E-9</v>
      </c>
      <c r="D7">
        <v>5.3699999999999998E-2</v>
      </c>
      <c r="E7" s="1">
        <f t="shared" si="0"/>
        <v>8860057</v>
      </c>
      <c r="F7" s="1">
        <f t="shared" si="1"/>
        <v>475785.06089999998</v>
      </c>
      <c r="G7" s="1">
        <f t="shared" si="2"/>
        <v>87463543928.923996</v>
      </c>
      <c r="H7" s="1">
        <f t="shared" si="5"/>
        <v>4696792308.9832182</v>
      </c>
      <c r="I7" s="1">
        <f t="shared" si="6"/>
        <v>1.8241849098008735E-5</v>
      </c>
      <c r="J7" s="1">
        <f t="shared" si="7"/>
        <v>9.7958729656306895E-7</v>
      </c>
      <c r="K7" s="1">
        <f t="shared" si="8"/>
        <v>1.4593505054503596E-5</v>
      </c>
      <c r="L7" s="1">
        <f t="shared" si="9"/>
        <v>7.836712214268431E-7</v>
      </c>
      <c r="M7" s="1">
        <f t="shared" si="3"/>
        <v>7088058.119437254</v>
      </c>
      <c r="N7" s="1">
        <f t="shared" si="4"/>
        <v>380628.72101378051</v>
      </c>
    </row>
    <row r="8" spans="1:17" x14ac:dyDescent="0.3">
      <c r="B8" s="1">
        <v>2.7535999999999999E-4</v>
      </c>
      <c r="C8" s="1">
        <v>2.92306E-9</v>
      </c>
      <c r="D8">
        <v>4.87E-2</v>
      </c>
      <c r="E8" s="1">
        <f t="shared" si="0"/>
        <v>10815322</v>
      </c>
      <c r="F8" s="1">
        <f t="shared" si="1"/>
        <v>526706.1814</v>
      </c>
      <c r="G8" s="1">
        <f t="shared" si="2"/>
        <v>39277026438.117378</v>
      </c>
      <c r="H8" s="1">
        <f t="shared" si="5"/>
        <v>1912791187.5363164</v>
      </c>
      <c r="I8" s="1">
        <f t="shared" si="6"/>
        <v>2.2267517225947197E-5</v>
      </c>
      <c r="J8" s="1">
        <f t="shared" si="7"/>
        <v>1.0844280889036285E-6</v>
      </c>
      <c r="K8" s="1">
        <f t="shared" si="8"/>
        <v>2.2267674854172638E-5</v>
      </c>
      <c r="L8" s="1">
        <f t="shared" si="9"/>
        <v>1.0844357653982075E-6</v>
      </c>
      <c r="M8" s="1">
        <f t="shared" si="3"/>
        <v>10815398.559950404</v>
      </c>
      <c r="N8" s="1">
        <f t="shared" si="4"/>
        <v>526709.90986958472</v>
      </c>
    </row>
    <row r="9" spans="1:17" x14ac:dyDescent="0.3">
      <c r="B9" s="1">
        <v>5.8295000000000005E-4</v>
      </c>
      <c r="C9" s="1">
        <v>2.4357299999999998E-9</v>
      </c>
      <c r="D9">
        <v>4.6199999999999998E-2</v>
      </c>
      <c r="E9" s="1">
        <f t="shared" si="0"/>
        <v>9012201</v>
      </c>
      <c r="F9" s="1">
        <f t="shared" si="1"/>
        <v>416363.6862</v>
      </c>
      <c r="G9" s="1">
        <f t="shared" si="2"/>
        <v>15459646624.92495</v>
      </c>
      <c r="H9" s="1">
        <f t="shared" si="5"/>
        <v>714235674.07153261</v>
      </c>
      <c r="I9" s="1">
        <f t="shared" si="6"/>
        <v>1.8555096280184591E-5</v>
      </c>
      <c r="J9" s="1">
        <f t="shared" si="7"/>
        <v>8.572454481445281E-7</v>
      </c>
      <c r="K9" s="1">
        <f t="shared" si="8"/>
        <v>2.473939981751623E-5</v>
      </c>
      <c r="L9" s="1">
        <f t="shared" si="9"/>
        <v>1.1429602715692499E-6</v>
      </c>
      <c r="M9" s="1">
        <f t="shared" si="3"/>
        <v>12015914.140683809</v>
      </c>
      <c r="N9" s="1">
        <f t="shared" si="4"/>
        <v>555135.23329959193</v>
      </c>
    </row>
    <row r="10" spans="1:17" x14ac:dyDescent="0.3">
      <c r="B10" s="1">
        <v>1.2340999999999999E-3</v>
      </c>
      <c r="C10" s="1">
        <v>5.1883800000000002E-9</v>
      </c>
      <c r="D10">
        <v>2.7300000000000001E-2</v>
      </c>
      <c r="E10" s="1">
        <f t="shared" si="0"/>
        <v>19197006</v>
      </c>
      <c r="F10" s="1">
        <f t="shared" si="1"/>
        <v>524078.26380000002</v>
      </c>
      <c r="G10" s="1">
        <f t="shared" si="2"/>
        <v>15555470383.275263</v>
      </c>
      <c r="H10" s="1">
        <f t="shared" si="5"/>
        <v>424664341.46341467</v>
      </c>
      <c r="I10" s="1">
        <f t="shared" si="6"/>
        <v>3.952445075529066E-5</v>
      </c>
      <c r="J10" s="1">
        <f t="shared" si="7"/>
        <v>1.079017505619435E-6</v>
      </c>
      <c r="K10" s="1">
        <f t="shared" si="8"/>
        <v>5.2699561450599593E-5</v>
      </c>
      <c r="L10" s="1">
        <f t="shared" si="9"/>
        <v>1.4386980276013689E-6</v>
      </c>
      <c r="M10" s="1">
        <f t="shared" si="3"/>
        <v>25596150.687283326</v>
      </c>
      <c r="N10" s="1">
        <f t="shared" si="4"/>
        <v>698774.91376283485</v>
      </c>
    </row>
    <row r="11" spans="1:17" x14ac:dyDescent="0.3">
      <c r="B11" s="1">
        <v>3.3546000000000001E-3</v>
      </c>
      <c r="C11" s="1">
        <v>2.7907299999999999E-8</v>
      </c>
      <c r="D11">
        <v>8.0999999999999996E-3</v>
      </c>
      <c r="E11" s="1">
        <f t="shared" si="0"/>
        <v>103257010</v>
      </c>
      <c r="F11" s="1">
        <f t="shared" si="1"/>
        <v>836381.78099999996</v>
      </c>
      <c r="G11" s="1">
        <f t="shared" si="2"/>
        <v>30780721993.680317</v>
      </c>
      <c r="H11" s="1">
        <f t="shared" si="5"/>
        <v>249323848.14881057</v>
      </c>
      <c r="I11" s="1">
        <f t="shared" si="6"/>
        <v>2.1259443305292268E-4</v>
      </c>
      <c r="J11" s="1">
        <f t="shared" si="7"/>
        <v>1.7220149077286736E-6</v>
      </c>
      <c r="K11" s="1">
        <f t="shared" si="8"/>
        <v>2.125964359661427E-4</v>
      </c>
      <c r="L11" s="1">
        <f t="shared" si="9"/>
        <v>1.7220311313257557E-6</v>
      </c>
      <c r="M11" s="1">
        <f t="shared" si="3"/>
        <v>103257982.81395105</v>
      </c>
      <c r="N11" s="1">
        <f t="shared" si="4"/>
        <v>836389.66079300339</v>
      </c>
    </row>
    <row r="12" spans="1:17" x14ac:dyDescent="0.3">
      <c r="B12" s="1">
        <v>1.0333E-2</v>
      </c>
      <c r="C12" s="1">
        <v>1.9336200000000001E-7</v>
      </c>
      <c r="D12">
        <v>2E-3</v>
      </c>
      <c r="E12" s="1">
        <f t="shared" si="0"/>
        <v>715439400</v>
      </c>
      <c r="F12" s="1">
        <f t="shared" si="1"/>
        <v>1430878.8</v>
      </c>
      <c r="G12" s="1">
        <f t="shared" si="2"/>
        <v>69238304461.434235</v>
      </c>
      <c r="H12" s="1">
        <f t="shared" si="5"/>
        <v>138476608.92286846</v>
      </c>
      <c r="I12" s="1">
        <f t="shared" si="6"/>
        <v>1.4730083083630175E-3</v>
      </c>
      <c r="J12" s="1">
        <f t="shared" si="7"/>
        <v>2.9460166167260351E-6</v>
      </c>
      <c r="K12" s="1">
        <f t="shared" si="8"/>
        <v>1.3093289416214033E-3</v>
      </c>
      <c r="L12" s="1">
        <f t="shared" si="9"/>
        <v>2.6186578832428065E-6</v>
      </c>
      <c r="M12" s="1">
        <f t="shared" si="3"/>
        <v>635940413.28746819</v>
      </c>
      <c r="N12" s="1">
        <f t="shared" si="4"/>
        <v>1271880.8265749365</v>
      </c>
    </row>
    <row r="13" spans="1:17" x14ac:dyDescent="0.3">
      <c r="B13" s="1">
        <v>2.1874999999999999E-2</v>
      </c>
      <c r="C13" s="1">
        <v>4.9076600000000004E-7</v>
      </c>
      <c r="D13">
        <v>1.1999999999999999E-3</v>
      </c>
      <c r="E13" s="1">
        <f t="shared" si="0"/>
        <v>1815834200.0000002</v>
      </c>
      <c r="F13" s="1">
        <f t="shared" si="1"/>
        <v>2179001.04</v>
      </c>
      <c r="G13" s="1">
        <f t="shared" si="2"/>
        <v>83009563428.571442</v>
      </c>
      <c r="H13" s="1">
        <f t="shared" si="5"/>
        <v>99611476.114285722</v>
      </c>
      <c r="I13" s="1">
        <f t="shared" si="6"/>
        <v>3.7385959778140727E-3</v>
      </c>
      <c r="J13" s="1">
        <f t="shared" si="7"/>
        <v>4.4863151733768869E-6</v>
      </c>
      <c r="K13" s="1">
        <f t="shared" si="8"/>
        <v>4.9847828396898742E-3</v>
      </c>
      <c r="L13" s="1">
        <f t="shared" si="9"/>
        <v>5.9817394076278481E-6</v>
      </c>
      <c r="M13" s="1">
        <f t="shared" si="3"/>
        <v>2421106536.6775351</v>
      </c>
      <c r="N13" s="1">
        <f t="shared" si="4"/>
        <v>2905327.8440130418</v>
      </c>
    </row>
    <row r="14" spans="1:17" x14ac:dyDescent="0.3">
      <c r="B14" s="1">
        <v>2.4788000000000001E-2</v>
      </c>
      <c r="C14" s="1">
        <v>1.4507199999999999E-7</v>
      </c>
      <c r="D14">
        <v>1.8E-3</v>
      </c>
      <c r="E14" s="1">
        <f t="shared" si="0"/>
        <v>536766399.99999994</v>
      </c>
      <c r="F14" s="1">
        <f t="shared" si="1"/>
        <v>966179.5199999999</v>
      </c>
      <c r="G14" s="1">
        <f t="shared" si="2"/>
        <v>21654284331.12796</v>
      </c>
      <c r="H14" s="1">
        <f t="shared" si="5"/>
        <v>38977711.796030328</v>
      </c>
      <c r="I14" s="1">
        <f t="shared" si="6"/>
        <v>1.1051409341589333E-3</v>
      </c>
      <c r="J14" s="1">
        <f t="shared" si="7"/>
        <v>1.9892536814860798E-6</v>
      </c>
      <c r="K14" s="1">
        <f t="shared" si="8"/>
        <v>8.8400501995647453E-3</v>
      </c>
      <c r="L14" s="1">
        <f t="shared" si="9"/>
        <v>1.5912090359216541E-5</v>
      </c>
      <c r="M14" s="1">
        <f t="shared" si="3"/>
        <v>4293607968.6984544</v>
      </c>
      <c r="N14" s="1">
        <f t="shared" si="4"/>
        <v>7728494.3436572179</v>
      </c>
    </row>
    <row r="15" spans="1:17" x14ac:dyDescent="0.3">
      <c r="B15" s="1">
        <v>3.4306999999999997E-2</v>
      </c>
      <c r="C15" s="1">
        <v>6.3548699999999995E-7</v>
      </c>
      <c r="D15">
        <v>8.9999999999999998E-4</v>
      </c>
      <c r="E15" s="1">
        <f t="shared" si="0"/>
        <v>2351301900</v>
      </c>
      <c r="F15" s="1">
        <f t="shared" si="1"/>
        <v>2116171.71</v>
      </c>
      <c r="G15" s="1">
        <f t="shared" si="2"/>
        <v>68537088640.802177</v>
      </c>
      <c r="H15" s="1">
        <f t="shared" si="5"/>
        <v>61683379.776721954</v>
      </c>
      <c r="I15" s="1">
        <f t="shared" si="6"/>
        <v>4.8410630364636737E-3</v>
      </c>
      <c r="J15" s="1">
        <f t="shared" si="7"/>
        <v>4.3569567328173065E-6</v>
      </c>
      <c r="K15" s="1">
        <f t="shared" si="8"/>
        <v>1.4896048377552085E-2</v>
      </c>
      <c r="L15" s="1">
        <f t="shared" si="9"/>
        <v>1.3406443539796876E-5</v>
      </c>
      <c r="M15" s="1">
        <f t="shared" si="3"/>
        <v>7235003260.4027958</v>
      </c>
      <c r="N15" s="1">
        <f t="shared" si="4"/>
        <v>6511502.9343625158</v>
      </c>
    </row>
    <row r="16" spans="1:17" x14ac:dyDescent="0.3">
      <c r="B16" s="1">
        <v>5.2475000000000001E-2</v>
      </c>
      <c r="C16" s="1">
        <v>9.0369099999999999E-7</v>
      </c>
      <c r="D16">
        <v>8.0000000000000004E-4</v>
      </c>
      <c r="E16" s="1">
        <f t="shared" si="0"/>
        <v>3343656700</v>
      </c>
      <c r="F16" s="1">
        <f t="shared" si="1"/>
        <v>2674925.3600000003</v>
      </c>
      <c r="G16" s="1">
        <f t="shared" si="2"/>
        <v>63719041448.308716</v>
      </c>
      <c r="H16" s="1">
        <f t="shared" si="5"/>
        <v>50975233.158646978</v>
      </c>
      <c r="I16" s="1">
        <f t="shared" si="6"/>
        <v>6.8842086407509421E-3</v>
      </c>
      <c r="J16" s="1">
        <f t="shared" si="7"/>
        <v>5.5073669126007541E-6</v>
      </c>
      <c r="K16" s="1">
        <f t="shared" si="8"/>
        <v>1.6198616286254058E-2</v>
      </c>
      <c r="L16" s="1">
        <f t="shared" si="9"/>
        <v>1.2958893029003246E-5</v>
      </c>
      <c r="M16" s="1">
        <f t="shared" si="3"/>
        <v>7867659843.3766155</v>
      </c>
      <c r="N16" s="1">
        <f t="shared" si="4"/>
        <v>6294127.8747012932</v>
      </c>
    </row>
    <row r="17" spans="2:14" x14ac:dyDescent="0.3">
      <c r="B17" s="1">
        <v>0.11108999999999999</v>
      </c>
      <c r="C17" s="1">
        <v>4.0009699999999999E-6</v>
      </c>
      <c r="D17">
        <v>5.9999999999999995E-4</v>
      </c>
      <c r="E17" s="1">
        <f t="shared" si="0"/>
        <v>14803589000</v>
      </c>
      <c r="F17" s="1">
        <f t="shared" si="1"/>
        <v>8882153.3999999985</v>
      </c>
      <c r="G17" s="1">
        <f t="shared" si="2"/>
        <v>133257619947.79008</v>
      </c>
      <c r="H17" s="1">
        <f t="shared" si="5"/>
        <v>79954571.968674049</v>
      </c>
      <c r="I17" s="1">
        <f t="shared" si="6"/>
        <v>3.0478905118436827E-2</v>
      </c>
      <c r="J17" s="1">
        <f t="shared" si="7"/>
        <v>1.8287343071062095E-5</v>
      </c>
      <c r="K17" s="1">
        <f t="shared" si="8"/>
        <v>4.063833328783352E-2</v>
      </c>
      <c r="L17" s="1">
        <f t="shared" si="9"/>
        <v>2.4382999972700108E-5</v>
      </c>
      <c r="M17" s="1">
        <f t="shared" si="3"/>
        <v>19738018189.970993</v>
      </c>
      <c r="N17" s="1">
        <f t="shared" si="4"/>
        <v>11842810.913982594</v>
      </c>
    </row>
    <row r="18" spans="2:14" x14ac:dyDescent="0.3">
      <c r="B18" s="1">
        <v>0.15764</v>
      </c>
      <c r="C18" s="1">
        <v>3.6173800000000002E-6</v>
      </c>
      <c r="D18">
        <v>5.9999999999999995E-4</v>
      </c>
      <c r="E18" s="1">
        <f t="shared" si="0"/>
        <v>13384306000</v>
      </c>
      <c r="F18" s="1">
        <f t="shared" si="1"/>
        <v>8030583.5999999996</v>
      </c>
      <c r="G18" s="1">
        <f t="shared" si="2"/>
        <v>84904250190.307022</v>
      </c>
      <c r="H18" s="1">
        <f t="shared" si="5"/>
        <v>50942550.114184208</v>
      </c>
      <c r="I18" s="1">
        <f t="shared" si="6"/>
        <v>2.7556762934321181E-2</v>
      </c>
      <c r="J18" s="1">
        <f t="shared" si="7"/>
        <v>1.6534057760592707E-5</v>
      </c>
      <c r="K18" s="1">
        <f t="shared" si="8"/>
        <v>7.873962212620049E-2</v>
      </c>
      <c r="L18" s="1">
        <f t="shared" si="9"/>
        <v>4.7243773275720293E-5</v>
      </c>
      <c r="M18" s="1">
        <f t="shared" si="3"/>
        <v>38243795157.408188</v>
      </c>
      <c r="N18" s="1">
        <f t="shared" si="4"/>
        <v>22946277.094444912</v>
      </c>
    </row>
    <row r="19" spans="2:14" x14ac:dyDescent="0.3">
      <c r="B19" s="1">
        <v>0.24723999999999999</v>
      </c>
      <c r="C19" s="1">
        <v>6.3139699999999996E-6</v>
      </c>
      <c r="D19">
        <v>5.0000000000000001E-4</v>
      </c>
      <c r="E19" s="1">
        <f t="shared" si="0"/>
        <v>23361689000</v>
      </c>
      <c r="F19" s="1">
        <f t="shared" si="1"/>
        <v>11680844.5</v>
      </c>
      <c r="G19" s="1">
        <f t="shared" si="2"/>
        <v>94489924769.454788</v>
      </c>
      <c r="H19" s="1">
        <f t="shared" si="5"/>
        <v>47244962.384727396</v>
      </c>
      <c r="I19" s="1">
        <f t="shared" si="6"/>
        <v>4.8099059115828555E-2</v>
      </c>
      <c r="J19" s="1">
        <f t="shared" si="7"/>
        <v>2.4049529557914277E-5</v>
      </c>
      <c r="K19" s="1">
        <f t="shared" si="8"/>
        <v>0.10687597447622324</v>
      </c>
      <c r="L19" s="1">
        <f t="shared" si="9"/>
        <v>5.3437987238111624E-5</v>
      </c>
      <c r="M19" s="1">
        <f t="shared" si="3"/>
        <v>51909607447.265244</v>
      </c>
      <c r="N19" s="1">
        <f t="shared" si="4"/>
        <v>25954803.723632623</v>
      </c>
    </row>
    <row r="20" spans="2:14" x14ac:dyDescent="0.3">
      <c r="B20" s="1">
        <v>0.36882999999999999</v>
      </c>
      <c r="C20" s="1">
        <v>8.7188899999999998E-6</v>
      </c>
      <c r="D20">
        <v>5.0000000000000001E-4</v>
      </c>
      <c r="E20" s="1">
        <f t="shared" si="0"/>
        <v>32259893000</v>
      </c>
      <c r="F20" s="1">
        <f t="shared" si="1"/>
        <v>16129946.5</v>
      </c>
      <c r="G20" s="1">
        <f t="shared" si="2"/>
        <v>87465480031.450806</v>
      </c>
      <c r="H20" s="1">
        <f t="shared" si="5"/>
        <v>43732740.015725404</v>
      </c>
      <c r="I20" s="1">
        <f t="shared" si="6"/>
        <v>6.6419448545749576E-2</v>
      </c>
      <c r="J20" s="1">
        <f t="shared" si="7"/>
        <v>3.3209724272874788E-5</v>
      </c>
      <c r="K20" s="1">
        <f t="shared" si="8"/>
        <v>0.16605845680524398</v>
      </c>
      <c r="L20" s="1">
        <f t="shared" si="9"/>
        <v>8.3029228402621991E-5</v>
      </c>
      <c r="M20" s="1">
        <f t="shared" si="3"/>
        <v>80654509568.720413</v>
      </c>
      <c r="N20" s="1">
        <f t="shared" si="4"/>
        <v>40327254.784360208</v>
      </c>
    </row>
    <row r="21" spans="2:14" x14ac:dyDescent="0.3">
      <c r="B21" s="1">
        <v>0.55023</v>
      </c>
      <c r="C21" s="1">
        <v>1.1671999999999999E-5</v>
      </c>
      <c r="D21">
        <v>5.0000000000000001E-4</v>
      </c>
      <c r="E21" s="1">
        <f t="shared" si="0"/>
        <v>43186400000</v>
      </c>
      <c r="F21" s="1">
        <f t="shared" si="1"/>
        <v>21593200</v>
      </c>
      <c r="G21" s="1">
        <f t="shared" si="2"/>
        <v>78487905057.884888</v>
      </c>
      <c r="H21" s="1">
        <f t="shared" si="5"/>
        <v>39243952.528942443</v>
      </c>
      <c r="I21" s="1">
        <f t="shared" si="6"/>
        <v>8.8915883033962931E-2</v>
      </c>
      <c r="J21" s="1">
        <f t="shared" si="7"/>
        <v>4.4457941516981469E-5</v>
      </c>
      <c r="K21" s="1">
        <f t="shared" si="8"/>
        <v>0.22228940785290222</v>
      </c>
      <c r="L21" s="1">
        <f t="shared" si="9"/>
        <v>1.1114470392645111E-4</v>
      </c>
      <c r="M21" s="1">
        <f t="shared" si="3"/>
        <v>107965854420.31476</v>
      </c>
      <c r="N21" s="1">
        <f t="shared" si="4"/>
        <v>53982927.21015738</v>
      </c>
    </row>
    <row r="22" spans="2:14" x14ac:dyDescent="0.3">
      <c r="B22" s="1">
        <v>0.63927999999999996</v>
      </c>
      <c r="C22" s="1">
        <v>5.4193599999999999E-6</v>
      </c>
      <c r="D22">
        <v>5.9999999999999995E-4</v>
      </c>
      <c r="E22" s="1">
        <f t="shared" si="0"/>
        <v>20051632000</v>
      </c>
      <c r="F22" s="1">
        <f t="shared" si="1"/>
        <v>12030979.199999999</v>
      </c>
      <c r="G22" s="1">
        <f t="shared" si="2"/>
        <v>31365961706.920288</v>
      </c>
      <c r="H22" s="1">
        <f t="shared" si="5"/>
        <v>18819577.024152171</v>
      </c>
      <c r="I22" s="1">
        <f t="shared" si="6"/>
        <v>4.1284028433767765E-2</v>
      </c>
      <c r="J22" s="1">
        <f t="shared" si="7"/>
        <v>2.4770417060260657E-5</v>
      </c>
      <c r="K22" s="1">
        <f t="shared" si="8"/>
        <v>0.27521553489437128</v>
      </c>
      <c r="L22" s="1">
        <f t="shared" si="9"/>
        <v>1.6512932093662276E-4</v>
      </c>
      <c r="M22" s="1">
        <f t="shared" si="3"/>
        <v>133672047901.97473</v>
      </c>
      <c r="N22" s="1">
        <f t="shared" si="4"/>
        <v>80203228.741184831</v>
      </c>
    </row>
    <row r="23" spans="2:14" x14ac:dyDescent="0.3">
      <c r="B23" s="1">
        <v>0.74273999999999996</v>
      </c>
      <c r="C23" s="1">
        <v>6.0649600000000001E-6</v>
      </c>
      <c r="D23">
        <v>5.0000000000000001E-4</v>
      </c>
      <c r="E23" s="1">
        <f t="shared" si="0"/>
        <v>22440352000</v>
      </c>
      <c r="F23" s="1">
        <f t="shared" si="1"/>
        <v>11220176</v>
      </c>
      <c r="G23" s="1">
        <f t="shared" si="2"/>
        <v>30212930500.578938</v>
      </c>
      <c r="H23" s="1">
        <f t="shared" si="5"/>
        <v>15106465.25028947</v>
      </c>
      <c r="I23" s="1">
        <f t="shared" si="6"/>
        <v>4.6202131079991757E-2</v>
      </c>
      <c r="J23" s="1">
        <f t="shared" si="7"/>
        <v>2.310106553999588E-5</v>
      </c>
      <c r="K23" s="1">
        <f t="shared" si="8"/>
        <v>0.30800700454738256</v>
      </c>
      <c r="L23" s="1">
        <f t="shared" si="9"/>
        <v>1.5400350227369128E-4</v>
      </c>
      <c r="M23" s="1">
        <f t="shared" si="3"/>
        <v>149598848341.91287</v>
      </c>
      <c r="N23" s="1">
        <f t="shared" si="4"/>
        <v>74799424.170956433</v>
      </c>
    </row>
    <row r="24" spans="2:14" x14ac:dyDescent="0.3">
      <c r="B24" s="1">
        <v>0.82084999999999997</v>
      </c>
      <c r="C24" s="1">
        <v>4.2055200000000004E-6</v>
      </c>
      <c r="D24">
        <v>5.9999999999999995E-4</v>
      </c>
      <c r="E24" s="1">
        <f t="shared" si="0"/>
        <v>15560424000.000002</v>
      </c>
      <c r="F24" s="1">
        <f t="shared" si="1"/>
        <v>9336254.4000000004</v>
      </c>
      <c r="G24" s="1">
        <f t="shared" si="2"/>
        <v>18956476822.80563</v>
      </c>
      <c r="H24" s="1">
        <f t="shared" si="5"/>
        <v>11373886.093683377</v>
      </c>
      <c r="I24" s="1">
        <f t="shared" si="6"/>
        <v>3.2037142256424934E-2</v>
      </c>
      <c r="J24" s="1">
        <f t="shared" si="7"/>
        <v>1.9222285353854959E-5</v>
      </c>
      <c r="K24" s="1">
        <f t="shared" si="8"/>
        <v>0.32038956312142441</v>
      </c>
      <c r="L24" s="1">
        <f t="shared" si="9"/>
        <v>1.9223373787285463E-4</v>
      </c>
      <c r="M24" s="1">
        <f t="shared" si="3"/>
        <v>155613050859.5636</v>
      </c>
      <c r="N24" s="1">
        <f t="shared" si="4"/>
        <v>93367830.515738145</v>
      </c>
    </row>
    <row r="25" spans="2:14" x14ac:dyDescent="0.3">
      <c r="B25" s="1">
        <v>0.96164000000000005</v>
      </c>
      <c r="C25" s="1">
        <v>7.0106299999999998E-6</v>
      </c>
      <c r="D25">
        <v>5.0000000000000001E-4</v>
      </c>
      <c r="E25" s="1">
        <f t="shared" si="0"/>
        <v>25939331000</v>
      </c>
      <c r="F25" s="1">
        <f t="shared" si="1"/>
        <v>12969665.5</v>
      </c>
      <c r="G25" s="1">
        <f t="shared" si="2"/>
        <v>26974055779.70966</v>
      </c>
      <c r="H25" s="1">
        <f t="shared" si="5"/>
        <v>13487027.88985483</v>
      </c>
      <c r="I25" s="1">
        <f t="shared" si="6"/>
        <v>5.3406130660931417E-2</v>
      </c>
      <c r="J25" s="1">
        <f t="shared" si="7"/>
        <v>2.6703065330465709E-5</v>
      </c>
      <c r="K25" s="1">
        <f t="shared" si="8"/>
        <v>0.33737339069078631</v>
      </c>
      <c r="L25" s="1">
        <f t="shared" si="9"/>
        <v>1.6868669534539317E-4</v>
      </c>
      <c r="M25" s="1">
        <f t="shared" si="3"/>
        <v>163862087431.14365</v>
      </c>
      <c r="N25" s="1">
        <f t="shared" si="4"/>
        <v>81931043.715571821</v>
      </c>
    </row>
    <row r="26" spans="2:14" x14ac:dyDescent="0.3">
      <c r="B26" s="1">
        <v>1.1080000000000001</v>
      </c>
      <c r="C26" s="1">
        <v>6.2709000000000004E-6</v>
      </c>
      <c r="D26">
        <v>5.0000000000000001E-4</v>
      </c>
      <c r="E26" s="1">
        <f t="shared" si="0"/>
        <v>23202330000</v>
      </c>
      <c r="F26" s="1">
        <f t="shared" si="1"/>
        <v>11601165</v>
      </c>
      <c r="G26" s="1">
        <f t="shared" si="2"/>
        <v>20940731046.931408</v>
      </c>
      <c r="H26" s="1">
        <f t="shared" si="5"/>
        <v>10470365.523465704</v>
      </c>
      <c r="I26" s="1">
        <f t="shared" si="6"/>
        <v>4.7770957069711975E-2</v>
      </c>
      <c r="J26" s="1">
        <f t="shared" si="7"/>
        <v>2.3885478534855987E-5</v>
      </c>
      <c r="K26" s="1">
        <f t="shared" si="8"/>
        <v>0.33719475866566501</v>
      </c>
      <c r="L26" s="1">
        <f t="shared" si="9"/>
        <v>1.6859737933283252E-4</v>
      </c>
      <c r="M26" s="1">
        <f t="shared" si="3"/>
        <v>163775325945.72092</v>
      </c>
      <c r="N26" s="1">
        <f t="shared" si="4"/>
        <v>81887662.972860456</v>
      </c>
    </row>
    <row r="27" spans="2:14" x14ac:dyDescent="0.3">
      <c r="B27" s="1">
        <v>1.4227000000000001</v>
      </c>
      <c r="C27" s="1">
        <v>1.02452E-5</v>
      </c>
      <c r="D27">
        <v>5.0000000000000001E-4</v>
      </c>
      <c r="E27" s="1">
        <f t="shared" si="0"/>
        <v>37907240000</v>
      </c>
      <c r="F27" s="1">
        <f t="shared" si="1"/>
        <v>18953620</v>
      </c>
      <c r="G27" s="1">
        <f t="shared" si="2"/>
        <v>26644577212.342728</v>
      </c>
      <c r="H27" s="1">
        <f t="shared" si="5"/>
        <v>13322288.606171364</v>
      </c>
      <c r="I27" s="1">
        <f t="shared" si="6"/>
        <v>7.8046693356713243E-2</v>
      </c>
      <c r="J27" s="1">
        <f t="shared" si="7"/>
        <v>3.9023346678356624E-5</v>
      </c>
      <c r="K27" s="1">
        <f t="shared" si="8"/>
        <v>0.31218691534715926</v>
      </c>
      <c r="L27" s="1">
        <f t="shared" si="9"/>
        <v>1.5609345767357964E-4</v>
      </c>
      <c r="M27" s="1">
        <f t="shared" si="3"/>
        <v>151629028930.62192</v>
      </c>
      <c r="N27" s="1">
        <f t="shared" si="4"/>
        <v>75814514.465310961</v>
      </c>
    </row>
    <row r="28" spans="2:14" x14ac:dyDescent="0.3">
      <c r="B28" s="1">
        <v>1.8268</v>
      </c>
      <c r="C28" s="1">
        <v>9.6473399999999994E-6</v>
      </c>
      <c r="D28">
        <v>5.0000000000000001E-4</v>
      </c>
      <c r="E28" s="1">
        <f t="shared" si="0"/>
        <v>35695158000</v>
      </c>
      <c r="F28" s="1">
        <f t="shared" si="1"/>
        <v>17847579</v>
      </c>
      <c r="G28" s="1">
        <f t="shared" si="2"/>
        <v>19539718633.676373</v>
      </c>
      <c r="H28" s="1">
        <f t="shared" si="5"/>
        <v>9769859.3168381862</v>
      </c>
      <c r="I28" s="1">
        <f t="shared" si="6"/>
        <v>7.3492268251274154E-2</v>
      </c>
      <c r="J28" s="1">
        <f t="shared" si="7"/>
        <v>3.674613412563708E-5</v>
      </c>
      <c r="K28" s="1">
        <f t="shared" si="8"/>
        <v>0.29395810524743793</v>
      </c>
      <c r="L28" s="1">
        <f t="shared" si="9"/>
        <v>1.4697905262371896E-4</v>
      </c>
      <c r="M28" s="1">
        <f t="shared" si="3"/>
        <v>142775304965.58063</v>
      </c>
      <c r="N28" s="1">
        <f t="shared" si="4"/>
        <v>71387652.482790321</v>
      </c>
    </row>
    <row r="29" spans="2:14" x14ac:dyDescent="0.3">
      <c r="B29" s="1">
        <v>2.3069000000000002</v>
      </c>
      <c r="C29" s="1">
        <v>7.6883000000000006E-6</v>
      </c>
      <c r="D29">
        <v>5.0000000000000001E-4</v>
      </c>
      <c r="E29" s="1">
        <f t="shared" si="0"/>
        <v>28446710000.000004</v>
      </c>
      <c r="F29" s="1">
        <f t="shared" si="1"/>
        <v>14223355.000000002</v>
      </c>
      <c r="G29" s="1">
        <f t="shared" si="2"/>
        <v>12331141358.533096</v>
      </c>
      <c r="H29" s="1">
        <f t="shared" si="5"/>
        <v>6165570.6792665487</v>
      </c>
      <c r="I29" s="1">
        <f t="shared" si="6"/>
        <v>5.8568538684888392E-2</v>
      </c>
      <c r="J29" s="1">
        <f t="shared" si="7"/>
        <v>2.9284269342444198E-5</v>
      </c>
      <c r="K29" s="1">
        <f t="shared" si="8"/>
        <v>0.25100211048780069</v>
      </c>
      <c r="L29" s="1">
        <f t="shared" si="9"/>
        <v>1.2550105524390036E-4</v>
      </c>
      <c r="M29" s="1">
        <f t="shared" si="3"/>
        <v>121911599755.8038</v>
      </c>
      <c r="N29" s="1">
        <f t="shared" si="4"/>
        <v>60955799.877901904</v>
      </c>
    </row>
    <row r="30" spans="2:14" x14ac:dyDescent="0.3">
      <c r="B30" s="1">
        <v>2.3852000000000002</v>
      </c>
      <c r="C30" s="1">
        <v>9.82879E-7</v>
      </c>
      <c r="D30">
        <v>8.9999999999999998E-4</v>
      </c>
      <c r="E30" s="1">
        <f t="shared" si="0"/>
        <v>3636652300</v>
      </c>
      <c r="F30" s="1">
        <f t="shared" si="1"/>
        <v>3272987.07</v>
      </c>
      <c r="G30" s="1">
        <f t="shared" si="2"/>
        <v>1524673947.6773434</v>
      </c>
      <c r="H30" s="1">
        <f t="shared" si="5"/>
        <v>1372206.5529096089</v>
      </c>
      <c r="I30" s="1">
        <f t="shared" si="6"/>
        <v>7.4874532385656653E-3</v>
      </c>
      <c r="J30" s="1">
        <f t="shared" si="7"/>
        <v>6.7387079147090988E-6</v>
      </c>
      <c r="K30" s="1">
        <f t="shared" si="8"/>
        <v>0.22432067663342836</v>
      </c>
      <c r="L30" s="1">
        <f t="shared" si="9"/>
        <v>2.0188860897008552E-4</v>
      </c>
      <c r="M30" s="1">
        <f t="shared" si="3"/>
        <v>108952440652.94327</v>
      </c>
      <c r="N30" s="1">
        <f t="shared" si="4"/>
        <v>98057196.587648943</v>
      </c>
    </row>
    <row r="31" spans="2:14" x14ac:dyDescent="0.3">
      <c r="B31" s="1">
        <v>3.0118999999999998</v>
      </c>
      <c r="C31" s="1">
        <v>5.7545599999999997E-6</v>
      </c>
      <c r="D31">
        <v>5.9999999999999995E-4</v>
      </c>
      <c r="E31" s="1">
        <f t="shared" si="0"/>
        <v>21291872000</v>
      </c>
      <c r="F31" s="1">
        <f t="shared" si="1"/>
        <v>12775123.199999999</v>
      </c>
      <c r="G31" s="1">
        <f t="shared" si="2"/>
        <v>7069249311.0661049</v>
      </c>
      <c r="H31" s="1">
        <f t="shared" si="5"/>
        <v>4241549.5866396623</v>
      </c>
      <c r="I31" s="1">
        <f t="shared" si="6"/>
        <v>4.3837541455784931E-2</v>
      </c>
      <c r="J31" s="1">
        <f t="shared" si="7"/>
        <v>2.6302524873470956E-5</v>
      </c>
      <c r="K31" s="1">
        <f t="shared" si="8"/>
        <v>0.18791158103587902</v>
      </c>
      <c r="L31" s="1">
        <f t="shared" si="9"/>
        <v>1.1274694862152739E-4</v>
      </c>
      <c r="M31" s="1">
        <f t="shared" si="3"/>
        <v>91268561097.775269</v>
      </c>
      <c r="N31" s="1">
        <f t="shared" si="4"/>
        <v>54761136.658665158</v>
      </c>
    </row>
    <row r="32" spans="2:14" x14ac:dyDescent="0.3">
      <c r="B32" s="1">
        <v>4.0656999999999996</v>
      </c>
      <c r="C32" s="1">
        <v>4.8746300000000003E-6</v>
      </c>
      <c r="D32">
        <v>5.9999999999999995E-4</v>
      </c>
      <c r="E32" s="1">
        <f t="shared" si="0"/>
        <v>18036131000</v>
      </c>
      <c r="F32" s="1">
        <f t="shared" si="1"/>
        <v>10821678.6</v>
      </c>
      <c r="G32" s="1">
        <f t="shared" si="2"/>
        <v>4436168679.4401951</v>
      </c>
      <c r="H32" s="1">
        <f t="shared" si="5"/>
        <v>2661701.2076641168</v>
      </c>
      <c r="I32" s="1">
        <f t="shared" si="6"/>
        <v>3.713434123662155E-2</v>
      </c>
      <c r="J32" s="1">
        <f t="shared" si="7"/>
        <v>2.2280604741972929E-5</v>
      </c>
      <c r="K32" s="1">
        <f t="shared" si="8"/>
        <v>0.12377502253959119</v>
      </c>
      <c r="L32" s="1">
        <f t="shared" si="9"/>
        <v>7.4265013523754702E-5</v>
      </c>
      <c r="M32" s="1">
        <f t="shared" si="3"/>
        <v>60117466655.108582</v>
      </c>
      <c r="N32" s="1">
        <f t="shared" si="4"/>
        <v>36070479.993065149</v>
      </c>
    </row>
    <row r="33" spans="2:14" x14ac:dyDescent="0.3">
      <c r="B33" s="1">
        <v>4.7237</v>
      </c>
      <c r="C33" s="1">
        <v>1.7503800000000001E-6</v>
      </c>
      <c r="D33">
        <v>8.0000000000000004E-4</v>
      </c>
      <c r="E33" s="1">
        <f t="shared" si="0"/>
        <v>6476406000</v>
      </c>
      <c r="F33" s="1">
        <f t="shared" si="1"/>
        <v>5181124.8</v>
      </c>
      <c r="G33" s="1">
        <f t="shared" si="2"/>
        <v>1371045155.280818</v>
      </c>
      <c r="H33" s="1">
        <f t="shared" si="5"/>
        <v>1096836.1242246544</v>
      </c>
      <c r="I33" s="1">
        <f t="shared" si="6"/>
        <v>1.3334182945937974E-2</v>
      </c>
      <c r="J33" s="1">
        <f t="shared" si="7"/>
        <v>1.066734635675038E-5</v>
      </c>
      <c r="K33" s="1">
        <f t="shared" si="8"/>
        <v>8.8890724201737825E-2</v>
      </c>
      <c r="L33" s="1">
        <f t="shared" si="9"/>
        <v>7.1112579361390263E-5</v>
      </c>
      <c r="M33" s="1">
        <f t="shared" si="3"/>
        <v>43174180367.748344</v>
      </c>
      <c r="N33" s="1">
        <f t="shared" si="4"/>
        <v>34539344.294198677</v>
      </c>
    </row>
    <row r="34" spans="2:14" x14ac:dyDescent="0.3">
      <c r="B34" s="1">
        <v>4.9659000000000004</v>
      </c>
      <c r="C34" s="1">
        <v>4.8785999999999998E-7</v>
      </c>
      <c r="D34">
        <v>1.1999999999999999E-3</v>
      </c>
      <c r="E34" s="1">
        <f t="shared" si="0"/>
        <v>1805082000</v>
      </c>
      <c r="F34" s="1">
        <f t="shared" si="1"/>
        <v>2166098.4</v>
      </c>
      <c r="G34" s="1">
        <f t="shared" si="2"/>
        <v>363495438.89325196</v>
      </c>
      <c r="H34" s="1">
        <f t="shared" si="5"/>
        <v>436194.52667190233</v>
      </c>
      <c r="I34" s="1">
        <f t="shared" si="6"/>
        <v>3.716458421602909E-3</v>
      </c>
      <c r="J34" s="1">
        <f t="shared" si="7"/>
        <v>4.4597501059234902E-6</v>
      </c>
      <c r="K34" s="1">
        <f t="shared" si="8"/>
        <v>7.4325958832987135E-2</v>
      </c>
      <c r="L34" s="1">
        <f t="shared" si="9"/>
        <v>8.9191150599584554E-5</v>
      </c>
      <c r="M34" s="1">
        <f t="shared" si="3"/>
        <v>36100081099.333527</v>
      </c>
      <c r="N34" s="1">
        <f t="shared" si="4"/>
        <v>43320097.319200225</v>
      </c>
    </row>
    <row r="35" spans="2:14" x14ac:dyDescent="0.3">
      <c r="B35" s="1">
        <v>6.3762999999999996</v>
      </c>
      <c r="C35" s="1">
        <v>2.01441E-6</v>
      </c>
      <c r="D35">
        <v>8.0000000000000004E-4</v>
      </c>
      <c r="E35" s="1">
        <f t="shared" si="0"/>
        <v>7453317000</v>
      </c>
      <c r="F35" s="1">
        <f t="shared" si="1"/>
        <v>5962653.6000000006</v>
      </c>
      <c r="G35" s="1">
        <f t="shared" si="2"/>
        <v>1168909398.867682</v>
      </c>
      <c r="H35" s="1">
        <f t="shared" si="5"/>
        <v>935127.51909414562</v>
      </c>
      <c r="I35" s="1">
        <f t="shared" si="6"/>
        <v>1.5345531523513131E-2</v>
      </c>
      <c r="J35" s="1">
        <f t="shared" si="7"/>
        <v>1.2276425218810506E-5</v>
      </c>
      <c r="K35" s="1">
        <f t="shared" si="8"/>
        <v>6.1383736343690147E-2</v>
      </c>
      <c r="L35" s="1">
        <f t="shared" si="9"/>
        <v>4.9106989074952122E-5</v>
      </c>
      <c r="M35" s="1">
        <f t="shared" si="3"/>
        <v>29814050097.445107</v>
      </c>
      <c r="N35" s="1">
        <f t="shared" si="4"/>
        <v>23851240.077956088</v>
      </c>
    </row>
    <row r="36" spans="2:14" x14ac:dyDescent="0.3">
      <c r="B36" s="1">
        <v>7.4081999999999999</v>
      </c>
      <c r="C36" s="1">
        <v>1.0133600000000001E-6</v>
      </c>
      <c r="D36">
        <v>1E-3</v>
      </c>
      <c r="E36" s="1">
        <f t="shared" si="0"/>
        <v>3749432000.0000005</v>
      </c>
      <c r="F36" s="1">
        <f t="shared" si="1"/>
        <v>3749432.0000000005</v>
      </c>
      <c r="G36" s="1">
        <f t="shared" si="2"/>
        <v>506119165.24931842</v>
      </c>
      <c r="H36" s="1">
        <f t="shared" si="5"/>
        <v>506119.16524931841</v>
      </c>
      <c r="I36" s="1">
        <f t="shared" si="6"/>
        <v>7.7196538066566728E-3</v>
      </c>
      <c r="J36" s="1">
        <f t="shared" si="7"/>
        <v>7.7196538066566736E-6</v>
      </c>
      <c r="K36" s="1">
        <f t="shared" si="8"/>
        <v>5.1464529231668353E-2</v>
      </c>
      <c r="L36" s="1">
        <f t="shared" si="9"/>
        <v>5.1464529231668357E-5</v>
      </c>
      <c r="M36" s="1">
        <f t="shared" si="3"/>
        <v>24996296155.115219</v>
      </c>
      <c r="N36" s="1">
        <f t="shared" si="4"/>
        <v>24996296.155115221</v>
      </c>
    </row>
    <row r="37" spans="2:14" x14ac:dyDescent="0.3">
      <c r="B37" s="1">
        <v>8.1873000000000005</v>
      </c>
      <c r="C37" s="1">
        <v>5.3569600000000001E-7</v>
      </c>
      <c r="D37">
        <v>1.1999999999999999E-3</v>
      </c>
      <c r="E37" s="1">
        <f t="shared" si="0"/>
        <v>1982075200</v>
      </c>
      <c r="F37" s="1">
        <f t="shared" si="1"/>
        <v>2378490.2399999998</v>
      </c>
      <c r="G37" s="1">
        <f t="shared" si="2"/>
        <v>242091434.29457816</v>
      </c>
      <c r="H37" s="1">
        <f t="shared" si="5"/>
        <v>290509.7211534938</v>
      </c>
      <c r="I37" s="1">
        <f t="shared" si="6"/>
        <v>4.0808672787664329E-3</v>
      </c>
      <c r="J37" s="1">
        <f t="shared" si="7"/>
        <v>4.8970407345197187E-6</v>
      </c>
      <c r="K37" s="1">
        <f t="shared" si="8"/>
        <v>4.0810028348876787E-2</v>
      </c>
      <c r="L37" s="1">
        <f t="shared" si="9"/>
        <v>4.8972034018652138E-5</v>
      </c>
      <c r="M37" s="1">
        <f t="shared" si="3"/>
        <v>19821410395.404152</v>
      </c>
      <c r="N37" s="1">
        <f t="shared" si="4"/>
        <v>23785692.47448498</v>
      </c>
    </row>
    <row r="38" spans="2:14" x14ac:dyDescent="0.3">
      <c r="B38" s="1">
        <v>9.0484000000000009</v>
      </c>
      <c r="C38" s="1">
        <v>4.8074499999999998E-7</v>
      </c>
      <c r="D38">
        <v>1.1999999999999999E-3</v>
      </c>
      <c r="E38" s="1">
        <f t="shared" si="0"/>
        <v>1778756500</v>
      </c>
      <c r="F38" s="1">
        <f t="shared" si="1"/>
        <v>2134507.7999999998</v>
      </c>
      <c r="G38" s="1">
        <f t="shared" si="2"/>
        <v>196582434.46355155</v>
      </c>
      <c r="H38" s="1">
        <f t="shared" si="5"/>
        <v>235898.92135626185</v>
      </c>
      <c r="I38" s="1">
        <f t="shared" si="6"/>
        <v>3.6622572129165962E-3</v>
      </c>
      <c r="J38" s="1">
        <f t="shared" si="7"/>
        <v>4.3947086554999148E-6</v>
      </c>
      <c r="K38" s="1">
        <f t="shared" si="8"/>
        <v>3.6621190294671625E-2</v>
      </c>
      <c r="L38" s="1">
        <f t="shared" si="9"/>
        <v>4.394542835360595E-5</v>
      </c>
      <c r="M38" s="1">
        <f t="shared" si="3"/>
        <v>17786893843.675957</v>
      </c>
      <c r="N38" s="1">
        <f t="shared" si="4"/>
        <v>21344272.612411145</v>
      </c>
    </row>
    <row r="39" spans="2:14" x14ac:dyDescent="0.3">
      <c r="B39" s="1">
        <v>10</v>
      </c>
      <c r="C39" s="1">
        <v>5.0783999999999997E-7</v>
      </c>
      <c r="D39">
        <v>1.2999999999999999E-3</v>
      </c>
      <c r="E39" s="1">
        <f t="shared" si="0"/>
        <v>1879008000</v>
      </c>
      <c r="F39" s="1">
        <f t="shared" si="1"/>
        <v>2442710.4</v>
      </c>
      <c r="G39" s="1">
        <f t="shared" si="2"/>
        <v>187900800</v>
      </c>
      <c r="H39" s="1">
        <f t="shared" si="5"/>
        <v>244271.03999999998</v>
      </c>
      <c r="I39" s="1">
        <f t="shared" si="6"/>
        <v>3.8686636429033357E-3</v>
      </c>
      <c r="J39" s="1">
        <f t="shared" si="7"/>
        <v>5.0292627357743358E-6</v>
      </c>
      <c r="K39" s="1">
        <f t="shared" si="8"/>
        <v>3.8687740386606009E-2</v>
      </c>
      <c r="L39" s="1">
        <f t="shared" si="9"/>
        <v>5.0294062502587812E-5</v>
      </c>
      <c r="M39" s="1">
        <f t="shared" si="3"/>
        <v>18790616191.641907</v>
      </c>
      <c r="N39" s="1">
        <f t="shared" si="4"/>
        <v>24427801.049134478</v>
      </c>
    </row>
    <row r="40" spans="2:14" x14ac:dyDescent="0.3">
      <c r="B40" s="1">
        <v>11.052</v>
      </c>
      <c r="C40" s="1">
        <v>5.90289E-7</v>
      </c>
      <c r="D40">
        <v>1.2999999999999999E-3</v>
      </c>
      <c r="E40" s="1">
        <f t="shared" si="0"/>
        <v>2184069300</v>
      </c>
      <c r="F40" s="1">
        <f t="shared" si="1"/>
        <v>2839290.09</v>
      </c>
      <c r="G40" s="1">
        <f t="shared" si="2"/>
        <v>197617562.43213898</v>
      </c>
      <c r="H40" s="1">
        <f t="shared" si="5"/>
        <v>256902.83116178066</v>
      </c>
      <c r="I40" s="1">
        <f t="shared" si="6"/>
        <v>4.4967501439543301E-3</v>
      </c>
      <c r="J40" s="1">
        <f t="shared" si="7"/>
        <v>5.8457751871406285E-6</v>
      </c>
      <c r="K40" s="1">
        <f t="shared" si="8"/>
        <v>4.4955671773896505E-2</v>
      </c>
      <c r="L40" s="1">
        <f t="shared" si="9"/>
        <v>5.8442373306065456E-5</v>
      </c>
      <c r="M40" s="1">
        <f t="shared" si="3"/>
        <v>21834947337.301094</v>
      </c>
      <c r="N40" s="1">
        <f t="shared" si="4"/>
        <v>28385431.53849142</v>
      </c>
    </row>
    <row r="41" spans="2:14" x14ac:dyDescent="0.3">
      <c r="B41" s="1">
        <v>12.214</v>
      </c>
      <c r="C41" s="1">
        <v>3.0180200000000002E-7</v>
      </c>
      <c r="D41">
        <v>2.5000000000000001E-3</v>
      </c>
      <c r="E41" s="1">
        <f t="shared" si="0"/>
        <v>1116667400</v>
      </c>
      <c r="F41" s="1">
        <f t="shared" si="1"/>
        <v>2791668.5</v>
      </c>
      <c r="G41" s="1">
        <f t="shared" si="2"/>
        <v>91425200.589487463</v>
      </c>
      <c r="H41" s="1">
        <f t="shared" si="5"/>
        <v>228563.00147371867</v>
      </c>
      <c r="I41" s="1">
        <f t="shared" si="6"/>
        <v>2.2990911010466143E-3</v>
      </c>
      <c r="J41" s="1">
        <f t="shared" si="7"/>
        <v>5.7477277526165357E-6</v>
      </c>
      <c r="K41" s="1">
        <f t="shared" si="8"/>
        <v>2.2997481910843377E-2</v>
      </c>
      <c r="L41" s="1">
        <f t="shared" si="9"/>
        <v>5.7493704777108445E-5</v>
      </c>
      <c r="M41" s="1">
        <f t="shared" si="3"/>
        <v>11169865483.032824</v>
      </c>
      <c r="N41" s="1">
        <f t="shared" si="4"/>
        <v>27924663.70758206</v>
      </c>
    </row>
    <row r="42" spans="2:14" x14ac:dyDescent="0.3">
      <c r="B42" s="1">
        <v>12.523</v>
      </c>
      <c r="C42" s="1">
        <v>8.3865300000000007E-8</v>
      </c>
      <c r="D42">
        <v>7.6E-3</v>
      </c>
      <c r="E42" s="1">
        <f t="shared" si="0"/>
        <v>310301610</v>
      </c>
      <c r="F42" s="1">
        <f t="shared" si="1"/>
        <v>2358292.236</v>
      </c>
      <c r="G42" s="1">
        <f t="shared" si="2"/>
        <v>24778536.293220475</v>
      </c>
      <c r="H42" s="1">
        <f t="shared" si="5"/>
        <v>188316.8758284756</v>
      </c>
      <c r="I42" s="1">
        <f t="shared" si="6"/>
        <v>6.3887570299933269E-4</v>
      </c>
      <c r="J42" s="1">
        <f t="shared" si="7"/>
        <v>4.8554553427949281E-6</v>
      </c>
      <c r="K42" s="1">
        <f t="shared" si="8"/>
        <v>2.5571272239003524E-2</v>
      </c>
      <c r="L42" s="1">
        <f t="shared" si="9"/>
        <v>1.9434166901642679E-4</v>
      </c>
      <c r="M42" s="1">
        <f t="shared" si="3"/>
        <v>12419954160.503403</v>
      </c>
      <c r="N42" s="1">
        <f t="shared" si="4"/>
        <v>94391651.619825855</v>
      </c>
    </row>
    <row r="43" spans="2:14" x14ac:dyDescent="0.3">
      <c r="B43" s="1">
        <v>13.84</v>
      </c>
      <c r="C43" s="1">
        <v>9.9668499999999993E-7</v>
      </c>
      <c r="D43">
        <v>1.1000000000000001E-3</v>
      </c>
      <c r="E43" s="1">
        <f t="shared" si="0"/>
        <v>3687734499.9999995</v>
      </c>
      <c r="F43" s="1">
        <f t="shared" si="1"/>
        <v>4056507.9499999997</v>
      </c>
      <c r="G43" s="1">
        <f t="shared" si="2"/>
        <v>266454804.91329476</v>
      </c>
      <c r="H43" s="1">
        <f t="shared" si="5"/>
        <v>293100.28540462424</v>
      </c>
      <c r="I43" s="1">
        <f t="shared" si="6"/>
        <v>7.5926256752660492E-3</v>
      </c>
      <c r="J43" s="1">
        <f t="shared" si="7"/>
        <v>8.3518882427926542E-6</v>
      </c>
      <c r="K43" s="1">
        <f t="shared" si="8"/>
        <v>7.5929296500324595E-2</v>
      </c>
      <c r="L43" s="1">
        <f t="shared" si="9"/>
        <v>8.3522226150357058E-5</v>
      </c>
      <c r="M43" s="1">
        <f t="shared" si="3"/>
        <v>36878821403.922905</v>
      </c>
      <c r="N43" s="1">
        <f t="shared" si="4"/>
        <v>40566703.544315197</v>
      </c>
    </row>
    <row r="44" spans="2:14" x14ac:dyDescent="0.3">
      <c r="B44" s="1">
        <v>14.191000000000001</v>
      </c>
      <c r="C44" s="1">
        <v>1.76088E-5</v>
      </c>
      <c r="D44">
        <v>1.4E-3</v>
      </c>
      <c r="E44" s="1">
        <f t="shared" si="0"/>
        <v>65152560000</v>
      </c>
      <c r="F44" s="1">
        <f t="shared" si="1"/>
        <v>91213584</v>
      </c>
      <c r="G44" s="1">
        <f t="shared" si="2"/>
        <v>4591118314.4246349</v>
      </c>
      <c r="H44" s="1">
        <f t="shared" si="5"/>
        <v>6427565.6401944887</v>
      </c>
      <c r="I44" s="1">
        <f t="shared" si="6"/>
        <v>0.1341417067484961</v>
      </c>
      <c r="J44" s="1">
        <f t="shared" si="7"/>
        <v>1.8779838944789454E-4</v>
      </c>
      <c r="K44" s="1">
        <f t="shared" si="8"/>
        <v>5.3560251402619024</v>
      </c>
      <c r="L44" s="1">
        <f t="shared" si="9"/>
        <v>7.4984351963666629E-3</v>
      </c>
      <c r="M44" s="1">
        <f t="shared" si="3"/>
        <v>2601418736729.5762</v>
      </c>
      <c r="N44" s="1">
        <f t="shared" si="4"/>
        <v>3641986231.4214067</v>
      </c>
    </row>
    <row r="45" spans="2:14" x14ac:dyDescent="0.3">
      <c r="B45" s="1">
        <v>14.917999999999999</v>
      </c>
      <c r="C45" s="1">
        <v>1.90153E-11</v>
      </c>
      <c r="D45">
        <v>0.48759999999999998</v>
      </c>
      <c r="E45" s="1">
        <f t="shared" si="0"/>
        <v>70356.61</v>
      </c>
      <c r="F45" s="1">
        <f t="shared" si="1"/>
        <v>34305.883035999999</v>
      </c>
      <c r="G45" s="1">
        <f t="shared" si="2"/>
        <v>4716.2226840058993</v>
      </c>
      <c r="H45" s="1">
        <f t="shared" si="5"/>
        <v>2299.6301807212762</v>
      </c>
      <c r="I45" s="1">
        <f t="shared" si="6"/>
        <v>1.4485625348318328E-7</v>
      </c>
      <c r="J45" s="1">
        <f t="shared" si="7"/>
        <v>7.0631909198400164E-8</v>
      </c>
      <c r="K45" s="1">
        <f t="shared" si="8"/>
        <v>2.8994111579083491E-6</v>
      </c>
      <c r="L45" s="1">
        <f t="shared" si="9"/>
        <v>1.413752880596111E-6</v>
      </c>
      <c r="M45" s="1">
        <f t="shared" si="3"/>
        <v>1408242.551919156</v>
      </c>
      <c r="N45" s="1">
        <f t="shared" si="4"/>
        <v>686659.06831578037</v>
      </c>
    </row>
    <row r="46" spans="2:14" x14ac:dyDescent="0.3">
      <c r="B46" s="1">
        <v>16.905000000000001</v>
      </c>
      <c r="C46" s="1">
        <v>2.5085400000000001E-11</v>
      </c>
      <c r="D46">
        <v>0.29270000000000002</v>
      </c>
      <c r="E46" s="1">
        <f t="shared" si="0"/>
        <v>92815.98000000001</v>
      </c>
      <c r="F46" s="1">
        <f t="shared" si="1"/>
        <v>27167.237346000005</v>
      </c>
      <c r="G46" s="1">
        <f t="shared" si="2"/>
        <v>5490.4454303460516</v>
      </c>
      <c r="H46" s="1">
        <f t="shared" si="5"/>
        <v>1607.0533774622893</v>
      </c>
      <c r="I46" s="1">
        <f t="shared" si="6"/>
        <v>1.9109754046094705E-7</v>
      </c>
      <c r="J46" s="1">
        <f t="shared" si="7"/>
        <v>5.5934250092919207E-8</v>
      </c>
      <c r="K46" s="1">
        <f t="shared" si="8"/>
        <v>1.5282802871657394E-6</v>
      </c>
      <c r="L46" s="1">
        <f t="shared" si="9"/>
        <v>4.4732764005341192E-7</v>
      </c>
      <c r="M46" s="1">
        <f t="shared" si="3"/>
        <v>742284.97251097776</v>
      </c>
      <c r="N46" s="1">
        <f t="shared" si="4"/>
        <v>217266.81145396319</v>
      </c>
    </row>
    <row r="47" spans="2:14" x14ac:dyDescent="0.3">
      <c r="B47" s="1">
        <v>19.64</v>
      </c>
      <c r="C47" s="1">
        <v>4.9055800000000002E-12</v>
      </c>
      <c r="D47">
        <v>0.33</v>
      </c>
      <c r="E47" s="1">
        <f t="shared" si="0"/>
        <v>18150.646000000001</v>
      </c>
      <c r="F47" s="1">
        <f t="shared" si="1"/>
        <v>5989.7131800000006</v>
      </c>
      <c r="G47" s="1">
        <f t="shared" si="2"/>
        <v>924.16731160896131</v>
      </c>
      <c r="H47" s="1">
        <f t="shared" si="5"/>
        <v>304.97521283095728</v>
      </c>
      <c r="I47" s="1">
        <f t="shared" si="6"/>
        <v>3.7370114589937278E-8</v>
      </c>
      <c r="J47" s="1">
        <f t="shared" si="7"/>
        <v>1.2332137814679303E-8</v>
      </c>
      <c r="K47" s="1">
        <f t="shared" si="8"/>
        <v>2.4920243394565915E-7</v>
      </c>
      <c r="L47" s="1">
        <f t="shared" si="9"/>
        <v>8.2236803202067529E-8</v>
      </c>
      <c r="M47" s="1">
        <f t="shared" si="3"/>
        <v>121037.49775774061</v>
      </c>
      <c r="N47" s="1">
        <f t="shared" si="4"/>
        <v>39942.374260054406</v>
      </c>
    </row>
    <row r="48" spans="2:14" x14ac:dyDescent="0.3">
      <c r="C48" s="1"/>
      <c r="E48" s="1"/>
      <c r="F48" s="1"/>
      <c r="G48" s="1"/>
      <c r="H4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FA11-26A9-4B29-938A-FC634EA2F10E}">
  <dimension ref="A1:E141"/>
  <sheetViews>
    <sheetView workbookViewId="0">
      <selection sqref="A1:D1"/>
    </sheetView>
  </sheetViews>
  <sheetFormatPr defaultRowHeight="14.4" x14ac:dyDescent="0.3"/>
  <sheetData>
    <row r="1" spans="1:5" x14ac:dyDescent="0.3">
      <c r="A1" t="s">
        <v>22</v>
      </c>
      <c r="B1" t="s">
        <v>26</v>
      </c>
      <c r="C1" t="s">
        <v>27</v>
      </c>
      <c r="D1" t="s">
        <v>16</v>
      </c>
      <c r="E1" t="s">
        <v>28</v>
      </c>
    </row>
    <row r="2" spans="1:5" x14ac:dyDescent="0.3">
      <c r="A2" s="1">
        <v>1.0000000000000001E-9</v>
      </c>
      <c r="B2" s="1">
        <v>0</v>
      </c>
      <c r="C2">
        <v>0</v>
      </c>
      <c r="D2" s="1">
        <f t="shared" ref="D2:D65" si="0">B2*3700000000000000</f>
        <v>0</v>
      </c>
    </row>
    <row r="3" spans="1:5" x14ac:dyDescent="0.3">
      <c r="A3" s="1">
        <v>1E-8</v>
      </c>
      <c r="B3" s="1">
        <v>1.0215899999999999E-13</v>
      </c>
      <c r="C3">
        <v>0.7</v>
      </c>
      <c r="D3" s="1">
        <f t="shared" si="0"/>
        <v>377.98829999999998</v>
      </c>
      <c r="E3" t="s">
        <v>36</v>
      </c>
    </row>
    <row r="4" spans="1:5" x14ac:dyDescent="0.3">
      <c r="A4" s="1">
        <v>2.3000000000000001E-8</v>
      </c>
      <c r="B4" s="1">
        <v>4.1342299999999998E-13</v>
      </c>
      <c r="C4">
        <v>0.51390000000000002</v>
      </c>
      <c r="D4" s="1">
        <f t="shared" si="0"/>
        <v>1529.6650999999999</v>
      </c>
    </row>
    <row r="5" spans="1:5" x14ac:dyDescent="0.3">
      <c r="A5" s="1">
        <v>4.9999999999999998E-8</v>
      </c>
      <c r="B5" s="1">
        <v>1.8123000000000001E-12</v>
      </c>
      <c r="C5">
        <v>0.43509999999999999</v>
      </c>
      <c r="D5" s="1">
        <f t="shared" si="0"/>
        <v>6705.51</v>
      </c>
    </row>
    <row r="6" spans="1:5" x14ac:dyDescent="0.3">
      <c r="A6" s="1">
        <v>7.6000000000000006E-8</v>
      </c>
      <c r="B6" s="1">
        <v>2.2305300000000002E-12</v>
      </c>
      <c r="C6">
        <v>0.4415</v>
      </c>
      <c r="D6" s="1">
        <f t="shared" si="0"/>
        <v>8252.9610000000011</v>
      </c>
    </row>
    <row r="7" spans="1:5" x14ac:dyDescent="0.3">
      <c r="A7" s="1">
        <v>1.15E-7</v>
      </c>
      <c r="B7" s="1">
        <v>3.8377399999999998E-12</v>
      </c>
      <c r="C7">
        <v>0.36059999999999998</v>
      </c>
      <c r="D7" s="1">
        <f t="shared" si="0"/>
        <v>14199.637999999999</v>
      </c>
    </row>
    <row r="8" spans="1:5" x14ac:dyDescent="0.3">
      <c r="A8" s="1">
        <v>1.6999999999999999E-7</v>
      </c>
      <c r="B8" s="1">
        <v>8.6521399999999999E-12</v>
      </c>
      <c r="C8">
        <v>0.38219999999999998</v>
      </c>
      <c r="D8" s="1">
        <f t="shared" si="0"/>
        <v>32012.918000000001</v>
      </c>
    </row>
    <row r="9" spans="1:5" x14ac:dyDescent="0.3">
      <c r="A9" s="1">
        <v>2.5499999999999999E-7</v>
      </c>
      <c r="B9" s="1">
        <v>1.4446700000000001E-11</v>
      </c>
      <c r="C9">
        <v>0.38059999999999999</v>
      </c>
      <c r="D9" s="1">
        <f t="shared" si="0"/>
        <v>53452.79</v>
      </c>
    </row>
    <row r="10" spans="1:5" x14ac:dyDescent="0.3">
      <c r="A10" s="1">
        <v>3.8000000000000001E-7</v>
      </c>
      <c r="B10" s="1">
        <v>2.0394900000000001E-11</v>
      </c>
      <c r="C10">
        <v>0.44679999999999997</v>
      </c>
      <c r="D10" s="1">
        <f t="shared" si="0"/>
        <v>75461.13</v>
      </c>
    </row>
    <row r="11" spans="1:5" x14ac:dyDescent="0.3">
      <c r="A11" s="1">
        <v>5.5000000000000003E-7</v>
      </c>
      <c r="B11" s="1">
        <v>2.6082899999999999E-11</v>
      </c>
      <c r="C11">
        <v>0.21560000000000001</v>
      </c>
      <c r="D11" s="1">
        <f t="shared" si="0"/>
        <v>96506.73</v>
      </c>
    </row>
    <row r="12" spans="1:5" x14ac:dyDescent="0.3">
      <c r="A12" s="1">
        <v>8.4E-7</v>
      </c>
      <c r="B12" s="1">
        <v>3.5547400000000001E-11</v>
      </c>
      <c r="C12">
        <v>0.1842</v>
      </c>
      <c r="D12" s="1">
        <f t="shared" si="0"/>
        <v>131525.38</v>
      </c>
    </row>
    <row r="13" spans="1:5" x14ac:dyDescent="0.3">
      <c r="A13" s="1">
        <v>1.28E-6</v>
      </c>
      <c r="B13" s="1">
        <v>3.5251100000000003E-11</v>
      </c>
      <c r="C13">
        <v>0.1542</v>
      </c>
      <c r="D13" s="1">
        <f t="shared" si="0"/>
        <v>130429.07</v>
      </c>
    </row>
    <row r="14" spans="1:5" x14ac:dyDescent="0.3">
      <c r="A14" s="1">
        <v>1.9E-6</v>
      </c>
      <c r="B14" s="1">
        <v>3.0542500000000001E-11</v>
      </c>
      <c r="C14">
        <v>0.17130000000000001</v>
      </c>
      <c r="D14" s="1">
        <f t="shared" si="0"/>
        <v>113007.25</v>
      </c>
    </row>
    <row r="15" spans="1:5" x14ac:dyDescent="0.3">
      <c r="A15" s="1">
        <v>2.7999999999999999E-6</v>
      </c>
      <c r="B15" s="1">
        <v>1.3531800000000001E-10</v>
      </c>
      <c r="C15">
        <v>0.23710000000000001</v>
      </c>
      <c r="D15" s="1">
        <f t="shared" si="0"/>
        <v>500676.60000000003</v>
      </c>
    </row>
    <row r="16" spans="1:5" x14ac:dyDescent="0.3">
      <c r="A16" s="1">
        <v>4.25E-6</v>
      </c>
      <c r="B16" s="1">
        <v>1.16285E-10</v>
      </c>
      <c r="C16">
        <v>0.21410000000000001</v>
      </c>
      <c r="D16" s="1">
        <f t="shared" si="0"/>
        <v>430254.5</v>
      </c>
    </row>
    <row r="17" spans="1:4" x14ac:dyDescent="0.3">
      <c r="A17" s="1">
        <v>6.2999999999999998E-6</v>
      </c>
      <c r="B17" s="1">
        <v>1.21709E-10</v>
      </c>
      <c r="C17">
        <v>0.16930000000000001</v>
      </c>
      <c r="D17" s="1">
        <f t="shared" si="0"/>
        <v>450323.3</v>
      </c>
    </row>
    <row r="18" spans="1:4" x14ac:dyDescent="0.3">
      <c r="A18" s="1">
        <v>9.2E-6</v>
      </c>
      <c r="B18" s="1">
        <v>1.86533E-10</v>
      </c>
      <c r="C18">
        <v>0.1283</v>
      </c>
      <c r="D18" s="1">
        <f t="shared" si="0"/>
        <v>690172.1</v>
      </c>
    </row>
    <row r="19" spans="1:4" x14ac:dyDescent="0.3">
      <c r="A19" s="1">
        <v>1.3499999999999999E-5</v>
      </c>
      <c r="B19" s="1">
        <v>2.9578400000000002E-10</v>
      </c>
      <c r="C19">
        <v>0.12089999999999999</v>
      </c>
      <c r="D19" s="1">
        <f t="shared" si="0"/>
        <v>1094400.8</v>
      </c>
    </row>
    <row r="20" spans="1:4" x14ac:dyDescent="0.3">
      <c r="A20" s="1">
        <v>2.0999999999999999E-5</v>
      </c>
      <c r="B20" s="1">
        <v>2.4314700000000001E-10</v>
      </c>
      <c r="C20">
        <v>0.10879999999999999</v>
      </c>
      <c r="D20" s="1">
        <f t="shared" si="0"/>
        <v>899643.9</v>
      </c>
    </row>
    <row r="21" spans="1:4" x14ac:dyDescent="0.3">
      <c r="A21" s="1">
        <v>3.0000000000000001E-5</v>
      </c>
      <c r="B21" s="1">
        <v>4.3989500000000001E-10</v>
      </c>
      <c r="C21">
        <v>9.4299999999999995E-2</v>
      </c>
      <c r="D21" s="1">
        <f t="shared" si="0"/>
        <v>1627611.5</v>
      </c>
    </row>
    <row r="22" spans="1:4" x14ac:dyDescent="0.3">
      <c r="A22" s="1">
        <v>4.5000000000000003E-5</v>
      </c>
      <c r="B22" s="1">
        <v>6.5663299999999996E-10</v>
      </c>
      <c r="C22">
        <v>8.43E-2</v>
      </c>
      <c r="D22" s="1">
        <f t="shared" si="0"/>
        <v>2429542.0999999996</v>
      </c>
    </row>
    <row r="23" spans="1:4" x14ac:dyDescent="0.3">
      <c r="A23" s="1">
        <v>6.8999999999999997E-5</v>
      </c>
      <c r="B23" s="1">
        <v>7.9772499999999995E-10</v>
      </c>
      <c r="C23">
        <v>8.5599999999999996E-2</v>
      </c>
      <c r="D23" s="1">
        <f t="shared" si="0"/>
        <v>2951582.5</v>
      </c>
    </row>
    <row r="24" spans="1:4" x14ac:dyDescent="0.3">
      <c r="A24" s="1">
        <v>1E-4</v>
      </c>
      <c r="B24" s="1">
        <v>8.3967299999999998E-10</v>
      </c>
      <c r="C24">
        <v>8.2199999999999995E-2</v>
      </c>
      <c r="D24" s="1">
        <f t="shared" si="0"/>
        <v>3106790.1</v>
      </c>
    </row>
    <row r="25" spans="1:4" x14ac:dyDescent="0.3">
      <c r="A25" s="1">
        <v>1.35E-4</v>
      </c>
      <c r="B25" s="1">
        <v>6.8580700000000001E-10</v>
      </c>
      <c r="C25">
        <v>7.9000000000000001E-2</v>
      </c>
      <c r="D25" s="1">
        <f t="shared" si="0"/>
        <v>2537485.9</v>
      </c>
    </row>
    <row r="26" spans="1:4" x14ac:dyDescent="0.3">
      <c r="A26" s="1">
        <v>1.7000000000000001E-4</v>
      </c>
      <c r="B26" s="1">
        <v>5.6553300000000004E-10</v>
      </c>
      <c r="C26">
        <v>8.2600000000000007E-2</v>
      </c>
      <c r="D26" s="1">
        <f t="shared" si="0"/>
        <v>2092472.1</v>
      </c>
    </row>
    <row r="27" spans="1:4" x14ac:dyDescent="0.3">
      <c r="A27" s="1">
        <v>2.2000000000000001E-4</v>
      </c>
      <c r="B27" s="1">
        <v>8.2375999999999996E-10</v>
      </c>
      <c r="C27">
        <v>7.1999999999999995E-2</v>
      </c>
      <c r="D27" s="1">
        <f t="shared" si="0"/>
        <v>3047912</v>
      </c>
    </row>
    <row r="28" spans="1:4" x14ac:dyDescent="0.3">
      <c r="A28" s="1">
        <v>2.7999999999999998E-4</v>
      </c>
      <c r="B28" s="1">
        <v>9.2789799999999995E-10</v>
      </c>
      <c r="C28">
        <v>7.1499999999999994E-2</v>
      </c>
      <c r="D28" s="1">
        <f t="shared" si="0"/>
        <v>3433222.5999999996</v>
      </c>
    </row>
    <row r="29" spans="1:4" x14ac:dyDescent="0.3">
      <c r="A29" s="1">
        <v>3.6000000000000002E-4</v>
      </c>
      <c r="B29" s="1">
        <v>5.4360700000000002E-10</v>
      </c>
      <c r="C29">
        <v>5.8799999999999998E-2</v>
      </c>
      <c r="D29" s="1">
        <f t="shared" si="0"/>
        <v>2011345.9000000001</v>
      </c>
    </row>
    <row r="30" spans="1:4" x14ac:dyDescent="0.3">
      <c r="A30" s="1">
        <v>4.4999999999999999E-4</v>
      </c>
      <c r="B30" s="1">
        <v>5.8762600000000003E-10</v>
      </c>
      <c r="C30">
        <v>6.3200000000000006E-2</v>
      </c>
      <c r="D30" s="1">
        <f t="shared" si="0"/>
        <v>2174216.2000000002</v>
      </c>
    </row>
    <row r="31" spans="1:4" x14ac:dyDescent="0.3">
      <c r="A31" s="1">
        <v>5.7499999999999999E-4</v>
      </c>
      <c r="B31" s="1">
        <v>1.1774499999999999E-9</v>
      </c>
      <c r="C31">
        <v>5.7700000000000001E-2</v>
      </c>
      <c r="D31" s="1">
        <f t="shared" si="0"/>
        <v>4356565</v>
      </c>
    </row>
    <row r="32" spans="1:4" x14ac:dyDescent="0.3">
      <c r="A32" s="1">
        <v>7.6000000000000004E-4</v>
      </c>
      <c r="B32" s="1">
        <v>1.74427E-9</v>
      </c>
      <c r="C32">
        <v>5.4399999999999997E-2</v>
      </c>
      <c r="D32" s="1">
        <f t="shared" si="0"/>
        <v>6453799</v>
      </c>
    </row>
    <row r="33" spans="1:4" x14ac:dyDescent="0.3">
      <c r="A33" s="1">
        <v>9.6000000000000002E-4</v>
      </c>
      <c r="B33" s="1">
        <v>1.52153E-9</v>
      </c>
      <c r="C33">
        <v>3.4700000000000002E-2</v>
      </c>
      <c r="D33" s="1">
        <f t="shared" si="0"/>
        <v>5629661</v>
      </c>
    </row>
    <row r="34" spans="1:4" x14ac:dyDescent="0.3">
      <c r="A34" s="1">
        <v>1.2800000000000001E-3</v>
      </c>
      <c r="B34" s="1">
        <v>2.41446E-9</v>
      </c>
      <c r="C34">
        <v>2.75E-2</v>
      </c>
      <c r="D34" s="1">
        <f t="shared" si="0"/>
        <v>8933502</v>
      </c>
    </row>
    <row r="35" spans="1:4" x14ac:dyDescent="0.3">
      <c r="A35" s="1">
        <v>1.6000000000000001E-3</v>
      </c>
      <c r="B35" s="1">
        <v>3.3979499999999998E-9</v>
      </c>
      <c r="C35">
        <v>2.3099999999999999E-2</v>
      </c>
      <c r="D35" s="1">
        <f t="shared" si="0"/>
        <v>12572415</v>
      </c>
    </row>
    <row r="36" spans="1:4" x14ac:dyDescent="0.3">
      <c r="A36" s="1">
        <v>2E-3</v>
      </c>
      <c r="B36" s="1">
        <v>6.8288000000000002E-9</v>
      </c>
      <c r="C36">
        <v>1.7100000000000001E-2</v>
      </c>
      <c r="D36" s="1">
        <f t="shared" si="0"/>
        <v>25266560</v>
      </c>
    </row>
    <row r="37" spans="1:4" x14ac:dyDescent="0.3">
      <c r="A37" s="1">
        <v>2.7000000000000001E-3</v>
      </c>
      <c r="B37" s="1">
        <v>7.9680999999999994E-9</v>
      </c>
      <c r="C37">
        <v>9.1000000000000004E-3</v>
      </c>
      <c r="D37" s="1">
        <f t="shared" si="0"/>
        <v>29481969.999999996</v>
      </c>
    </row>
    <row r="38" spans="1:4" x14ac:dyDescent="0.3">
      <c r="A38" s="1">
        <v>3.3999999999999998E-3</v>
      </c>
      <c r="B38" s="1">
        <v>1.00883E-8</v>
      </c>
      <c r="C38">
        <v>7.7999999999999996E-3</v>
      </c>
      <c r="D38" s="1">
        <f t="shared" si="0"/>
        <v>37326710</v>
      </c>
    </row>
    <row r="39" spans="1:4" x14ac:dyDescent="0.3">
      <c r="A39" s="1">
        <v>4.4999999999999997E-3</v>
      </c>
      <c r="B39" s="1">
        <v>2.1359899999999999E-8</v>
      </c>
      <c r="C39">
        <v>5.4999999999999997E-3</v>
      </c>
      <c r="D39" s="1">
        <f t="shared" si="0"/>
        <v>79031630</v>
      </c>
    </row>
    <row r="40" spans="1:4" x14ac:dyDescent="0.3">
      <c r="A40" s="1">
        <v>5.4999999999999997E-3</v>
      </c>
      <c r="B40" s="1">
        <v>2.4018E-8</v>
      </c>
      <c r="C40">
        <v>5.1000000000000004E-3</v>
      </c>
      <c r="D40" s="1">
        <f t="shared" si="0"/>
        <v>88866600</v>
      </c>
    </row>
    <row r="41" spans="1:4" x14ac:dyDescent="0.3">
      <c r="A41" s="1">
        <v>7.1999999999999998E-3</v>
      </c>
      <c r="B41" s="1">
        <v>5.0293200000000003E-8</v>
      </c>
      <c r="C41">
        <v>3.0999999999999999E-3</v>
      </c>
      <c r="D41" s="1">
        <f t="shared" si="0"/>
        <v>186084840</v>
      </c>
    </row>
    <row r="42" spans="1:4" x14ac:dyDescent="0.3">
      <c r="A42" s="1">
        <v>9.1999999999999998E-3</v>
      </c>
      <c r="B42" s="1">
        <v>6.13426E-8</v>
      </c>
      <c r="C42">
        <v>2.7000000000000001E-3</v>
      </c>
      <c r="D42" s="1">
        <f t="shared" si="0"/>
        <v>226967620</v>
      </c>
    </row>
    <row r="43" spans="1:4" x14ac:dyDescent="0.3">
      <c r="A43" s="1">
        <v>1.2E-2</v>
      </c>
      <c r="B43" s="1">
        <v>1.1124999999999999E-7</v>
      </c>
      <c r="C43">
        <v>2.5999999999999999E-3</v>
      </c>
      <c r="D43" s="1">
        <f t="shared" si="0"/>
        <v>411625000</v>
      </c>
    </row>
    <row r="44" spans="1:4" x14ac:dyDescent="0.3">
      <c r="A44" s="1">
        <v>1.4999999999999999E-2</v>
      </c>
      <c r="B44" s="1">
        <v>1.19731E-7</v>
      </c>
      <c r="C44">
        <v>2E-3</v>
      </c>
      <c r="D44" s="1">
        <f t="shared" si="0"/>
        <v>443004700</v>
      </c>
    </row>
    <row r="45" spans="1:4" x14ac:dyDescent="0.3">
      <c r="A45" s="1">
        <v>1.9E-2</v>
      </c>
      <c r="B45" s="1">
        <v>1.62728E-7</v>
      </c>
      <c r="C45">
        <v>1.6999999999999999E-3</v>
      </c>
      <c r="D45" s="1">
        <f t="shared" si="0"/>
        <v>602093600</v>
      </c>
    </row>
    <row r="46" spans="1:4" x14ac:dyDescent="0.3">
      <c r="A46" s="1">
        <v>2.5499999999999998E-2</v>
      </c>
      <c r="B46" s="1">
        <v>3.1810000000000002E-7</v>
      </c>
      <c r="C46">
        <v>1.2999999999999999E-3</v>
      </c>
      <c r="D46" s="1">
        <f t="shared" si="0"/>
        <v>1176970000</v>
      </c>
    </row>
    <row r="47" spans="1:4" x14ac:dyDescent="0.3">
      <c r="A47" s="1">
        <v>3.2000000000000001E-2</v>
      </c>
      <c r="B47" s="1">
        <v>4.5407700000000002E-7</v>
      </c>
      <c r="C47">
        <v>1E-3</v>
      </c>
      <c r="D47" s="1">
        <f t="shared" si="0"/>
        <v>1680084900</v>
      </c>
    </row>
    <row r="48" spans="1:4" x14ac:dyDescent="0.3">
      <c r="A48" s="1">
        <v>0.04</v>
      </c>
      <c r="B48" s="1">
        <v>3.4699400000000002E-7</v>
      </c>
      <c r="C48">
        <v>1E-3</v>
      </c>
      <c r="D48" s="1">
        <f t="shared" si="0"/>
        <v>1283877800</v>
      </c>
    </row>
    <row r="49" spans="1:4" x14ac:dyDescent="0.3">
      <c r="A49" s="1">
        <v>5.2499999999999998E-2</v>
      </c>
      <c r="B49" s="1">
        <v>6.9924200000000001E-7</v>
      </c>
      <c r="C49">
        <v>8.9999999999999998E-4</v>
      </c>
      <c r="D49" s="1">
        <f t="shared" si="0"/>
        <v>2587195400</v>
      </c>
    </row>
    <row r="50" spans="1:4" x14ac:dyDescent="0.3">
      <c r="A50" s="1">
        <v>6.6000000000000003E-2</v>
      </c>
      <c r="B50" s="1">
        <v>8.5664199999999998E-7</v>
      </c>
      <c r="C50">
        <v>8.9999999999999998E-4</v>
      </c>
      <c r="D50" s="1">
        <f t="shared" si="0"/>
        <v>3169575400</v>
      </c>
    </row>
    <row r="51" spans="1:4" x14ac:dyDescent="0.3">
      <c r="A51" s="1">
        <v>8.7999999999999995E-2</v>
      </c>
      <c r="B51" s="1">
        <v>1.69338E-6</v>
      </c>
      <c r="C51">
        <v>6.9999999999999999E-4</v>
      </c>
      <c r="D51" s="1">
        <f t="shared" si="0"/>
        <v>6265506000</v>
      </c>
    </row>
    <row r="52" spans="1:4" x14ac:dyDescent="0.3">
      <c r="A52" s="1">
        <v>0.11</v>
      </c>
      <c r="B52" s="1">
        <v>1.36994E-6</v>
      </c>
      <c r="C52">
        <v>6.9999999999999999E-4</v>
      </c>
      <c r="D52" s="1">
        <f t="shared" si="0"/>
        <v>5068778000</v>
      </c>
    </row>
    <row r="53" spans="1:4" x14ac:dyDescent="0.3">
      <c r="A53" s="1">
        <v>0.13500000000000001</v>
      </c>
      <c r="B53" s="1">
        <v>2.0803100000000001E-6</v>
      </c>
      <c r="C53">
        <v>6.9999999999999999E-4</v>
      </c>
      <c r="D53" s="1">
        <f t="shared" si="0"/>
        <v>7697147000</v>
      </c>
    </row>
    <row r="54" spans="1:4" x14ac:dyDescent="0.3">
      <c r="A54" s="1">
        <v>0.16</v>
      </c>
      <c r="B54" s="1">
        <v>1.73666E-6</v>
      </c>
      <c r="C54">
        <v>5.9999999999999995E-4</v>
      </c>
      <c r="D54" s="1">
        <f t="shared" si="0"/>
        <v>6425642000</v>
      </c>
    </row>
    <row r="55" spans="1:4" x14ac:dyDescent="0.3">
      <c r="A55" s="1">
        <v>0.19</v>
      </c>
      <c r="B55" s="1">
        <v>2.2468700000000001E-6</v>
      </c>
      <c r="C55">
        <v>5.9999999999999995E-4</v>
      </c>
      <c r="D55" s="1">
        <f t="shared" si="0"/>
        <v>8313419000</v>
      </c>
    </row>
    <row r="56" spans="1:4" x14ac:dyDescent="0.3">
      <c r="A56" s="1">
        <v>0.22</v>
      </c>
      <c r="B56" s="1">
        <v>2.0694E-6</v>
      </c>
      <c r="C56">
        <v>5.9999999999999995E-4</v>
      </c>
      <c r="D56" s="1">
        <f t="shared" si="0"/>
        <v>7656780000</v>
      </c>
    </row>
    <row r="57" spans="1:4" x14ac:dyDescent="0.3">
      <c r="A57" s="1">
        <v>0.255</v>
      </c>
      <c r="B57" s="1">
        <v>2.43244E-6</v>
      </c>
      <c r="C57">
        <v>5.9999999999999995E-4</v>
      </c>
      <c r="D57" s="1">
        <f t="shared" si="0"/>
        <v>9000028000</v>
      </c>
    </row>
    <row r="58" spans="1:4" x14ac:dyDescent="0.3">
      <c r="A58" s="1">
        <v>0.28999999999999998</v>
      </c>
      <c r="B58" s="1">
        <v>2.6187E-6</v>
      </c>
      <c r="C58">
        <v>5.9999999999999995E-4</v>
      </c>
      <c r="D58" s="1">
        <f t="shared" si="0"/>
        <v>9689190000</v>
      </c>
    </row>
    <row r="59" spans="1:4" x14ac:dyDescent="0.3">
      <c r="A59" s="1">
        <v>0.32</v>
      </c>
      <c r="B59" s="1">
        <v>2.05783E-6</v>
      </c>
      <c r="C59">
        <v>6.9999999999999999E-4</v>
      </c>
      <c r="D59" s="1">
        <f t="shared" si="0"/>
        <v>7613971000</v>
      </c>
    </row>
    <row r="60" spans="1:4" x14ac:dyDescent="0.3">
      <c r="A60" s="1">
        <v>0.36</v>
      </c>
      <c r="B60" s="1">
        <v>2.9205499999999999E-6</v>
      </c>
      <c r="C60">
        <v>5.9999999999999995E-4</v>
      </c>
      <c r="D60" s="1">
        <f t="shared" si="0"/>
        <v>10806035000</v>
      </c>
    </row>
    <row r="61" spans="1:4" x14ac:dyDescent="0.3">
      <c r="A61" s="1">
        <v>0.4</v>
      </c>
      <c r="B61" s="1">
        <v>2.80832E-6</v>
      </c>
      <c r="C61">
        <v>5.9999999999999995E-4</v>
      </c>
      <c r="D61" s="1">
        <f t="shared" si="0"/>
        <v>10390784000</v>
      </c>
    </row>
    <row r="62" spans="1:4" x14ac:dyDescent="0.3">
      <c r="A62" s="1">
        <v>0.45</v>
      </c>
      <c r="B62" s="1">
        <v>3.1272700000000001E-6</v>
      </c>
      <c r="C62">
        <v>5.9999999999999995E-4</v>
      </c>
      <c r="D62" s="1">
        <f t="shared" si="0"/>
        <v>11570899000</v>
      </c>
    </row>
    <row r="63" spans="1:4" x14ac:dyDescent="0.3">
      <c r="A63" s="1">
        <v>0.5</v>
      </c>
      <c r="B63" s="1">
        <v>3.2067999999999999E-6</v>
      </c>
      <c r="C63">
        <v>5.9999999999999995E-4</v>
      </c>
      <c r="D63" s="1">
        <f t="shared" si="0"/>
        <v>11865160000</v>
      </c>
    </row>
    <row r="64" spans="1:4" x14ac:dyDescent="0.3">
      <c r="A64" s="1">
        <v>0.55000000000000004</v>
      </c>
      <c r="B64" s="1">
        <v>3.08122E-6</v>
      </c>
      <c r="C64">
        <v>5.9999999999999995E-4</v>
      </c>
      <c r="D64" s="1">
        <f t="shared" si="0"/>
        <v>11400514000</v>
      </c>
    </row>
    <row r="65" spans="1:4" x14ac:dyDescent="0.3">
      <c r="A65" s="1">
        <v>0.6</v>
      </c>
      <c r="B65" s="1">
        <v>3.03599E-6</v>
      </c>
      <c r="C65">
        <v>5.9999999999999995E-4</v>
      </c>
      <c r="D65" s="1">
        <f t="shared" si="0"/>
        <v>11233163000</v>
      </c>
    </row>
    <row r="66" spans="1:4" x14ac:dyDescent="0.3">
      <c r="A66" s="1">
        <v>0.66</v>
      </c>
      <c r="B66" s="1">
        <v>3.5466699999999999E-6</v>
      </c>
      <c r="C66">
        <v>5.9999999999999995E-4</v>
      </c>
      <c r="D66" s="1">
        <f t="shared" ref="D66:D129" si="1">B66*3700000000000000</f>
        <v>13122679000</v>
      </c>
    </row>
    <row r="67" spans="1:4" x14ac:dyDescent="0.3">
      <c r="A67" s="1">
        <v>0.72</v>
      </c>
      <c r="B67" s="1">
        <v>3.5642000000000001E-6</v>
      </c>
      <c r="C67">
        <v>5.9999999999999995E-4</v>
      </c>
      <c r="D67" s="1">
        <f t="shared" si="1"/>
        <v>13187540000</v>
      </c>
    </row>
    <row r="68" spans="1:4" x14ac:dyDescent="0.3">
      <c r="A68" s="1">
        <v>0.78</v>
      </c>
      <c r="B68" s="1">
        <v>3.46683E-6</v>
      </c>
      <c r="C68">
        <v>5.9999999999999995E-4</v>
      </c>
      <c r="D68" s="1">
        <f t="shared" si="1"/>
        <v>12827271000</v>
      </c>
    </row>
    <row r="69" spans="1:4" x14ac:dyDescent="0.3">
      <c r="A69" s="1">
        <v>0.84</v>
      </c>
      <c r="B69" s="1">
        <v>3.0727700000000001E-6</v>
      </c>
      <c r="C69">
        <v>5.9999999999999995E-4</v>
      </c>
      <c r="D69" s="1">
        <f t="shared" si="1"/>
        <v>11369249000</v>
      </c>
    </row>
    <row r="70" spans="1:4" x14ac:dyDescent="0.3">
      <c r="A70" s="1">
        <v>0.92</v>
      </c>
      <c r="B70" s="1">
        <v>4.0326299999999997E-6</v>
      </c>
      <c r="C70">
        <v>5.9999999999999995E-4</v>
      </c>
      <c r="D70" s="1">
        <f t="shared" si="1"/>
        <v>14920730999.999998</v>
      </c>
    </row>
    <row r="71" spans="1:4" x14ac:dyDescent="0.3">
      <c r="A71" s="1">
        <v>1</v>
      </c>
      <c r="B71" s="1">
        <v>3.7388300000000001E-6</v>
      </c>
      <c r="C71">
        <v>5.9999999999999995E-4</v>
      </c>
      <c r="D71" s="1">
        <f t="shared" si="1"/>
        <v>13833671000</v>
      </c>
    </row>
    <row r="72" spans="1:4" x14ac:dyDescent="0.3">
      <c r="A72" s="1">
        <v>1.2</v>
      </c>
      <c r="B72" s="1">
        <v>7.8502499999999999E-6</v>
      </c>
      <c r="C72">
        <v>5.0000000000000001E-4</v>
      </c>
      <c r="D72" s="1">
        <f t="shared" si="1"/>
        <v>29045925000</v>
      </c>
    </row>
    <row r="73" spans="1:4" x14ac:dyDescent="0.3">
      <c r="A73" s="1">
        <v>1.4</v>
      </c>
      <c r="B73" s="1">
        <v>6.2660599999999998E-6</v>
      </c>
      <c r="C73">
        <v>5.9999999999999995E-4</v>
      </c>
      <c r="D73" s="1">
        <f t="shared" si="1"/>
        <v>23184422000</v>
      </c>
    </row>
    <row r="74" spans="1:4" x14ac:dyDescent="0.3">
      <c r="A74" s="1">
        <v>1.6</v>
      </c>
      <c r="B74" s="1">
        <v>5.3326399999999998E-6</v>
      </c>
      <c r="C74">
        <v>5.9999999999999995E-4</v>
      </c>
      <c r="D74" s="1">
        <f t="shared" si="1"/>
        <v>19730768000</v>
      </c>
    </row>
    <row r="75" spans="1:4" x14ac:dyDescent="0.3">
      <c r="A75" s="1">
        <v>1.8</v>
      </c>
      <c r="B75" s="1">
        <v>4.4263399999999997E-6</v>
      </c>
      <c r="C75">
        <v>5.9999999999999995E-4</v>
      </c>
      <c r="D75" s="1">
        <f t="shared" si="1"/>
        <v>16377457999.999998</v>
      </c>
    </row>
    <row r="76" spans="1:4" x14ac:dyDescent="0.3">
      <c r="A76" s="1">
        <v>2</v>
      </c>
      <c r="B76" s="1">
        <v>3.72468E-6</v>
      </c>
      <c r="C76">
        <v>5.9999999999999995E-4</v>
      </c>
      <c r="D76" s="1">
        <f t="shared" si="1"/>
        <v>13781316000</v>
      </c>
    </row>
    <row r="77" spans="1:4" x14ac:dyDescent="0.3">
      <c r="A77" s="1">
        <v>2.2999999999999998</v>
      </c>
      <c r="B77" s="1">
        <v>4.4211800000000004E-6</v>
      </c>
      <c r="C77">
        <v>5.9999999999999995E-4</v>
      </c>
      <c r="D77" s="1">
        <f t="shared" si="1"/>
        <v>16358366000.000002</v>
      </c>
    </row>
    <row r="78" spans="1:4" x14ac:dyDescent="0.3">
      <c r="A78" s="1">
        <v>2.6</v>
      </c>
      <c r="B78" s="1">
        <v>3.45052E-6</v>
      </c>
      <c r="C78">
        <v>5.9999999999999995E-4</v>
      </c>
      <c r="D78" s="1">
        <f t="shared" si="1"/>
        <v>12766924000</v>
      </c>
    </row>
    <row r="79" spans="1:4" x14ac:dyDescent="0.3">
      <c r="A79" s="1">
        <v>2.9</v>
      </c>
      <c r="B79" s="1">
        <v>2.5862700000000001E-6</v>
      </c>
      <c r="C79">
        <v>6.9999999999999999E-4</v>
      </c>
      <c r="D79" s="1">
        <f t="shared" si="1"/>
        <v>9569199000</v>
      </c>
    </row>
    <row r="80" spans="1:4" x14ac:dyDescent="0.3">
      <c r="A80" s="1">
        <v>3.3</v>
      </c>
      <c r="B80" s="1">
        <v>2.5160600000000001E-6</v>
      </c>
      <c r="C80">
        <v>6.9999999999999999E-4</v>
      </c>
      <c r="D80" s="1">
        <f t="shared" si="1"/>
        <v>9309422000</v>
      </c>
    </row>
    <row r="81" spans="1:4" x14ac:dyDescent="0.3">
      <c r="A81" s="1">
        <v>3.7</v>
      </c>
      <c r="B81" s="1">
        <v>1.8512200000000001E-6</v>
      </c>
      <c r="C81">
        <v>6.9999999999999999E-4</v>
      </c>
      <c r="D81" s="1">
        <f t="shared" si="1"/>
        <v>6849514000</v>
      </c>
    </row>
    <row r="82" spans="1:4" x14ac:dyDescent="0.3">
      <c r="A82" s="1">
        <v>4.0999999999999996</v>
      </c>
      <c r="B82" s="1">
        <v>1.40432E-6</v>
      </c>
      <c r="C82">
        <v>8.0000000000000004E-4</v>
      </c>
      <c r="D82" s="1">
        <f t="shared" si="1"/>
        <v>5195984000</v>
      </c>
    </row>
    <row r="83" spans="1:4" x14ac:dyDescent="0.3">
      <c r="A83" s="1">
        <v>4.5</v>
      </c>
      <c r="B83" s="1">
        <v>1.12134E-6</v>
      </c>
      <c r="C83">
        <v>8.9999999999999998E-4</v>
      </c>
      <c r="D83" s="1">
        <f t="shared" si="1"/>
        <v>4148958000</v>
      </c>
    </row>
    <row r="84" spans="1:4" x14ac:dyDescent="0.3">
      <c r="A84" s="1">
        <v>5</v>
      </c>
      <c r="B84" s="1">
        <v>1.0730200000000001E-6</v>
      </c>
      <c r="C84">
        <v>8.9999999999999998E-4</v>
      </c>
      <c r="D84" s="1">
        <f t="shared" si="1"/>
        <v>3970174000</v>
      </c>
    </row>
    <row r="85" spans="1:4" x14ac:dyDescent="0.3">
      <c r="A85" s="1">
        <v>5.5</v>
      </c>
      <c r="B85" s="1">
        <v>8.1506500000000003E-7</v>
      </c>
      <c r="C85">
        <v>1E-3</v>
      </c>
      <c r="D85" s="1">
        <f t="shared" si="1"/>
        <v>3015740500</v>
      </c>
    </row>
    <row r="86" spans="1:4" x14ac:dyDescent="0.3">
      <c r="A86" s="1">
        <v>6</v>
      </c>
      <c r="B86" s="1">
        <v>6.8179500000000005E-7</v>
      </c>
      <c r="C86">
        <v>1.1000000000000001E-3</v>
      </c>
      <c r="D86" s="1">
        <f t="shared" si="1"/>
        <v>2522641500</v>
      </c>
    </row>
    <row r="87" spans="1:4" x14ac:dyDescent="0.3">
      <c r="A87" s="1">
        <v>6.7</v>
      </c>
      <c r="B87" s="1">
        <v>8.1875699999999998E-7</v>
      </c>
      <c r="C87">
        <v>1.1000000000000001E-3</v>
      </c>
      <c r="D87" s="1">
        <f t="shared" si="1"/>
        <v>3029400900</v>
      </c>
    </row>
    <row r="88" spans="1:4" x14ac:dyDescent="0.3">
      <c r="A88" s="1">
        <v>7.4</v>
      </c>
      <c r="B88" s="1">
        <v>6.4193300000000001E-7</v>
      </c>
      <c r="C88">
        <v>1.1999999999999999E-3</v>
      </c>
      <c r="D88" s="1">
        <f t="shared" si="1"/>
        <v>2375152100</v>
      </c>
    </row>
    <row r="89" spans="1:4" x14ac:dyDescent="0.3">
      <c r="A89" s="1">
        <v>8.1999999999999993</v>
      </c>
      <c r="B89" s="1">
        <v>5.4982899999999997E-7</v>
      </c>
      <c r="C89">
        <v>1.1999999999999999E-3</v>
      </c>
      <c r="D89" s="1">
        <f t="shared" si="1"/>
        <v>2034367299.9999998</v>
      </c>
    </row>
    <row r="90" spans="1:4" x14ac:dyDescent="0.3">
      <c r="A90" s="1">
        <v>9</v>
      </c>
      <c r="B90" s="1">
        <v>4.48388E-7</v>
      </c>
      <c r="C90">
        <v>1.2999999999999999E-3</v>
      </c>
      <c r="D90" s="1">
        <f t="shared" si="1"/>
        <v>1659035600</v>
      </c>
    </row>
    <row r="91" spans="1:4" x14ac:dyDescent="0.3">
      <c r="A91" s="1">
        <v>10</v>
      </c>
      <c r="B91" s="1">
        <v>5.3229299999999999E-7</v>
      </c>
      <c r="C91">
        <v>1.2999999999999999E-3</v>
      </c>
      <c r="D91" s="1">
        <f t="shared" si="1"/>
        <v>1969484100</v>
      </c>
    </row>
    <row r="92" spans="1:4" x14ac:dyDescent="0.3">
      <c r="A92" s="1">
        <v>11</v>
      </c>
      <c r="B92" s="1">
        <v>5.7358699999999996E-7</v>
      </c>
      <c r="C92">
        <v>1.2999999999999999E-3</v>
      </c>
      <c r="D92" s="1">
        <f t="shared" si="1"/>
        <v>2122271899.9999998</v>
      </c>
    </row>
    <row r="93" spans="1:4" x14ac:dyDescent="0.3">
      <c r="A93" s="1">
        <v>12</v>
      </c>
      <c r="B93" s="1">
        <v>2.7957099999999998E-7</v>
      </c>
      <c r="C93">
        <v>1.8E-3</v>
      </c>
      <c r="D93" s="1">
        <f t="shared" si="1"/>
        <v>1034412699.9999999</v>
      </c>
    </row>
    <row r="94" spans="1:4" x14ac:dyDescent="0.3">
      <c r="A94" s="1">
        <v>12.5</v>
      </c>
      <c r="B94" s="1">
        <v>1.1623499999999999E-7</v>
      </c>
      <c r="C94">
        <v>7.4000000000000003E-3</v>
      </c>
      <c r="D94" s="1">
        <f t="shared" si="1"/>
        <v>430069500</v>
      </c>
    </row>
    <row r="95" spans="1:4" x14ac:dyDescent="0.3">
      <c r="A95" s="1">
        <v>12.6</v>
      </c>
      <c r="B95" s="1">
        <v>2.9071100000000001E-8</v>
      </c>
      <c r="C95">
        <v>8.2000000000000007E-3</v>
      </c>
      <c r="D95" s="1">
        <f t="shared" si="1"/>
        <v>107563070</v>
      </c>
    </row>
    <row r="96" spans="1:4" x14ac:dyDescent="0.3">
      <c r="A96" s="1">
        <v>12.7</v>
      </c>
      <c r="B96" s="1">
        <v>3.1168499999999999E-8</v>
      </c>
      <c r="C96">
        <v>3.8E-3</v>
      </c>
      <c r="D96" s="1">
        <f t="shared" si="1"/>
        <v>115323450</v>
      </c>
    </row>
    <row r="97" spans="1:4" x14ac:dyDescent="0.3">
      <c r="A97" s="1">
        <v>12.8</v>
      </c>
      <c r="B97" s="1">
        <v>3.36265E-8</v>
      </c>
      <c r="C97">
        <v>3.8E-3</v>
      </c>
      <c r="D97" s="1">
        <f t="shared" si="1"/>
        <v>124418050</v>
      </c>
    </row>
    <row r="98" spans="1:4" x14ac:dyDescent="0.3">
      <c r="A98" s="1">
        <v>12.9</v>
      </c>
      <c r="B98" s="1">
        <v>3.5992899999999998E-8</v>
      </c>
      <c r="C98">
        <v>3.8999999999999998E-3</v>
      </c>
      <c r="D98" s="1">
        <f t="shared" si="1"/>
        <v>133173730</v>
      </c>
    </row>
    <row r="99" spans="1:4" x14ac:dyDescent="0.3">
      <c r="A99" s="1">
        <v>13</v>
      </c>
      <c r="B99" s="1">
        <v>4.5499899999999998E-8</v>
      </c>
      <c r="C99">
        <v>3.7000000000000002E-3</v>
      </c>
      <c r="D99" s="1">
        <f t="shared" si="1"/>
        <v>168349630</v>
      </c>
    </row>
    <row r="100" spans="1:4" x14ac:dyDescent="0.3">
      <c r="A100" s="1">
        <v>13.1</v>
      </c>
      <c r="B100" s="1">
        <v>5.71494E-8</v>
      </c>
      <c r="C100">
        <v>4.7999999999999996E-3</v>
      </c>
      <c r="D100" s="1">
        <f t="shared" si="1"/>
        <v>211452780</v>
      </c>
    </row>
    <row r="101" spans="1:4" x14ac:dyDescent="0.3">
      <c r="A101" s="1">
        <v>13.2</v>
      </c>
      <c r="B101" s="1">
        <v>4.8596199999999998E-8</v>
      </c>
      <c r="C101">
        <v>5.0000000000000001E-3</v>
      </c>
      <c r="D101" s="1">
        <f t="shared" si="1"/>
        <v>179805940</v>
      </c>
    </row>
    <row r="102" spans="1:4" x14ac:dyDescent="0.3">
      <c r="A102" s="1">
        <v>13.3</v>
      </c>
      <c r="B102" s="1">
        <v>4.6095600000000003E-8</v>
      </c>
      <c r="C102">
        <v>7.1000000000000004E-3</v>
      </c>
      <c r="D102" s="1">
        <f t="shared" si="1"/>
        <v>170553720</v>
      </c>
    </row>
    <row r="103" spans="1:4" x14ac:dyDescent="0.3">
      <c r="A103" s="1">
        <v>13.4</v>
      </c>
      <c r="B103" s="1">
        <v>5.5155799999999997E-8</v>
      </c>
      <c r="C103">
        <v>4.4999999999999997E-3</v>
      </c>
      <c r="D103" s="1">
        <f t="shared" si="1"/>
        <v>204076460</v>
      </c>
    </row>
    <row r="104" spans="1:4" x14ac:dyDescent="0.3">
      <c r="A104" s="1">
        <v>13.5</v>
      </c>
      <c r="B104" s="1">
        <v>8.7343399999999998E-8</v>
      </c>
      <c r="C104">
        <v>2.3E-3</v>
      </c>
      <c r="D104" s="1">
        <f t="shared" si="1"/>
        <v>323170580</v>
      </c>
    </row>
    <row r="105" spans="1:4" x14ac:dyDescent="0.3">
      <c r="A105" s="1">
        <v>13.6</v>
      </c>
      <c r="B105" s="1">
        <v>1.11231E-7</v>
      </c>
      <c r="C105">
        <v>1.8E-3</v>
      </c>
      <c r="D105" s="1">
        <f t="shared" si="1"/>
        <v>411554700</v>
      </c>
    </row>
    <row r="106" spans="1:4" x14ac:dyDescent="0.3">
      <c r="A106" s="1">
        <v>13.7</v>
      </c>
      <c r="B106" s="1">
        <v>1.0320899999999999E-7</v>
      </c>
      <c r="C106">
        <v>1.8E-3</v>
      </c>
      <c r="D106" s="1">
        <f t="shared" si="1"/>
        <v>381873300</v>
      </c>
    </row>
    <row r="107" spans="1:4" x14ac:dyDescent="0.3">
      <c r="A107" s="1">
        <v>13.8</v>
      </c>
      <c r="B107" s="1">
        <v>1.6320699999999999E-7</v>
      </c>
      <c r="C107">
        <v>2.0999999999999999E-3</v>
      </c>
      <c r="D107" s="1">
        <f t="shared" si="1"/>
        <v>603865900</v>
      </c>
    </row>
    <row r="108" spans="1:4" x14ac:dyDescent="0.3">
      <c r="A108" s="1">
        <v>13.9</v>
      </c>
      <c r="B108" s="1">
        <v>7.1440100000000002E-7</v>
      </c>
      <c r="C108">
        <v>1.1000000000000001E-3</v>
      </c>
      <c r="D108" s="1">
        <f t="shared" si="1"/>
        <v>2643283700</v>
      </c>
    </row>
    <row r="109" spans="1:4" x14ac:dyDescent="0.3">
      <c r="A109" s="1">
        <v>14</v>
      </c>
      <c r="B109" s="1">
        <v>4.08792E-6</v>
      </c>
      <c r="C109">
        <v>6.9999999999999999E-4</v>
      </c>
      <c r="D109" s="1">
        <f t="shared" si="1"/>
        <v>15125304000</v>
      </c>
    </row>
    <row r="110" spans="1:4" x14ac:dyDescent="0.3">
      <c r="A110" s="1">
        <v>14.1</v>
      </c>
      <c r="B110" s="1">
        <v>1.29624E-5</v>
      </c>
      <c r="C110">
        <v>1.8E-3</v>
      </c>
      <c r="D110" s="1">
        <f t="shared" si="1"/>
        <v>47960880000</v>
      </c>
    </row>
    <row r="111" spans="1:4" x14ac:dyDescent="0.3">
      <c r="A111" s="1">
        <v>14.2</v>
      </c>
      <c r="B111" s="1">
        <v>1.83266E-12</v>
      </c>
      <c r="C111">
        <v>0.49099999999999999</v>
      </c>
      <c r="D111" s="1">
        <f t="shared" si="1"/>
        <v>6780.8419999999996</v>
      </c>
    </row>
    <row r="112" spans="1:4" x14ac:dyDescent="0.3">
      <c r="A112" s="1">
        <v>14.3</v>
      </c>
      <c r="B112" s="1">
        <v>1.53857E-12</v>
      </c>
      <c r="C112">
        <v>0.40760000000000002</v>
      </c>
      <c r="D112" s="1">
        <f t="shared" si="1"/>
        <v>5692.7089999999998</v>
      </c>
    </row>
    <row r="113" spans="1:4" x14ac:dyDescent="0.3">
      <c r="A113" s="1">
        <v>14.4</v>
      </c>
      <c r="B113" s="1">
        <v>1.2571799999999999E-12</v>
      </c>
      <c r="C113">
        <v>0.2752</v>
      </c>
      <c r="D113" s="1">
        <f t="shared" si="1"/>
        <v>4651.5659999999998</v>
      </c>
    </row>
    <row r="114" spans="1:4" x14ac:dyDescent="0.3">
      <c r="A114" s="1">
        <v>14.5</v>
      </c>
      <c r="B114" s="1">
        <v>8.63274E-13</v>
      </c>
      <c r="C114">
        <v>0.42830000000000001</v>
      </c>
      <c r="D114" s="1">
        <f t="shared" si="1"/>
        <v>3194.1138000000001</v>
      </c>
    </row>
    <row r="115" spans="1:4" x14ac:dyDescent="0.3">
      <c r="A115" s="1">
        <v>14.6</v>
      </c>
      <c r="B115" s="1">
        <v>1.20529E-12</v>
      </c>
      <c r="C115">
        <v>0.30909999999999999</v>
      </c>
      <c r="D115" s="1">
        <f t="shared" si="1"/>
        <v>4459.5730000000003</v>
      </c>
    </row>
    <row r="116" spans="1:4" x14ac:dyDescent="0.3">
      <c r="A116" s="1">
        <v>14.7</v>
      </c>
      <c r="B116" s="1">
        <v>1.5212E-12</v>
      </c>
      <c r="C116">
        <v>0.43519999999999998</v>
      </c>
      <c r="D116" s="1">
        <f t="shared" si="1"/>
        <v>5628.4400000000005</v>
      </c>
    </row>
    <row r="117" spans="1:4" x14ac:dyDescent="0.3">
      <c r="A117" s="1">
        <v>14.8</v>
      </c>
      <c r="B117" s="1">
        <v>1.0038000000000001E-11</v>
      </c>
      <c r="C117">
        <v>0.91139999999999999</v>
      </c>
      <c r="D117" s="1">
        <f t="shared" si="1"/>
        <v>37140.600000000006</v>
      </c>
    </row>
    <row r="118" spans="1:4" x14ac:dyDescent="0.3">
      <c r="A118" s="1">
        <v>14.9</v>
      </c>
      <c r="B118" s="1">
        <v>2.2145699999999999E-12</v>
      </c>
      <c r="C118">
        <v>0.44479999999999997</v>
      </c>
      <c r="D118" s="1">
        <f t="shared" si="1"/>
        <v>8193.9089999999997</v>
      </c>
    </row>
    <row r="119" spans="1:4" x14ac:dyDescent="0.3">
      <c r="A119" s="1">
        <v>15</v>
      </c>
      <c r="B119" s="1">
        <v>9.3479499999999996E-13</v>
      </c>
      <c r="C119">
        <v>0.37659999999999999</v>
      </c>
      <c r="D119" s="1">
        <f t="shared" si="1"/>
        <v>3458.7414999999996</v>
      </c>
    </row>
    <row r="120" spans="1:4" x14ac:dyDescent="0.3">
      <c r="A120" s="1">
        <v>15.1</v>
      </c>
      <c r="B120" s="1">
        <v>1.3394499999999999E-12</v>
      </c>
      <c r="C120">
        <v>0.40489999999999998</v>
      </c>
      <c r="D120" s="1">
        <f t="shared" si="1"/>
        <v>4955.9649999999992</v>
      </c>
    </row>
    <row r="121" spans="1:4" x14ac:dyDescent="0.3">
      <c r="A121" s="1">
        <v>15.2</v>
      </c>
      <c r="B121" s="1">
        <v>7.2614800000000005E-13</v>
      </c>
      <c r="C121">
        <v>0.43169999999999997</v>
      </c>
      <c r="D121" s="1">
        <f t="shared" si="1"/>
        <v>2686.7476000000001</v>
      </c>
    </row>
    <row r="122" spans="1:4" x14ac:dyDescent="0.3">
      <c r="A122" s="1">
        <v>15.3</v>
      </c>
      <c r="B122" s="1">
        <v>4.9517499999999996E-13</v>
      </c>
      <c r="C122">
        <v>0.35849999999999999</v>
      </c>
      <c r="D122" s="1">
        <f t="shared" si="1"/>
        <v>1832.1474999999998</v>
      </c>
    </row>
    <row r="123" spans="1:4" x14ac:dyDescent="0.3">
      <c r="A123" s="1">
        <v>15.4</v>
      </c>
      <c r="B123" s="1">
        <v>3.04004E-12</v>
      </c>
      <c r="C123">
        <v>0.60740000000000005</v>
      </c>
      <c r="D123" s="1">
        <f t="shared" si="1"/>
        <v>11248.148000000001</v>
      </c>
    </row>
    <row r="124" spans="1:4" x14ac:dyDescent="0.3">
      <c r="A124" s="1">
        <v>15.5</v>
      </c>
      <c r="B124" s="1">
        <v>9.6173400000000007E-13</v>
      </c>
      <c r="C124">
        <v>0.42020000000000002</v>
      </c>
      <c r="D124" s="1">
        <f t="shared" si="1"/>
        <v>3558.4158000000002</v>
      </c>
    </row>
    <row r="125" spans="1:4" x14ac:dyDescent="0.3">
      <c r="A125" s="1">
        <v>15.6</v>
      </c>
      <c r="B125" s="1">
        <v>7.0242800000000002E-13</v>
      </c>
      <c r="C125">
        <v>0.3236</v>
      </c>
      <c r="D125" s="1">
        <f t="shared" si="1"/>
        <v>2598.9836</v>
      </c>
    </row>
    <row r="126" spans="1:4" x14ac:dyDescent="0.3">
      <c r="A126" s="1">
        <v>15.7</v>
      </c>
      <c r="B126" s="1">
        <v>1.35531E-12</v>
      </c>
      <c r="C126">
        <v>0.49149999999999999</v>
      </c>
      <c r="D126" s="1">
        <f t="shared" si="1"/>
        <v>5014.6469999999999</v>
      </c>
    </row>
    <row r="127" spans="1:4" x14ac:dyDescent="0.3">
      <c r="A127" s="1">
        <v>15.8</v>
      </c>
      <c r="B127" s="1">
        <v>6.82347E-13</v>
      </c>
      <c r="C127">
        <v>0.44550000000000001</v>
      </c>
      <c r="D127" s="1">
        <f t="shared" si="1"/>
        <v>2524.6839</v>
      </c>
    </row>
    <row r="128" spans="1:4" x14ac:dyDescent="0.3">
      <c r="A128" s="1">
        <v>15.9</v>
      </c>
      <c r="B128" s="1">
        <v>3.4232E-13</v>
      </c>
      <c r="C128">
        <v>0.48730000000000001</v>
      </c>
      <c r="D128" s="1">
        <f t="shared" si="1"/>
        <v>1266.5840000000001</v>
      </c>
    </row>
    <row r="129" spans="1:4" x14ac:dyDescent="0.3">
      <c r="A129" s="1">
        <v>16</v>
      </c>
      <c r="B129" s="1">
        <v>1.30695E-12</v>
      </c>
      <c r="C129">
        <v>0.58930000000000005</v>
      </c>
      <c r="D129" s="1">
        <f t="shared" si="1"/>
        <v>4835.7150000000001</v>
      </c>
    </row>
    <row r="130" spans="1:4" x14ac:dyDescent="0.3">
      <c r="A130" s="1">
        <v>16.5</v>
      </c>
      <c r="B130" s="1">
        <v>9.7593299999999998E-12</v>
      </c>
      <c r="C130">
        <v>0.63590000000000002</v>
      </c>
      <c r="D130" s="1">
        <f t="shared" ref="D130" si="2">B130*3700000000000000</f>
        <v>36109.521000000001</v>
      </c>
    </row>
    <row r="131" spans="1:4" x14ac:dyDescent="0.3">
      <c r="A131" s="1"/>
      <c r="B131" s="1"/>
      <c r="D131" s="1"/>
    </row>
    <row r="132" spans="1:4" x14ac:dyDescent="0.3">
      <c r="A132" s="1"/>
      <c r="B132" s="1"/>
      <c r="D132" s="1"/>
    </row>
    <row r="133" spans="1:4" x14ac:dyDescent="0.3">
      <c r="A133" s="1"/>
      <c r="B133" s="1"/>
      <c r="D133" s="1"/>
    </row>
    <row r="134" spans="1:4" x14ac:dyDescent="0.3">
      <c r="A134" s="1"/>
      <c r="B134" s="1"/>
      <c r="D134" s="1"/>
    </row>
    <row r="135" spans="1:4" x14ac:dyDescent="0.3">
      <c r="A135" s="1"/>
      <c r="B135" s="1"/>
      <c r="D135" s="1"/>
    </row>
    <row r="136" spans="1:4" x14ac:dyDescent="0.3">
      <c r="A136" s="1"/>
      <c r="B136" s="1"/>
      <c r="D136" s="1"/>
    </row>
    <row r="137" spans="1:4" x14ac:dyDescent="0.3">
      <c r="A137" s="1"/>
      <c r="B137" s="1"/>
      <c r="D137" s="1"/>
    </row>
    <row r="138" spans="1:4" x14ac:dyDescent="0.3">
      <c r="A138" s="1"/>
      <c r="B138" s="1"/>
      <c r="D138" s="1"/>
    </row>
    <row r="139" spans="1:4" x14ac:dyDescent="0.3">
      <c r="A139" s="1"/>
      <c r="B139" s="1"/>
      <c r="D139" s="1"/>
    </row>
    <row r="140" spans="1:4" x14ac:dyDescent="0.3">
      <c r="A140" s="1"/>
      <c r="B140" s="1"/>
      <c r="D140" s="1"/>
    </row>
    <row r="141" spans="1:4" x14ac:dyDescent="0.3">
      <c r="C14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B7646-86CE-48B7-8510-036F771A2127}">
  <dimension ref="A1:C47"/>
  <sheetViews>
    <sheetView tabSelected="1" workbookViewId="0">
      <selection activeCell="A47" sqref="A2:A47"/>
    </sheetView>
  </sheetViews>
  <sheetFormatPr defaultRowHeight="14.4" x14ac:dyDescent="0.3"/>
  <sheetData>
    <row r="1" spans="1:3" x14ac:dyDescent="0.3">
      <c r="A1" t="s">
        <v>22</v>
      </c>
      <c r="B1" t="s">
        <v>37</v>
      </c>
      <c r="C1" t="s">
        <v>27</v>
      </c>
    </row>
    <row r="2" spans="1:3" x14ac:dyDescent="0.3">
      <c r="A2" s="1">
        <v>4.1399000000000002E-7</v>
      </c>
      <c r="B2" s="1">
        <v>4.9813200000000003E-10</v>
      </c>
      <c r="C2">
        <v>0.21310000000000001</v>
      </c>
    </row>
    <row r="3" spans="1:3" x14ac:dyDescent="0.3">
      <c r="A3" s="1">
        <v>1.1253000000000001E-6</v>
      </c>
      <c r="B3" s="1">
        <v>2.7347499999999998E-10</v>
      </c>
      <c r="C3">
        <v>0.13389999999999999</v>
      </c>
    </row>
    <row r="4" spans="1:3" x14ac:dyDescent="0.3">
      <c r="A4" s="1">
        <v>3.0589999999999998E-6</v>
      </c>
      <c r="B4" s="1">
        <v>1.5461199999999999E-10</v>
      </c>
      <c r="C4">
        <v>0.14979999999999999</v>
      </c>
    </row>
    <row r="5" spans="1:3" x14ac:dyDescent="0.3">
      <c r="A5" s="1">
        <v>1.0677E-5</v>
      </c>
      <c r="B5" s="1">
        <v>8.8592999999999996E-10</v>
      </c>
      <c r="C5">
        <v>0.1195</v>
      </c>
    </row>
    <row r="6" spans="1:3" x14ac:dyDescent="0.3">
      <c r="A6" s="1">
        <v>2.9023E-5</v>
      </c>
      <c r="B6" s="1">
        <v>1.38897E-9</v>
      </c>
      <c r="C6">
        <v>7.4499999999999997E-2</v>
      </c>
    </row>
    <row r="7" spans="1:3" x14ac:dyDescent="0.3">
      <c r="A7" s="1">
        <v>1.013E-4</v>
      </c>
      <c r="B7" s="1">
        <v>3.66511E-9</v>
      </c>
      <c r="C7">
        <v>5.6599999999999998E-2</v>
      </c>
    </row>
    <row r="8" spans="1:3" x14ac:dyDescent="0.3">
      <c r="A8" s="1">
        <v>2.7535999999999999E-4</v>
      </c>
      <c r="B8" s="1">
        <v>2.7333799999999999E-9</v>
      </c>
      <c r="C8">
        <v>4.65E-2</v>
      </c>
    </row>
    <row r="9" spans="1:3" x14ac:dyDescent="0.3">
      <c r="A9" s="1">
        <v>5.8295000000000005E-4</v>
      </c>
      <c r="B9" s="1">
        <v>1.5301400000000001E-9</v>
      </c>
      <c r="C9">
        <v>4.5499999999999999E-2</v>
      </c>
    </row>
    <row r="10" spans="1:3" x14ac:dyDescent="0.3">
      <c r="A10" s="1">
        <v>1.2340999999999999E-3</v>
      </c>
      <c r="B10" s="1">
        <v>2.16314E-9</v>
      </c>
      <c r="C10">
        <v>2.9000000000000001E-2</v>
      </c>
    </row>
    <row r="11" spans="1:3" x14ac:dyDescent="0.3">
      <c r="A11" s="1">
        <v>3.3546000000000001E-3</v>
      </c>
      <c r="B11" s="1">
        <v>7.17792E-9</v>
      </c>
      <c r="C11">
        <v>9.1000000000000004E-3</v>
      </c>
    </row>
    <row r="12" spans="1:3" x14ac:dyDescent="0.3">
      <c r="A12" s="1">
        <v>1.0333E-2</v>
      </c>
      <c r="B12" s="1">
        <v>2.9936499999999998E-8</v>
      </c>
      <c r="C12">
        <v>2E-3</v>
      </c>
    </row>
    <row r="13" spans="1:3" x14ac:dyDescent="0.3">
      <c r="A13" s="1">
        <v>2.1874999999999999E-2</v>
      </c>
      <c r="B13" s="1">
        <v>5.5466600000000001E-8</v>
      </c>
      <c r="C13">
        <v>1.1999999999999999E-3</v>
      </c>
    </row>
    <row r="14" spans="1:3" x14ac:dyDescent="0.3">
      <c r="A14" s="1">
        <v>2.4788000000000001E-2</v>
      </c>
      <c r="B14" s="1">
        <v>1.4194E-8</v>
      </c>
      <c r="C14">
        <v>1.8E-3</v>
      </c>
    </row>
    <row r="15" spans="1:3" x14ac:dyDescent="0.3">
      <c r="A15" s="1">
        <v>3.4306999999999997E-2</v>
      </c>
      <c r="B15" s="1">
        <v>5.9003100000000001E-8</v>
      </c>
      <c r="C15">
        <v>8.9999999999999998E-4</v>
      </c>
    </row>
    <row r="16" spans="1:3" x14ac:dyDescent="0.3">
      <c r="A16" s="1">
        <v>5.2475000000000001E-2</v>
      </c>
      <c r="B16" s="1">
        <v>7.5786100000000007E-8</v>
      </c>
      <c r="C16">
        <v>8.0000000000000004E-4</v>
      </c>
    </row>
    <row r="17" spans="1:3" x14ac:dyDescent="0.3">
      <c r="A17" s="1">
        <v>0.11108999999999999</v>
      </c>
      <c r="B17" s="1">
        <v>2.9599500000000002E-7</v>
      </c>
      <c r="C17">
        <v>5.9999999999999995E-4</v>
      </c>
    </row>
    <row r="18" spans="1:3" x14ac:dyDescent="0.3">
      <c r="A18" s="1">
        <v>0.15764</v>
      </c>
      <c r="B18" s="1">
        <v>2.36823E-7</v>
      </c>
      <c r="C18">
        <v>5.9999999999999995E-4</v>
      </c>
    </row>
    <row r="19" spans="1:3" x14ac:dyDescent="0.3">
      <c r="A19" s="1">
        <v>0.24723999999999999</v>
      </c>
      <c r="B19" s="1">
        <v>3.79096E-7</v>
      </c>
      <c r="C19">
        <v>5.0000000000000001E-4</v>
      </c>
    </row>
    <row r="20" spans="1:3" x14ac:dyDescent="0.3">
      <c r="A20" s="1">
        <v>0.36882999999999999</v>
      </c>
      <c r="B20" s="1">
        <v>4.8284100000000003E-7</v>
      </c>
      <c r="C20">
        <v>5.0000000000000001E-4</v>
      </c>
    </row>
    <row r="21" spans="1:3" x14ac:dyDescent="0.3">
      <c r="A21" s="1">
        <v>0.55023</v>
      </c>
      <c r="B21" s="1">
        <v>6.0932200000000001E-7</v>
      </c>
      <c r="C21">
        <v>5.0000000000000001E-4</v>
      </c>
    </row>
    <row r="22" spans="1:3" x14ac:dyDescent="0.3">
      <c r="A22" s="1">
        <v>0.63927999999999996</v>
      </c>
      <c r="B22" s="1">
        <v>2.7077599999999999E-7</v>
      </c>
      <c r="C22">
        <v>5.9999999999999995E-4</v>
      </c>
    </row>
    <row r="23" spans="1:3" x14ac:dyDescent="0.3">
      <c r="A23" s="1">
        <v>0.74273999999999996</v>
      </c>
      <c r="B23" s="1">
        <v>3.0231099999999999E-7</v>
      </c>
      <c r="C23">
        <v>5.0000000000000001E-4</v>
      </c>
    </row>
    <row r="24" spans="1:3" x14ac:dyDescent="0.3">
      <c r="A24" s="1">
        <v>0.82084999999999997</v>
      </c>
      <c r="B24" s="1">
        <v>2.0967E-7</v>
      </c>
      <c r="C24">
        <v>5.9999999999999995E-4</v>
      </c>
    </row>
    <row r="25" spans="1:3" x14ac:dyDescent="0.3">
      <c r="A25" s="1">
        <v>0.96164000000000005</v>
      </c>
      <c r="B25" s="1">
        <v>3.5723799999999999E-7</v>
      </c>
      <c r="C25">
        <v>5.0000000000000001E-4</v>
      </c>
    </row>
    <row r="26" spans="1:3" x14ac:dyDescent="0.3">
      <c r="A26" s="1">
        <v>1.1080000000000001</v>
      </c>
      <c r="B26" s="1">
        <v>3.3517099999999998E-7</v>
      </c>
      <c r="C26">
        <v>5.0000000000000001E-4</v>
      </c>
    </row>
    <row r="27" spans="1:3" x14ac:dyDescent="0.3">
      <c r="A27" s="1">
        <v>1.4227000000000001</v>
      </c>
      <c r="B27" s="1">
        <v>5.5383699999999996E-7</v>
      </c>
      <c r="C27">
        <v>5.0000000000000001E-4</v>
      </c>
    </row>
    <row r="28" spans="1:3" x14ac:dyDescent="0.3">
      <c r="A28" s="1">
        <v>1.8268</v>
      </c>
      <c r="B28" s="1">
        <v>5.39957E-7</v>
      </c>
      <c r="C28">
        <v>5.0000000000000001E-4</v>
      </c>
    </row>
    <row r="29" spans="1:3" x14ac:dyDescent="0.3">
      <c r="A29" s="1">
        <v>2.3069000000000002</v>
      </c>
      <c r="B29" s="1">
        <v>4.39673E-7</v>
      </c>
      <c r="C29">
        <v>5.0000000000000001E-4</v>
      </c>
    </row>
    <row r="30" spans="1:3" x14ac:dyDescent="0.3">
      <c r="A30" s="1">
        <v>2.3852000000000002</v>
      </c>
      <c r="B30" s="1">
        <v>5.5741999999999997E-8</v>
      </c>
      <c r="C30">
        <v>8.9999999999999998E-4</v>
      </c>
    </row>
    <row r="31" spans="1:3" x14ac:dyDescent="0.3">
      <c r="A31" s="1">
        <v>3.0118999999999998</v>
      </c>
      <c r="B31" s="1">
        <v>3.2121099999999998E-7</v>
      </c>
      <c r="C31">
        <v>5.9999999999999995E-4</v>
      </c>
    </row>
    <row r="32" spans="1:3" x14ac:dyDescent="0.3">
      <c r="A32" s="1">
        <v>4.0656999999999996</v>
      </c>
      <c r="B32" s="1">
        <v>2.5627499999999998E-7</v>
      </c>
      <c r="C32">
        <v>5.9999999999999995E-4</v>
      </c>
    </row>
    <row r="33" spans="1:3" x14ac:dyDescent="0.3">
      <c r="A33" s="1">
        <v>4.7237</v>
      </c>
      <c r="B33" s="1">
        <v>8.7622099999999994E-8</v>
      </c>
      <c r="C33">
        <v>8.0000000000000004E-4</v>
      </c>
    </row>
    <row r="34" spans="1:3" x14ac:dyDescent="0.3">
      <c r="A34" s="1">
        <v>4.9659000000000004</v>
      </c>
      <c r="B34" s="1">
        <v>2.37003E-8</v>
      </c>
      <c r="C34">
        <v>1.1999999999999999E-3</v>
      </c>
    </row>
    <row r="35" spans="1:3" x14ac:dyDescent="0.3">
      <c r="A35" s="1">
        <v>6.3762999999999996</v>
      </c>
      <c r="B35" s="1">
        <v>9.7325900000000002E-8</v>
      </c>
      <c r="C35">
        <v>8.0000000000000004E-4</v>
      </c>
    </row>
    <row r="36" spans="1:3" x14ac:dyDescent="0.3">
      <c r="A36" s="1">
        <v>7.4081999999999999</v>
      </c>
      <c r="B36" s="1">
        <v>6.6719300000000006E-8</v>
      </c>
      <c r="C36">
        <v>1E-3</v>
      </c>
    </row>
    <row r="37" spans="1:3" x14ac:dyDescent="0.3">
      <c r="A37" s="1">
        <v>8.1873000000000005</v>
      </c>
      <c r="B37" s="1">
        <v>4.17341E-8</v>
      </c>
      <c r="C37">
        <v>1.1999999999999999E-3</v>
      </c>
    </row>
    <row r="38" spans="1:3" x14ac:dyDescent="0.3">
      <c r="A38" s="1">
        <v>9.0484000000000009</v>
      </c>
      <c r="B38" s="1">
        <v>3.8404800000000001E-8</v>
      </c>
      <c r="C38">
        <v>1.1999999999999999E-3</v>
      </c>
    </row>
    <row r="39" spans="1:3" x14ac:dyDescent="0.3">
      <c r="A39" s="1">
        <v>10</v>
      </c>
      <c r="B39" s="1">
        <v>4.0128099999999999E-8</v>
      </c>
      <c r="C39">
        <v>1.2999999999999999E-3</v>
      </c>
    </row>
    <row r="40" spans="1:3" x14ac:dyDescent="0.3">
      <c r="A40" s="1">
        <v>11.052</v>
      </c>
      <c r="B40" s="1">
        <v>4.61057E-8</v>
      </c>
      <c r="C40">
        <v>1.2999999999999999E-3</v>
      </c>
    </row>
    <row r="41" spans="1:3" x14ac:dyDescent="0.3">
      <c r="A41" s="1">
        <v>12.214</v>
      </c>
      <c r="B41" s="1">
        <v>2.3186500000000001E-8</v>
      </c>
      <c r="C41">
        <v>2.5000000000000001E-3</v>
      </c>
    </row>
    <row r="42" spans="1:3" x14ac:dyDescent="0.3">
      <c r="A42" s="1">
        <v>12.523</v>
      </c>
      <c r="B42" s="1">
        <v>6.6824199999999998E-9</v>
      </c>
      <c r="C42">
        <v>7.6E-3</v>
      </c>
    </row>
    <row r="43" spans="1:3" x14ac:dyDescent="0.3">
      <c r="A43" s="1">
        <v>13.84</v>
      </c>
      <c r="B43" s="1">
        <v>8.7737199999999998E-8</v>
      </c>
      <c r="C43">
        <v>1E-3</v>
      </c>
    </row>
    <row r="44" spans="1:3" x14ac:dyDescent="0.3">
      <c r="A44" s="1">
        <v>14.191000000000001</v>
      </c>
      <c r="B44" s="1">
        <v>1.63533E-6</v>
      </c>
      <c r="C44">
        <v>1.4E-3</v>
      </c>
    </row>
    <row r="45" spans="1:3" x14ac:dyDescent="0.3">
      <c r="A45" s="1">
        <v>14.917999999999999</v>
      </c>
      <c r="B45" s="1">
        <v>1.78774E-12</v>
      </c>
      <c r="C45">
        <v>0.48859999999999998</v>
      </c>
    </row>
    <row r="46" spans="1:3" x14ac:dyDescent="0.3">
      <c r="A46" s="1">
        <v>16.905000000000001</v>
      </c>
      <c r="B46" s="1">
        <v>2.3956899999999999E-12</v>
      </c>
      <c r="C46">
        <v>0.29320000000000002</v>
      </c>
    </row>
    <row r="47" spans="1:3" x14ac:dyDescent="0.3">
      <c r="A47" s="1">
        <v>19.64</v>
      </c>
      <c r="B47" s="1">
        <v>4.5278500000000002E-13</v>
      </c>
      <c r="C47">
        <v>0.32900000000000001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7266-1D95-40E1-94F0-0A2E4AF008C1}">
  <dimension ref="A1:BA47"/>
  <sheetViews>
    <sheetView topLeftCell="A19" workbookViewId="0">
      <selection activeCell="A2" sqref="A2:A47"/>
    </sheetView>
  </sheetViews>
  <sheetFormatPr defaultRowHeight="14.4" x14ac:dyDescent="0.3"/>
  <cols>
    <col min="4" max="4" width="12" bestFit="1" customWidth="1"/>
  </cols>
  <sheetData>
    <row r="1" spans="1:53" x14ac:dyDescent="0.3">
      <c r="A1" t="s">
        <v>22</v>
      </c>
      <c r="B1" t="s">
        <v>37</v>
      </c>
      <c r="C1" t="s">
        <v>27</v>
      </c>
    </row>
    <row r="2" spans="1:53" x14ac:dyDescent="0.3">
      <c r="A2" s="1">
        <v>4.1399000000000002E-7</v>
      </c>
      <c r="B2" s="1">
        <v>9.5246000000000001E-19</v>
      </c>
      <c r="C2">
        <v>0.21490000000000001</v>
      </c>
      <c r="D2" s="3">
        <f>A2/2</f>
        <v>2.0699500000000001E-7</v>
      </c>
      <c r="H2" s="1">
        <v>4.1399000000000002E-7</v>
      </c>
      <c r="I2" s="1">
        <v>1.1253000000000001E-6</v>
      </c>
      <c r="J2" s="1">
        <v>3.0589999999999998E-6</v>
      </c>
      <c r="K2" s="1">
        <v>1.0677E-5</v>
      </c>
      <c r="L2" s="1">
        <v>2.9023E-5</v>
      </c>
      <c r="M2" s="1">
        <v>1.013E-4</v>
      </c>
      <c r="N2" s="1">
        <v>2.7535999999999999E-4</v>
      </c>
      <c r="O2" s="1">
        <v>5.8295000000000005E-4</v>
      </c>
      <c r="P2" s="1">
        <v>1.2340999999999999E-3</v>
      </c>
      <c r="Q2" s="1">
        <v>3.3546000000000001E-3</v>
      </c>
      <c r="R2" s="1">
        <v>1.0333E-2</v>
      </c>
      <c r="S2" s="1">
        <v>2.1874999999999999E-2</v>
      </c>
      <c r="T2" s="1">
        <v>2.4788000000000001E-2</v>
      </c>
      <c r="U2" s="1">
        <v>3.4306999999999997E-2</v>
      </c>
      <c r="V2" s="1">
        <v>5.2475000000000001E-2</v>
      </c>
      <c r="W2" s="1">
        <v>0.11108999999999999</v>
      </c>
      <c r="X2" s="1">
        <v>0.15764</v>
      </c>
      <c r="Y2" s="1">
        <v>0.24723999999999999</v>
      </c>
      <c r="Z2" s="1">
        <v>0.36882999999999999</v>
      </c>
      <c r="AA2" s="1">
        <v>0.55023</v>
      </c>
      <c r="AB2" s="1">
        <v>0.63927999999999996</v>
      </c>
      <c r="AC2" s="1">
        <v>0.74273999999999996</v>
      </c>
      <c r="AD2" s="1">
        <v>0.82084999999999997</v>
      </c>
      <c r="AE2" s="1">
        <v>0.96164000000000005</v>
      </c>
      <c r="AF2" s="1">
        <v>1.1080000000000001</v>
      </c>
      <c r="AG2" s="1">
        <v>1.4227000000000001</v>
      </c>
      <c r="AH2" s="1">
        <v>1.8268</v>
      </c>
      <c r="AI2" s="1">
        <v>2.3069000000000002</v>
      </c>
      <c r="AJ2" s="1">
        <v>2.3852000000000002</v>
      </c>
      <c r="AK2" s="1">
        <v>3.0118999999999998</v>
      </c>
      <c r="AL2" s="1">
        <v>4.0656999999999996</v>
      </c>
      <c r="AM2" s="1">
        <v>4.7237</v>
      </c>
      <c r="AN2" s="1">
        <v>4.9659000000000004</v>
      </c>
      <c r="AO2" s="1">
        <v>6.3762999999999996</v>
      </c>
      <c r="AP2" s="1">
        <v>7.4081999999999999</v>
      </c>
      <c r="AQ2" s="1">
        <v>8.1873000000000005</v>
      </c>
      <c r="AR2" s="1">
        <v>9.0484000000000009</v>
      </c>
      <c r="AS2" s="1">
        <v>10</v>
      </c>
      <c r="AT2" s="1">
        <v>11.052</v>
      </c>
      <c r="AU2" s="1">
        <v>12.214</v>
      </c>
      <c r="AV2" s="1">
        <v>12.523</v>
      </c>
      <c r="AW2" s="1">
        <v>13.84</v>
      </c>
      <c r="AX2" s="1">
        <v>14.191000000000001</v>
      </c>
      <c r="AY2" s="1">
        <v>14.917999999999999</v>
      </c>
      <c r="AZ2" s="1">
        <v>16.905000000000001</v>
      </c>
      <c r="BA2" s="1">
        <v>19.64</v>
      </c>
    </row>
    <row r="3" spans="1:53" x14ac:dyDescent="0.3">
      <c r="A3" s="1">
        <v>1.1253000000000001E-6</v>
      </c>
      <c r="B3" s="1">
        <v>7.89201E-19</v>
      </c>
      <c r="C3">
        <v>0.13730000000000001</v>
      </c>
      <c r="D3" s="3">
        <f>(A3+A2)/2</f>
        <v>7.6964499999999998E-7</v>
      </c>
    </row>
    <row r="4" spans="1:53" x14ac:dyDescent="0.3">
      <c r="A4" s="1">
        <v>3.0589999999999998E-6</v>
      </c>
      <c r="B4" s="1">
        <v>1.26874E-18</v>
      </c>
      <c r="C4">
        <v>0.17280000000000001</v>
      </c>
      <c r="D4" s="3">
        <f t="shared" ref="D4:D47" si="0">(A4+A3)/2</f>
        <v>2.09215E-6</v>
      </c>
    </row>
    <row r="5" spans="1:53" x14ac:dyDescent="0.3">
      <c r="A5" s="1">
        <v>1.0677E-5</v>
      </c>
      <c r="B5" s="1">
        <v>8.3886100000000005E-17</v>
      </c>
      <c r="C5">
        <v>0.21099999999999999</v>
      </c>
      <c r="D5" s="3">
        <f t="shared" si="0"/>
        <v>6.8679999999999993E-6</v>
      </c>
    </row>
    <row r="6" spans="1:53" x14ac:dyDescent="0.3">
      <c r="A6" s="1">
        <v>2.9023E-5</v>
      </c>
      <c r="B6" s="1">
        <v>1.29086E-16</v>
      </c>
      <c r="C6">
        <v>0.18909999999999999</v>
      </c>
      <c r="D6" s="3">
        <f t="shared" si="0"/>
        <v>1.9850000000000001E-5</v>
      </c>
    </row>
    <row r="7" spans="1:53" x14ac:dyDescent="0.3">
      <c r="A7" s="1">
        <v>1.013E-4</v>
      </c>
      <c r="B7" s="1">
        <v>2.3767299999999998E-16</v>
      </c>
      <c r="C7">
        <v>9.7199999999999995E-2</v>
      </c>
      <c r="D7" s="3">
        <f t="shared" si="0"/>
        <v>6.5161500000000003E-5</v>
      </c>
    </row>
    <row r="8" spans="1:53" x14ac:dyDescent="0.3">
      <c r="A8" s="1">
        <v>2.7535999999999999E-4</v>
      </c>
      <c r="B8" s="1">
        <v>1.27583E-16</v>
      </c>
      <c r="C8">
        <v>0.17469999999999999</v>
      </c>
      <c r="D8" s="3">
        <f t="shared" si="0"/>
        <v>1.8833000000000001E-4</v>
      </c>
    </row>
    <row r="9" spans="1:53" x14ac:dyDescent="0.3">
      <c r="A9" s="1">
        <v>5.8295000000000005E-4</v>
      </c>
      <c r="B9" s="1">
        <v>1.6125199999999999E-16</v>
      </c>
      <c r="C9">
        <v>7.4499999999999997E-2</v>
      </c>
      <c r="D9" s="3">
        <f t="shared" si="0"/>
        <v>4.2915500000000002E-4</v>
      </c>
    </row>
    <row r="10" spans="1:53" x14ac:dyDescent="0.3">
      <c r="A10" s="1">
        <v>1.2340999999999999E-3</v>
      </c>
      <c r="B10" s="1">
        <v>2.4036099999999999E-14</v>
      </c>
      <c r="C10">
        <v>7.5200000000000003E-2</v>
      </c>
      <c r="D10" s="3">
        <f t="shared" si="0"/>
        <v>9.0852499999999998E-4</v>
      </c>
    </row>
    <row r="11" spans="1:53" x14ac:dyDescent="0.3">
      <c r="A11" s="1">
        <v>3.3546000000000001E-3</v>
      </c>
      <c r="B11" s="1">
        <v>2.40841E-18</v>
      </c>
      <c r="C11">
        <v>2.8899999999999999E-2</v>
      </c>
      <c r="D11" s="3">
        <f t="shared" si="0"/>
        <v>2.2943500000000001E-3</v>
      </c>
    </row>
    <row r="12" spans="1:53" x14ac:dyDescent="0.3">
      <c r="A12" s="1">
        <v>1.0333E-2</v>
      </c>
      <c r="B12" s="1">
        <v>3.5719700000000002E-14</v>
      </c>
      <c r="C12">
        <v>1.54E-2</v>
      </c>
      <c r="D12" s="3">
        <f t="shared" si="0"/>
        <v>6.8438000000000006E-3</v>
      </c>
    </row>
    <row r="13" spans="1:53" x14ac:dyDescent="0.3">
      <c r="A13" s="1">
        <v>2.1874999999999999E-2</v>
      </c>
      <c r="B13" s="1">
        <v>9.9856900000000006E-14</v>
      </c>
      <c r="C13">
        <v>1.12E-2</v>
      </c>
      <c r="D13" s="3">
        <f t="shared" si="0"/>
        <v>1.6104E-2</v>
      </c>
    </row>
    <row r="14" spans="1:53" x14ac:dyDescent="0.3">
      <c r="A14" s="1">
        <v>2.4788000000000001E-2</v>
      </c>
      <c r="B14" s="1">
        <v>8.7641800000000004E-15</v>
      </c>
      <c r="C14">
        <v>0.01</v>
      </c>
      <c r="D14" s="3">
        <f t="shared" si="0"/>
        <v>2.3331499999999998E-2</v>
      </c>
    </row>
    <row r="15" spans="1:53" x14ac:dyDescent="0.3">
      <c r="A15" s="1">
        <v>3.4306999999999997E-2</v>
      </c>
      <c r="B15" s="1">
        <v>1.38028E-13</v>
      </c>
      <c r="C15">
        <v>4.3E-3</v>
      </c>
      <c r="D15" s="3">
        <f t="shared" si="0"/>
        <v>2.9547499999999997E-2</v>
      </c>
    </row>
    <row r="16" spans="1:53" x14ac:dyDescent="0.3">
      <c r="A16" s="1">
        <v>5.2475000000000001E-2</v>
      </c>
      <c r="B16" s="1">
        <v>1.55052E-13</v>
      </c>
      <c r="C16">
        <v>2.3999999999999998E-3</v>
      </c>
      <c r="D16" s="3">
        <f t="shared" si="0"/>
        <v>4.3390999999999999E-2</v>
      </c>
    </row>
    <row r="17" spans="1:4" x14ac:dyDescent="0.3">
      <c r="A17" s="1">
        <v>0.11108999999999999</v>
      </c>
      <c r="B17" s="1">
        <v>5.1080200000000005E-13</v>
      </c>
      <c r="C17">
        <v>8.9999999999999998E-4</v>
      </c>
      <c r="D17" s="3">
        <f t="shared" si="0"/>
        <v>8.1782499999999994E-2</v>
      </c>
    </row>
    <row r="18" spans="1:4" x14ac:dyDescent="0.3">
      <c r="A18" s="1">
        <v>0.15764</v>
      </c>
      <c r="B18" s="1">
        <v>1.293E-12</v>
      </c>
      <c r="C18">
        <v>8.0000000000000004E-4</v>
      </c>
      <c r="D18" s="3">
        <f t="shared" si="0"/>
        <v>0.13436500000000001</v>
      </c>
    </row>
    <row r="19" spans="1:4" x14ac:dyDescent="0.3">
      <c r="A19" s="1">
        <v>0.24723999999999999</v>
      </c>
      <c r="B19" s="1">
        <v>1.14758E-12</v>
      </c>
      <c r="C19">
        <v>5.0000000000000001E-4</v>
      </c>
      <c r="D19" s="3">
        <f t="shared" si="0"/>
        <v>0.20244000000000001</v>
      </c>
    </row>
    <row r="20" spans="1:4" x14ac:dyDescent="0.3">
      <c r="A20" s="1">
        <v>0.36882999999999999</v>
      </c>
      <c r="B20" s="1">
        <v>2.9763099999999999E-12</v>
      </c>
      <c r="C20">
        <v>5.0000000000000001E-4</v>
      </c>
      <c r="D20" s="3">
        <f t="shared" si="0"/>
        <v>0.308035</v>
      </c>
    </row>
    <row r="21" spans="1:4" x14ac:dyDescent="0.3">
      <c r="A21" s="1">
        <v>0.55023</v>
      </c>
      <c r="B21" s="1">
        <v>1.05452E-11</v>
      </c>
      <c r="C21">
        <v>5.0000000000000001E-4</v>
      </c>
      <c r="D21" s="3">
        <f t="shared" si="0"/>
        <v>0.45952999999999999</v>
      </c>
    </row>
    <row r="22" spans="1:4" x14ac:dyDescent="0.3">
      <c r="A22" s="1">
        <v>0.63927999999999996</v>
      </c>
      <c r="B22" s="1">
        <v>1.16439E-11</v>
      </c>
      <c r="C22">
        <v>5.9999999999999995E-4</v>
      </c>
      <c r="D22" s="3">
        <f t="shared" si="0"/>
        <v>0.59475499999999992</v>
      </c>
    </row>
    <row r="23" spans="1:4" x14ac:dyDescent="0.3">
      <c r="A23" s="1">
        <v>0.74273999999999996</v>
      </c>
      <c r="B23" s="1">
        <v>2.7519299999999999E-11</v>
      </c>
      <c r="C23">
        <v>5.0000000000000001E-4</v>
      </c>
      <c r="D23" s="3">
        <f t="shared" si="0"/>
        <v>0.6910099999999999</v>
      </c>
    </row>
    <row r="24" spans="1:4" x14ac:dyDescent="0.3">
      <c r="A24" s="1">
        <v>0.82084999999999997</v>
      </c>
      <c r="B24" s="1">
        <v>4.1942100000000003E-11</v>
      </c>
      <c r="C24">
        <v>5.9999999999999995E-4</v>
      </c>
      <c r="D24" s="3">
        <f t="shared" si="0"/>
        <v>0.78179500000000002</v>
      </c>
    </row>
    <row r="25" spans="1:4" x14ac:dyDescent="0.3">
      <c r="A25" s="1">
        <v>0.96164000000000005</v>
      </c>
      <c r="B25" s="1">
        <v>2.16361E-10</v>
      </c>
      <c r="C25">
        <v>5.0000000000000001E-4</v>
      </c>
      <c r="D25" s="3">
        <f t="shared" si="0"/>
        <v>0.89124500000000006</v>
      </c>
    </row>
    <row r="26" spans="1:4" x14ac:dyDescent="0.3">
      <c r="A26" s="1">
        <v>1.1080000000000001</v>
      </c>
      <c r="B26" s="1">
        <v>3.2638199999999998E-10</v>
      </c>
      <c r="C26">
        <v>5.9999999999999995E-4</v>
      </c>
      <c r="D26" s="3">
        <f t="shared" si="0"/>
        <v>1.0348200000000001</v>
      </c>
    </row>
    <row r="27" spans="1:4" x14ac:dyDescent="0.3">
      <c r="A27" s="1">
        <v>1.4227000000000001</v>
      </c>
      <c r="B27" s="1">
        <v>1.9326599999999998E-9</v>
      </c>
      <c r="C27">
        <v>5.0000000000000001E-4</v>
      </c>
      <c r="D27" s="3">
        <f t="shared" si="0"/>
        <v>1.2653500000000002</v>
      </c>
    </row>
    <row r="28" spans="1:4" x14ac:dyDescent="0.3">
      <c r="A28" s="1">
        <v>1.8268</v>
      </c>
      <c r="B28" s="1">
        <v>1.0381E-8</v>
      </c>
      <c r="C28">
        <v>5.0000000000000001E-4</v>
      </c>
      <c r="D28" s="3">
        <f t="shared" si="0"/>
        <v>1.6247500000000001</v>
      </c>
    </row>
    <row r="29" spans="1:4" x14ac:dyDescent="0.3">
      <c r="A29" s="1">
        <v>2.3069000000000002</v>
      </c>
      <c r="B29" s="1">
        <v>1.0836500000000001E-8</v>
      </c>
      <c r="C29">
        <v>5.0000000000000001E-4</v>
      </c>
      <c r="D29" s="3">
        <f t="shared" si="0"/>
        <v>2.0668500000000001</v>
      </c>
    </row>
    <row r="30" spans="1:4" x14ac:dyDescent="0.3">
      <c r="A30" s="1">
        <v>2.3852000000000002</v>
      </c>
      <c r="B30" s="1">
        <v>1.4278100000000001E-9</v>
      </c>
      <c r="C30">
        <v>8.9999999999999998E-4</v>
      </c>
      <c r="D30" s="3">
        <f t="shared" si="0"/>
        <v>2.34605</v>
      </c>
    </row>
    <row r="31" spans="1:4" x14ac:dyDescent="0.3">
      <c r="A31" s="1">
        <v>3.0118999999999998</v>
      </c>
      <c r="B31" s="1">
        <v>8.2408199999999997E-9</v>
      </c>
      <c r="C31">
        <v>5.9999999999999995E-4</v>
      </c>
      <c r="D31" s="3">
        <f t="shared" si="0"/>
        <v>2.69855</v>
      </c>
    </row>
    <row r="32" spans="1:4" x14ac:dyDescent="0.3">
      <c r="A32" s="1">
        <v>4.0656999999999996</v>
      </c>
      <c r="B32" s="1">
        <v>7.00197E-9</v>
      </c>
      <c r="C32">
        <v>5.9999999999999995E-4</v>
      </c>
      <c r="D32" s="3">
        <f t="shared" si="0"/>
        <v>3.5387999999999997</v>
      </c>
    </row>
    <row r="33" spans="1:4" x14ac:dyDescent="0.3">
      <c r="A33" s="1">
        <v>4.7237</v>
      </c>
      <c r="B33" s="1">
        <v>2.5940099999999998E-9</v>
      </c>
      <c r="C33">
        <v>8.0000000000000004E-4</v>
      </c>
      <c r="D33" s="3">
        <f t="shared" si="0"/>
        <v>4.3947000000000003</v>
      </c>
    </row>
    <row r="34" spans="1:4" x14ac:dyDescent="0.3">
      <c r="A34" s="1">
        <v>4.9659000000000004</v>
      </c>
      <c r="B34" s="1">
        <v>7.1671899999999997E-10</v>
      </c>
      <c r="C34">
        <v>1.1999999999999999E-3</v>
      </c>
      <c r="D34" s="3">
        <f t="shared" si="0"/>
        <v>4.8448000000000002</v>
      </c>
    </row>
    <row r="35" spans="1:4" x14ac:dyDescent="0.3">
      <c r="A35" s="1">
        <v>6.3762999999999996</v>
      </c>
      <c r="B35" s="1">
        <v>3.1291999999999999E-9</v>
      </c>
      <c r="C35">
        <v>8.0000000000000004E-4</v>
      </c>
      <c r="D35" s="3">
        <f t="shared" si="0"/>
        <v>5.6711</v>
      </c>
    </row>
    <row r="36" spans="1:4" x14ac:dyDescent="0.3">
      <c r="A36" s="1">
        <v>7.4081999999999999</v>
      </c>
      <c r="B36" s="1">
        <v>2.40116E-9</v>
      </c>
      <c r="C36">
        <v>1E-3</v>
      </c>
      <c r="D36" s="3">
        <f t="shared" si="0"/>
        <v>6.8922499999999998</v>
      </c>
    </row>
    <row r="37" spans="1:4" x14ac:dyDescent="0.3">
      <c r="A37" s="1">
        <v>8.1873000000000005</v>
      </c>
      <c r="B37" s="1">
        <v>1.4179E-9</v>
      </c>
      <c r="C37">
        <v>1.1999999999999999E-3</v>
      </c>
      <c r="D37" s="3">
        <f t="shared" si="0"/>
        <v>7.7977500000000006</v>
      </c>
    </row>
    <row r="38" spans="1:4" x14ac:dyDescent="0.3">
      <c r="A38" s="1">
        <v>9.0484000000000009</v>
      </c>
      <c r="B38" s="1">
        <v>1.2888499999999999E-9</v>
      </c>
      <c r="C38">
        <v>1.1999999999999999E-3</v>
      </c>
      <c r="D38" s="3">
        <f t="shared" si="0"/>
        <v>8.6178500000000007</v>
      </c>
    </row>
    <row r="39" spans="1:4" x14ac:dyDescent="0.3">
      <c r="A39" s="1">
        <v>10</v>
      </c>
      <c r="B39" s="1">
        <v>1.3566300000000001E-9</v>
      </c>
      <c r="C39">
        <v>1.2999999999999999E-3</v>
      </c>
      <c r="D39" s="3">
        <f t="shared" si="0"/>
        <v>9.5242000000000004</v>
      </c>
    </row>
    <row r="40" spans="1:4" x14ac:dyDescent="0.3">
      <c r="A40" s="1">
        <v>11.052</v>
      </c>
      <c r="B40" s="1">
        <v>1.5714199999999999E-9</v>
      </c>
      <c r="C40">
        <v>1.2999999999999999E-3</v>
      </c>
      <c r="D40" s="3">
        <f t="shared" si="0"/>
        <v>10.526</v>
      </c>
    </row>
    <row r="41" spans="1:4" x14ac:dyDescent="0.3">
      <c r="A41" s="1">
        <v>12.214</v>
      </c>
      <c r="B41" s="1">
        <v>7.9563400000000001E-10</v>
      </c>
      <c r="C41">
        <v>2.5000000000000001E-3</v>
      </c>
      <c r="D41" s="3">
        <f t="shared" si="0"/>
        <v>11.632999999999999</v>
      </c>
    </row>
    <row r="42" spans="1:4" x14ac:dyDescent="0.3">
      <c r="A42" s="1">
        <v>12.523</v>
      </c>
      <c r="B42" s="1">
        <v>2.2022800000000001E-10</v>
      </c>
      <c r="C42">
        <v>7.6E-3</v>
      </c>
      <c r="D42" s="3">
        <f t="shared" si="0"/>
        <v>12.368500000000001</v>
      </c>
    </row>
    <row r="43" spans="1:4" x14ac:dyDescent="0.3">
      <c r="A43" s="1">
        <v>13.84</v>
      </c>
      <c r="B43" s="1">
        <v>2.8421200000000001E-9</v>
      </c>
      <c r="C43">
        <v>1E-3</v>
      </c>
      <c r="D43" s="3">
        <f t="shared" si="0"/>
        <v>13.1815</v>
      </c>
    </row>
    <row r="44" spans="1:4" x14ac:dyDescent="0.3">
      <c r="A44" s="1">
        <v>14.191000000000001</v>
      </c>
      <c r="B44" s="1">
        <v>5.3514499999999999E-8</v>
      </c>
      <c r="C44">
        <v>1.4E-3</v>
      </c>
      <c r="D44" s="3">
        <f t="shared" si="0"/>
        <v>14.015499999999999</v>
      </c>
    </row>
    <row r="45" spans="1:4" x14ac:dyDescent="0.3">
      <c r="A45" s="1">
        <v>14.917999999999999</v>
      </c>
      <c r="B45" s="1">
        <v>6.0691999999999998E-14</v>
      </c>
      <c r="C45">
        <v>0.49070000000000003</v>
      </c>
      <c r="D45" s="3">
        <f t="shared" si="0"/>
        <v>14.554500000000001</v>
      </c>
    </row>
    <row r="46" spans="1:4" x14ac:dyDescent="0.3">
      <c r="A46" s="1">
        <v>16.905000000000001</v>
      </c>
      <c r="B46" s="1">
        <v>8.60143E-14</v>
      </c>
      <c r="C46">
        <v>0.29609999999999997</v>
      </c>
      <c r="D46" s="3">
        <f t="shared" si="0"/>
        <v>15.9115</v>
      </c>
    </row>
    <row r="47" spans="1:4" x14ac:dyDescent="0.3">
      <c r="A47" s="1">
        <v>19.64</v>
      </c>
      <c r="B47" s="1">
        <v>1.7267200000000001E-14</v>
      </c>
      <c r="C47">
        <v>0.32979999999999998</v>
      </c>
      <c r="D47" s="3">
        <f t="shared" si="0"/>
        <v>18.272500000000001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SCALEBIN</vt:lpstr>
      <vt:lpstr>ETA</vt:lpstr>
      <vt:lpstr>SSR_DPLUS</vt:lpstr>
      <vt:lpstr>STAYSL_Bins</vt:lpstr>
      <vt:lpstr>235</vt:lpstr>
      <vt:lpstr>238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2018-08-25T19:07:16Z</dcterms:created>
  <dcterms:modified xsi:type="dcterms:W3CDTF">2018-12-11T20:14:03Z</dcterms:modified>
</cp:coreProperties>
</file>