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Models\Scale\ScalePy\Outputs\"/>
    </mc:Choice>
  </mc:AlternateContent>
  <xr:revisionPtr revIDLastSave="0" documentId="13_ncr:1_{72817170-B25A-4A99-844C-84EABBB9B51B}" xr6:coauthVersionLast="40" xr6:coauthVersionMax="40" xr10:uidLastSave="{00000000-0000-0000-0000-000000000000}"/>
  <bookViews>
    <workbookView xWindow="0" yWindow="0" windowWidth="23040" windowHeight="9048" xr2:uid="{7F108EC6-01D7-417F-B675-E9DD55A92F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 l="1"/>
  <c r="I26" i="1"/>
  <c r="G27" i="1"/>
  <c r="G28" i="1"/>
  <c r="G29" i="1"/>
  <c r="I29" i="1" s="1"/>
  <c r="G30" i="1"/>
  <c r="G31" i="1"/>
  <c r="I31" i="1" s="1"/>
  <c r="I27" i="1"/>
  <c r="I28" i="1"/>
  <c r="I30" i="1"/>
  <c r="I25" i="1"/>
  <c r="H31" i="1"/>
  <c r="H30" i="1"/>
  <c r="H29" i="1"/>
  <c r="H28" i="1"/>
  <c r="H27" i="1"/>
  <c r="H26" i="1"/>
  <c r="H25" i="1"/>
  <c r="I4" i="1" l="1"/>
  <c r="I5" i="1"/>
  <c r="I7" i="1"/>
  <c r="I8" i="1"/>
  <c r="I10" i="1"/>
  <c r="I11" i="1"/>
  <c r="I12" i="1"/>
  <c r="I13" i="1"/>
  <c r="I14" i="1"/>
  <c r="I15" i="1"/>
  <c r="I16" i="1"/>
  <c r="I17" i="1"/>
  <c r="I18" i="1"/>
  <c r="I19" i="1"/>
  <c r="I21" i="1"/>
  <c r="I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</calcChain>
</file>

<file path=xl/sharedStrings.xml><?xml version="1.0" encoding="utf-8"?>
<sst xmlns="http://schemas.openxmlformats.org/spreadsheetml/2006/main" count="98" uniqueCount="41">
  <si>
    <t>Response</t>
  </si>
  <si>
    <t>Original</t>
  </si>
  <si>
    <t>RelErr</t>
  </si>
  <si>
    <t>Covariance</t>
  </si>
  <si>
    <t>RelErr1</t>
  </si>
  <si>
    <t>U-235 Fissions</t>
  </si>
  <si>
    <t>W-186 (n</t>
  </si>
  <si>
    <t>g) Reactions</t>
  </si>
  <si>
    <t>U-236 Fissions</t>
  </si>
  <si>
    <t>U-234 Fissions</t>
  </si>
  <si>
    <t>Total Fissions</t>
  </si>
  <si>
    <t>Fluence Magnitude</t>
  </si>
  <si>
    <t>U-238 (n</t>
  </si>
  <si>
    <t>Au-197 (n</t>
  </si>
  <si>
    <t>Al-27 (n</t>
  </si>
  <si>
    <t>a) Reactions</t>
  </si>
  <si>
    <t>2n) Reactions</t>
  </si>
  <si>
    <t>In-115 (n</t>
  </si>
  <si>
    <t>Ni-58 (n</t>
  </si>
  <si>
    <t>np) Reactions</t>
  </si>
  <si>
    <t>n') Reactions</t>
  </si>
  <si>
    <t>p) Reactions</t>
  </si>
  <si>
    <t>Zr-90 (n</t>
  </si>
  <si>
    <t>Mn-55 (n</t>
  </si>
  <si>
    <t>U-238 Fissions</t>
  </si>
  <si>
    <t>IRDFF</t>
  </si>
  <si>
    <t>No IRDFF</t>
  </si>
  <si>
    <t>Percent Error</t>
  </si>
  <si>
    <t>XS Contribution</t>
  </si>
  <si>
    <t>Latex</t>
  </si>
  <si>
    <t>$\mathrm{^{90}Zr}$ (n,2n) $\mathrm{^{89}Zr}$</t>
  </si>
  <si>
    <t>$\mathrm{^{58}Ni}$ (n,2n) $\mathrm{^{57}Ni}$</t>
  </si>
  <si>
    <t xml:space="preserve">$\mathrm{^{58}Ni}$ (n,p) $\mathrm{^{58}Co}$ </t>
  </si>
  <si>
    <t>$\mathrm{^{197}Au}$ (n,2n) $\mathrm{^{196}Au}$</t>
  </si>
  <si>
    <t>$\mathrm{^{115}In}$ (n,n') $\mathrm{^{115}In^{m1}}$</t>
  </si>
  <si>
    <t>$\mathrm{^{115}In}$ (n,g) $\mathrm{^{116}In^{m1}}$</t>
  </si>
  <si>
    <t>$\mathrm{^{27}Al}$ (n,a) $\mathrm{^{24}Na}$</t>
  </si>
  <si>
    <t>Reaction</t>
  </si>
  <si>
    <t>$\sigma_{total}$ [\%]</t>
  </si>
  <si>
    <t>Fluence $\sigma$ [\%]</t>
  </si>
  <si>
    <t>Reaction Cross-section $\sigma$ [\%]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</si>
</sst>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638B-57FD-4ECE-AAA1-EAF2AC140F98}">
  <dimension ref="A1:P31"/>
  <sheetViews>
    <sheetView tabSelected="1" topLeftCell="A7" workbookViewId="0">
      <selection activeCell="H28" sqref="H28"/>
    </sheetView>
  </sheetViews>
  <sheetFormatPr defaultRowHeight="14.4" x14ac:dyDescent="0.3"/>
  <cols>
    <col min="8" max="8" width="9.5546875" bestFit="1" customWidth="1"/>
    <col min="9" max="9" width="11.77734375" bestFit="1" customWidth="1"/>
  </cols>
  <sheetData>
    <row r="1" spans="1:16" x14ac:dyDescent="0.3">
      <c r="A1" t="s">
        <v>25</v>
      </c>
      <c r="I1" t="s">
        <v>28</v>
      </c>
      <c r="J1" t="s">
        <v>26</v>
      </c>
    </row>
    <row r="2" spans="1:1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I2" t="s">
        <v>27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6" x14ac:dyDescent="0.3">
      <c r="A3" t="s">
        <v>5</v>
      </c>
      <c r="C3" s="1">
        <v>1945000000</v>
      </c>
      <c r="D3" s="1">
        <v>4.4999999999999999E-4</v>
      </c>
      <c r="E3" s="1">
        <v>1944000000</v>
      </c>
      <c r="F3" s="1">
        <v>1.089E-2</v>
      </c>
      <c r="H3" s="2">
        <f>F3/O3</f>
        <v>1</v>
      </c>
      <c r="I3" s="3">
        <f>100*SQRT(F3^2-O3^2)</f>
        <v>0</v>
      </c>
      <c r="J3" t="s">
        <v>5</v>
      </c>
      <c r="L3" s="1">
        <v>1945000000</v>
      </c>
      <c r="M3" s="1">
        <v>4.4999999999999999E-4</v>
      </c>
      <c r="N3" s="1">
        <v>1944000000</v>
      </c>
      <c r="O3" s="1">
        <v>1.089E-2</v>
      </c>
      <c r="P3" s="1"/>
    </row>
    <row r="4" spans="1:16" x14ac:dyDescent="0.3">
      <c r="A4" t="s">
        <v>6</v>
      </c>
      <c r="B4" t="s">
        <v>7</v>
      </c>
      <c r="C4" s="1">
        <v>708500000</v>
      </c>
      <c r="D4" s="1">
        <v>2.0100000000000001E-3</v>
      </c>
      <c r="E4" s="1">
        <v>706100000</v>
      </c>
      <c r="F4" s="1">
        <v>4.1059999999999999E-2</v>
      </c>
      <c r="H4" s="2">
        <f t="shared" ref="H4:H21" si="0">F4/O4</f>
        <v>1.1218579234972677</v>
      </c>
      <c r="I4" s="3">
        <f t="shared" ref="I4:I21" si="1">100*SQRT(F4^2-O4^2)</f>
        <v>1.8610846299940258</v>
      </c>
      <c r="J4" t="s">
        <v>6</v>
      </c>
      <c r="K4" t="s">
        <v>7</v>
      </c>
      <c r="L4" s="1">
        <v>708500000</v>
      </c>
      <c r="M4" s="1">
        <v>2.0100000000000001E-3</v>
      </c>
      <c r="N4" s="1">
        <v>708300000</v>
      </c>
      <c r="O4" s="1">
        <v>3.6600000000000001E-2</v>
      </c>
      <c r="P4" s="1"/>
    </row>
    <row r="5" spans="1:16" x14ac:dyDescent="0.3">
      <c r="A5" t="s">
        <v>8</v>
      </c>
      <c r="C5" s="1">
        <v>2582000</v>
      </c>
      <c r="D5" s="1">
        <v>5.9000000000000003E-4</v>
      </c>
      <c r="E5" s="1">
        <v>2596000</v>
      </c>
      <c r="F5" s="1">
        <v>0.16500000000000001</v>
      </c>
      <c r="H5" s="2">
        <f t="shared" si="0"/>
        <v>1</v>
      </c>
      <c r="I5" s="3">
        <f t="shared" si="1"/>
        <v>0</v>
      </c>
      <c r="J5" t="s">
        <v>8</v>
      </c>
      <c r="L5" s="1">
        <v>2582000</v>
      </c>
      <c r="M5" s="1">
        <v>5.9000000000000003E-4</v>
      </c>
      <c r="N5" s="1">
        <v>2596000</v>
      </c>
      <c r="O5" s="1">
        <v>0.16500000000000001</v>
      </c>
      <c r="P5" s="1"/>
    </row>
    <row r="6" spans="1:16" x14ac:dyDescent="0.3">
      <c r="A6" t="s">
        <v>9</v>
      </c>
      <c r="C6" s="1">
        <v>15760000</v>
      </c>
      <c r="D6" s="1">
        <v>5.0000000000000001E-4</v>
      </c>
      <c r="E6" s="1">
        <v>15990000</v>
      </c>
      <c r="F6" s="1">
        <v>0.1613</v>
      </c>
      <c r="H6" s="2">
        <f t="shared" si="0"/>
        <v>0.99876160990712071</v>
      </c>
      <c r="I6" s="3">
        <v>0</v>
      </c>
      <c r="J6" t="s">
        <v>9</v>
      </c>
      <c r="L6" s="1">
        <v>15760000</v>
      </c>
      <c r="M6" s="1">
        <v>5.0000000000000001E-4</v>
      </c>
      <c r="N6" s="1">
        <v>15990000</v>
      </c>
      <c r="O6" s="1">
        <v>0.1615</v>
      </c>
      <c r="P6" s="1"/>
    </row>
    <row r="7" spans="1:16" x14ac:dyDescent="0.3">
      <c r="A7" t="s">
        <v>10</v>
      </c>
      <c r="C7" s="1">
        <v>1991000000</v>
      </c>
      <c r="D7" s="1">
        <v>4.6000000000000001E-4</v>
      </c>
      <c r="E7" s="1">
        <v>1990000000</v>
      </c>
      <c r="F7" s="1">
        <v>1.064E-2</v>
      </c>
      <c r="H7" s="2">
        <f t="shared" si="0"/>
        <v>1</v>
      </c>
      <c r="I7" s="3">
        <f t="shared" si="1"/>
        <v>0</v>
      </c>
      <c r="J7" t="s">
        <v>10</v>
      </c>
      <c r="L7" s="1">
        <v>1991000000</v>
      </c>
      <c r="M7" s="1">
        <v>4.6000000000000001E-4</v>
      </c>
      <c r="N7" s="1">
        <v>1990000000</v>
      </c>
      <c r="O7" s="1">
        <v>1.064E-2</v>
      </c>
      <c r="P7" s="1"/>
    </row>
    <row r="8" spans="1:16" x14ac:dyDescent="0.3">
      <c r="A8" t="s">
        <v>11</v>
      </c>
      <c r="C8" s="1">
        <v>485600000000</v>
      </c>
      <c r="D8" s="1">
        <v>4.2999999999999999E-4</v>
      </c>
      <c r="E8" s="1">
        <v>485200000000</v>
      </c>
      <c r="F8" s="1">
        <v>1.447E-2</v>
      </c>
      <c r="H8" s="2">
        <f t="shared" si="0"/>
        <v>1.0006915629322268</v>
      </c>
      <c r="I8" s="3">
        <f t="shared" si="1"/>
        <v>5.3786615435439937E-2</v>
      </c>
      <c r="J8" t="s">
        <v>11</v>
      </c>
      <c r="L8" s="1">
        <v>485600000000</v>
      </c>
      <c r="M8" s="1">
        <v>4.2999999999999999E-4</v>
      </c>
      <c r="N8" s="1">
        <v>485200000000</v>
      </c>
      <c r="O8" s="1">
        <v>1.4460000000000001E-2</v>
      </c>
      <c r="P8" s="1"/>
    </row>
    <row r="9" spans="1:16" x14ac:dyDescent="0.3">
      <c r="A9" t="s">
        <v>12</v>
      </c>
      <c r="B9" t="s">
        <v>7</v>
      </c>
      <c r="C9" s="1">
        <v>7285000</v>
      </c>
      <c r="D9" s="1">
        <v>3.8800000000000002E-3</v>
      </c>
      <c r="E9" s="1">
        <v>7250000</v>
      </c>
      <c r="F9" s="1">
        <v>2.5919999999999999E-2</v>
      </c>
      <c r="H9" s="2">
        <f t="shared" si="0"/>
        <v>0.9988439306358381</v>
      </c>
      <c r="I9" s="3">
        <v>0</v>
      </c>
      <c r="J9" t="s">
        <v>12</v>
      </c>
      <c r="K9" t="s">
        <v>7</v>
      </c>
      <c r="L9" s="1">
        <v>7285000</v>
      </c>
      <c r="M9" s="1">
        <v>3.8800000000000002E-3</v>
      </c>
      <c r="N9" s="1">
        <v>7250000</v>
      </c>
      <c r="O9" s="1">
        <v>2.5950000000000001E-2</v>
      </c>
      <c r="P9" s="1"/>
    </row>
    <row r="10" spans="1:16" x14ac:dyDescent="0.3">
      <c r="A10" t="s">
        <v>13</v>
      </c>
      <c r="B10" t="s">
        <v>7</v>
      </c>
      <c r="C10" s="1">
        <v>992500000</v>
      </c>
      <c r="D10" s="1">
        <v>2.7200000000000002E-3</v>
      </c>
      <c r="E10" s="1">
        <v>986900000</v>
      </c>
      <c r="F10" s="1">
        <v>2.5780000000000001E-2</v>
      </c>
      <c r="H10" s="2">
        <f t="shared" si="0"/>
        <v>1.0101880877742946</v>
      </c>
      <c r="I10" s="3">
        <f t="shared" si="1"/>
        <v>0.36521226704479681</v>
      </c>
      <c r="J10" t="s">
        <v>13</v>
      </c>
      <c r="K10" t="s">
        <v>7</v>
      </c>
      <c r="L10" s="1">
        <v>992500000</v>
      </c>
      <c r="M10" s="1">
        <v>2.7200000000000002E-3</v>
      </c>
      <c r="N10" s="1">
        <v>987700000</v>
      </c>
      <c r="O10" s="1">
        <v>2.5520000000000001E-2</v>
      </c>
      <c r="P10" s="1"/>
    </row>
    <row r="11" spans="1:16" x14ac:dyDescent="0.3">
      <c r="A11" t="s">
        <v>14</v>
      </c>
      <c r="B11" t="s">
        <v>15</v>
      </c>
      <c r="C11" s="1">
        <v>1063000000</v>
      </c>
      <c r="D11" s="1">
        <v>8.1999999999999998E-4</v>
      </c>
      <c r="E11" s="1">
        <v>1066000000</v>
      </c>
      <c r="F11" s="1">
        <v>4.6149999999999997E-2</v>
      </c>
      <c r="H11" s="2">
        <f t="shared" si="0"/>
        <v>1.004789897670368</v>
      </c>
      <c r="I11" s="3">
        <f t="shared" si="1"/>
        <v>0.45008443652274693</v>
      </c>
      <c r="J11" t="s">
        <v>14</v>
      </c>
      <c r="K11" t="s">
        <v>15</v>
      </c>
      <c r="L11" s="1">
        <v>1063000000</v>
      </c>
      <c r="M11" s="1">
        <v>8.1999999999999998E-4</v>
      </c>
      <c r="N11" s="1">
        <v>1067000000</v>
      </c>
      <c r="O11" s="1">
        <v>4.5929999999999999E-2</v>
      </c>
      <c r="P11" s="1"/>
    </row>
    <row r="12" spans="1:16" x14ac:dyDescent="0.3">
      <c r="A12" t="s">
        <v>12</v>
      </c>
      <c r="B12" t="s">
        <v>16</v>
      </c>
      <c r="C12" s="1">
        <v>13420000</v>
      </c>
      <c r="D12" s="1">
        <v>8.9999999999999998E-4</v>
      </c>
      <c r="E12" s="1">
        <v>13490000</v>
      </c>
      <c r="F12" s="1">
        <v>4.546E-2</v>
      </c>
      <c r="H12" s="2">
        <f t="shared" si="0"/>
        <v>1.0002200220022004</v>
      </c>
      <c r="I12" s="3">
        <f t="shared" si="1"/>
        <v>9.5346735654680922E-2</v>
      </c>
      <c r="J12" t="s">
        <v>12</v>
      </c>
      <c r="K12" t="s">
        <v>16</v>
      </c>
      <c r="L12" s="1">
        <v>13420000</v>
      </c>
      <c r="M12" s="1">
        <v>8.9999999999999998E-4</v>
      </c>
      <c r="N12" s="1">
        <v>13490000</v>
      </c>
      <c r="O12" s="1">
        <v>4.5449999999999997E-2</v>
      </c>
      <c r="P12" s="1"/>
    </row>
    <row r="13" spans="1:16" x14ac:dyDescent="0.3">
      <c r="A13" t="s">
        <v>17</v>
      </c>
      <c r="B13" t="s">
        <v>7</v>
      </c>
      <c r="C13" s="1">
        <v>5136000000</v>
      </c>
      <c r="D13" s="1">
        <v>6.9999999999999999E-4</v>
      </c>
      <c r="E13" s="1">
        <v>5134000000</v>
      </c>
      <c r="F13" s="1">
        <v>3.449E-2</v>
      </c>
      <c r="H13" s="2">
        <f t="shared" si="0"/>
        <v>1.3306327160493827</v>
      </c>
      <c r="I13" s="3">
        <f t="shared" si="1"/>
        <v>2.2753322834258736</v>
      </c>
      <c r="J13" t="s">
        <v>17</v>
      </c>
      <c r="K13" t="s">
        <v>7</v>
      </c>
      <c r="L13" s="1">
        <v>5136000000</v>
      </c>
      <c r="M13" s="1">
        <v>6.9999999999999999E-4</v>
      </c>
      <c r="N13" s="1">
        <v>5138000000</v>
      </c>
      <c r="O13" s="1">
        <v>2.5919999999999999E-2</v>
      </c>
      <c r="P13" s="1"/>
    </row>
    <row r="14" spans="1:16" x14ac:dyDescent="0.3">
      <c r="A14" t="s">
        <v>18</v>
      </c>
      <c r="B14" t="s">
        <v>19</v>
      </c>
      <c r="C14" s="1">
        <v>5409000000</v>
      </c>
      <c r="D14" s="1">
        <v>8.7000000000000001E-4</v>
      </c>
      <c r="E14" s="1">
        <v>5429000000</v>
      </c>
      <c r="F14" s="1">
        <v>4.5999999999999999E-2</v>
      </c>
      <c r="H14" s="2">
        <f t="shared" si="0"/>
        <v>1.0008703220191471</v>
      </c>
      <c r="I14" s="3">
        <f t="shared" si="1"/>
        <v>0.19179155351578225</v>
      </c>
      <c r="J14" t="s">
        <v>18</v>
      </c>
      <c r="K14" t="s">
        <v>19</v>
      </c>
      <c r="L14" s="1">
        <v>5409000000</v>
      </c>
      <c r="M14" s="1">
        <v>8.7000000000000001E-4</v>
      </c>
      <c r="N14" s="1">
        <v>5429000000</v>
      </c>
      <c r="O14" s="1">
        <v>4.5960000000000001E-2</v>
      </c>
      <c r="P14" s="1"/>
    </row>
    <row r="15" spans="1:16" x14ac:dyDescent="0.3">
      <c r="A15" t="s">
        <v>17</v>
      </c>
      <c r="B15" t="s">
        <v>20</v>
      </c>
      <c r="C15" s="1">
        <v>3860000000</v>
      </c>
      <c r="D15" s="1">
        <v>4.4999999999999999E-4</v>
      </c>
      <c r="E15" s="1">
        <v>3856000000</v>
      </c>
      <c r="F15" s="1">
        <v>2.3279999999999999E-2</v>
      </c>
      <c r="H15" s="2">
        <f t="shared" si="0"/>
        <v>1.2604223064428803</v>
      </c>
      <c r="I15" s="3">
        <f t="shared" si="1"/>
        <v>1.4171009138378254</v>
      </c>
      <c r="J15" t="s">
        <v>17</v>
      </c>
      <c r="K15" t="s">
        <v>20</v>
      </c>
      <c r="L15" s="1">
        <v>3860000000</v>
      </c>
      <c r="M15" s="1">
        <v>4.4999999999999999E-4</v>
      </c>
      <c r="N15" s="1">
        <v>3853000000</v>
      </c>
      <c r="O15" s="1">
        <v>1.847E-2</v>
      </c>
      <c r="P15" s="1"/>
    </row>
    <row r="16" spans="1:16" x14ac:dyDescent="0.3">
      <c r="A16" t="s">
        <v>13</v>
      </c>
      <c r="B16" t="s">
        <v>16</v>
      </c>
      <c r="C16" s="1">
        <v>2926000000</v>
      </c>
      <c r="D16" s="1">
        <v>9.3999999999999997E-4</v>
      </c>
      <c r="E16" s="1">
        <v>2938000000</v>
      </c>
      <c r="F16" s="1">
        <v>4.8390000000000002E-2</v>
      </c>
      <c r="H16" s="2">
        <f t="shared" si="0"/>
        <v>1.0458180246379944</v>
      </c>
      <c r="I16" s="3">
        <f t="shared" si="1"/>
        <v>1.4166128617233451</v>
      </c>
      <c r="J16" t="s">
        <v>13</v>
      </c>
      <c r="K16" t="s">
        <v>16</v>
      </c>
      <c r="L16" s="1">
        <v>2926000000</v>
      </c>
      <c r="M16" s="1">
        <v>9.3999999999999997E-4</v>
      </c>
      <c r="N16" s="1">
        <v>2938000000</v>
      </c>
      <c r="O16" s="1">
        <v>4.6269999999999999E-2</v>
      </c>
      <c r="P16" s="1"/>
    </row>
    <row r="17" spans="1:16" x14ac:dyDescent="0.3">
      <c r="A17" t="s">
        <v>18</v>
      </c>
      <c r="B17" t="s">
        <v>16</v>
      </c>
      <c r="C17" s="1">
        <v>220000000</v>
      </c>
      <c r="D17" s="1">
        <v>8.8000000000000003E-4</v>
      </c>
      <c r="E17" s="1">
        <v>221000000</v>
      </c>
      <c r="F17" s="1">
        <v>4.7620000000000003E-2</v>
      </c>
      <c r="H17" s="2">
        <f t="shared" si="0"/>
        <v>1.04178516735944</v>
      </c>
      <c r="I17" s="3">
        <f t="shared" si="1"/>
        <v>1.335141565527791</v>
      </c>
      <c r="J17" t="s">
        <v>18</v>
      </c>
      <c r="K17" t="s">
        <v>16</v>
      </c>
      <c r="L17" s="1">
        <v>220000000</v>
      </c>
      <c r="M17" s="1">
        <v>8.8000000000000003E-4</v>
      </c>
      <c r="N17" s="1">
        <v>220800000</v>
      </c>
      <c r="O17" s="1">
        <v>4.5710000000000001E-2</v>
      </c>
      <c r="P17" s="1"/>
    </row>
    <row r="18" spans="1:16" x14ac:dyDescent="0.3">
      <c r="A18" t="s">
        <v>18</v>
      </c>
      <c r="B18" t="s">
        <v>21</v>
      </c>
      <c r="C18" s="1">
        <v>6646000000</v>
      </c>
      <c r="D18" s="1">
        <v>6.2E-4</v>
      </c>
      <c r="E18" s="1">
        <v>6652000000</v>
      </c>
      <c r="F18" s="1">
        <v>2.4969999999999999E-2</v>
      </c>
      <c r="H18" s="2">
        <f t="shared" si="0"/>
        <v>1.1679139382600561</v>
      </c>
      <c r="I18" s="3">
        <f t="shared" si="1"/>
        <v>1.2899476733573338</v>
      </c>
      <c r="J18" t="s">
        <v>18</v>
      </c>
      <c r="K18" t="s">
        <v>21</v>
      </c>
      <c r="L18" s="1">
        <v>6646000000</v>
      </c>
      <c r="M18" s="1">
        <v>6.2E-4</v>
      </c>
      <c r="N18" s="1">
        <v>6654000000</v>
      </c>
      <c r="O18" s="1">
        <v>2.138E-2</v>
      </c>
      <c r="P18" s="1"/>
    </row>
    <row r="19" spans="1:16" x14ac:dyDescent="0.3">
      <c r="A19" t="s">
        <v>22</v>
      </c>
      <c r="B19" t="s">
        <v>16</v>
      </c>
      <c r="C19" s="1">
        <v>2049000000</v>
      </c>
      <c r="D19" s="1">
        <v>8.8000000000000003E-4</v>
      </c>
      <c r="E19" s="1">
        <v>2057000000</v>
      </c>
      <c r="F19" s="1">
        <v>4.6640000000000001E-2</v>
      </c>
      <c r="H19" s="2">
        <f t="shared" si="0"/>
        <v>1.0143540669856459</v>
      </c>
      <c r="I19" s="3">
        <f t="shared" si="1"/>
        <v>0.78185164833234255</v>
      </c>
      <c r="J19" t="s">
        <v>22</v>
      </c>
      <c r="K19" t="s">
        <v>16</v>
      </c>
      <c r="L19" s="1">
        <v>2049000000</v>
      </c>
      <c r="M19" s="1">
        <v>8.8000000000000003E-4</v>
      </c>
      <c r="N19" s="1">
        <v>2056000000</v>
      </c>
      <c r="O19" s="1">
        <v>4.598E-2</v>
      </c>
      <c r="P19" s="1"/>
    </row>
    <row r="20" spans="1:16" x14ac:dyDescent="0.3">
      <c r="A20" t="s">
        <v>23</v>
      </c>
      <c r="B20" t="s">
        <v>7</v>
      </c>
      <c r="C20" s="1">
        <v>264400000</v>
      </c>
      <c r="D20" s="1">
        <v>1.32E-3</v>
      </c>
      <c r="E20" s="1">
        <v>266400000</v>
      </c>
      <c r="F20" s="1">
        <v>0.19650000000000001</v>
      </c>
      <c r="H20" s="2">
        <f t="shared" si="0"/>
        <v>0.99949135300101732</v>
      </c>
      <c r="I20" s="3">
        <v>0</v>
      </c>
      <c r="J20" t="s">
        <v>23</v>
      </c>
      <c r="K20" t="s">
        <v>7</v>
      </c>
      <c r="L20" s="1">
        <v>264400000</v>
      </c>
      <c r="M20" s="1">
        <v>1.32E-3</v>
      </c>
      <c r="N20" s="1">
        <v>266400000</v>
      </c>
      <c r="O20" s="1">
        <v>0.1966</v>
      </c>
      <c r="P20" s="1"/>
    </row>
    <row r="21" spans="1:16" x14ac:dyDescent="0.3">
      <c r="A21" t="s">
        <v>24</v>
      </c>
      <c r="C21" s="1">
        <v>26980000</v>
      </c>
      <c r="D21" s="1">
        <v>6.4999999999999997E-4</v>
      </c>
      <c r="E21" s="1">
        <v>27000000</v>
      </c>
      <c r="F21" s="1">
        <v>1.8190000000000001E-2</v>
      </c>
      <c r="H21" s="2">
        <f t="shared" si="0"/>
        <v>1.0005500550055004</v>
      </c>
      <c r="I21" s="3">
        <f t="shared" si="1"/>
        <v>6.0307545133257666E-2</v>
      </c>
      <c r="J21" t="s">
        <v>24</v>
      </c>
      <c r="L21" s="1">
        <v>26980000</v>
      </c>
      <c r="M21" s="1">
        <v>6.4999999999999997E-4</v>
      </c>
      <c r="N21" s="1">
        <v>26990000</v>
      </c>
      <c r="O21" s="1">
        <v>1.8180000000000002E-2</v>
      </c>
      <c r="P21" s="1"/>
    </row>
    <row r="23" spans="1:16" x14ac:dyDescent="0.3">
      <c r="C23" t="s">
        <v>29</v>
      </c>
    </row>
    <row r="24" spans="1:16" x14ac:dyDescent="0.3">
      <c r="C24" t="s">
        <v>37</v>
      </c>
      <c r="F24" t="s">
        <v>37</v>
      </c>
      <c r="G24" t="s">
        <v>38</v>
      </c>
      <c r="H24" t="s">
        <v>39</v>
      </c>
      <c r="I24" t="s">
        <v>40</v>
      </c>
    </row>
    <row r="25" spans="1:16" x14ac:dyDescent="0.3">
      <c r="A25" t="s">
        <v>30</v>
      </c>
      <c r="F25" t="s">
        <v>30</v>
      </c>
      <c r="G25" s="3">
        <f>100*F19</f>
        <v>4.6639999999999997</v>
      </c>
      <c r="H25" s="3">
        <f>100*O19</f>
        <v>4.5979999999999999</v>
      </c>
      <c r="I25" s="3">
        <f>SQRT(G25^2-H25^2)</f>
        <v>0.78185164833234111</v>
      </c>
    </row>
    <row r="26" spans="1:16" x14ac:dyDescent="0.3">
      <c r="A26" t="s">
        <v>31</v>
      </c>
      <c r="F26" t="s">
        <v>31</v>
      </c>
      <c r="G26" s="3">
        <f>F17*100</f>
        <v>4.7620000000000005</v>
      </c>
      <c r="H26" s="3">
        <f>100*O17</f>
        <v>4.5709999999999997</v>
      </c>
      <c r="I26" s="3">
        <f t="shared" ref="I26:I31" si="2">SQRT(G26^2-H26^2)</f>
        <v>1.3351415655277927</v>
      </c>
    </row>
    <row r="27" spans="1:16" x14ac:dyDescent="0.3">
      <c r="A27" t="s">
        <v>32</v>
      </c>
      <c r="F27" t="s">
        <v>32</v>
      </c>
      <c r="G27" s="3">
        <f>F18*100</f>
        <v>2.4969999999999999</v>
      </c>
      <c r="H27" s="3">
        <f>100*O18</f>
        <v>2.1379999999999999</v>
      </c>
      <c r="I27" s="3">
        <f t="shared" si="2"/>
        <v>1.2899476733573343</v>
      </c>
    </row>
    <row r="28" spans="1:16" x14ac:dyDescent="0.3">
      <c r="A28" t="s">
        <v>33</v>
      </c>
      <c r="F28" t="s">
        <v>33</v>
      </c>
      <c r="G28" s="3">
        <f>F16*100</f>
        <v>4.8390000000000004</v>
      </c>
      <c r="H28" s="3">
        <f>100*O16</f>
        <v>4.6269999999999998</v>
      </c>
      <c r="I28" s="3">
        <f t="shared" si="2"/>
        <v>1.416612861723346</v>
      </c>
    </row>
    <row r="29" spans="1:16" x14ac:dyDescent="0.3">
      <c r="A29" t="s">
        <v>34</v>
      </c>
      <c r="F29" t="s">
        <v>34</v>
      </c>
      <c r="G29" s="3">
        <f>F15*100</f>
        <v>2.3279999999999998</v>
      </c>
      <c r="H29" s="3">
        <f>100*O15</f>
        <v>1.847</v>
      </c>
      <c r="I29" s="3">
        <f t="shared" si="2"/>
        <v>1.4171009138378252</v>
      </c>
    </row>
    <row r="30" spans="1:16" x14ac:dyDescent="0.3">
      <c r="A30" t="s">
        <v>35</v>
      </c>
      <c r="F30" t="s">
        <v>35</v>
      </c>
      <c r="G30" s="3">
        <f>F13*100</f>
        <v>3.4489999999999998</v>
      </c>
      <c r="H30" s="3">
        <f>100*O13</f>
        <v>2.5919999999999996</v>
      </c>
      <c r="I30" s="3">
        <f t="shared" si="2"/>
        <v>2.275332283425874</v>
      </c>
    </row>
    <row r="31" spans="1:16" x14ac:dyDescent="0.3">
      <c r="A31" t="s">
        <v>36</v>
      </c>
      <c r="F31" t="s">
        <v>36</v>
      </c>
      <c r="G31" s="3">
        <f>F11*100</f>
        <v>4.6149999999999993</v>
      </c>
      <c r="H31" s="3">
        <f>100*O11</f>
        <v>4.593</v>
      </c>
      <c r="I31" s="3">
        <f t="shared" si="2"/>
        <v>0.4500844365227451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2018-12-19T14:10:52Z</dcterms:created>
  <dcterms:modified xsi:type="dcterms:W3CDTF">2019-01-01T00:17:31Z</dcterms:modified>
</cp:coreProperties>
</file>