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FoilSet\"/>
    </mc:Choice>
  </mc:AlternateContent>
  <xr:revisionPtr revIDLastSave="0" documentId="13_ncr:1_{F5723E7B-CE96-45B5-A18F-5AFE7D7C052C}" xr6:coauthVersionLast="40" xr6:coauthVersionMax="40" xr10:uidLastSave="{00000000-0000-0000-0000-000000000000}"/>
  <bookViews>
    <workbookView xWindow="10056" yWindow="1908" windowWidth="22956" windowHeight="10092" xr2:uid="{AF13C51C-47DA-4D82-8589-996DA373DBC2}"/>
  </bookViews>
  <sheets>
    <sheet name="Modeled Foils and Activities" sheetId="1" r:id="rId1"/>
    <sheet name="Count Plan" sheetId="2" r:id="rId2"/>
  </sheets>
  <externalReferences>
    <externalReference r:id="rId3"/>
  </externalReferences>
  <definedNames>
    <definedName name="solver_adj" localSheetId="0" hidden="1">'Modeled Foils and Activities'!$M$11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'Modeled Foils and Activities'!$N$11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K3" i="1"/>
  <c r="K4" i="1"/>
  <c r="K5" i="1"/>
  <c r="K6" i="1"/>
  <c r="K7" i="1"/>
  <c r="K8" i="1"/>
  <c r="K9" i="1"/>
  <c r="K10" i="1"/>
  <c r="K11" i="1"/>
  <c r="K2" i="1"/>
  <c r="H3" i="1"/>
  <c r="H4" i="1"/>
  <c r="H5" i="1"/>
  <c r="H6" i="1"/>
  <c r="H7" i="1"/>
  <c r="H8" i="1"/>
  <c r="H9" i="1"/>
  <c r="H10" i="1"/>
  <c r="H11" i="1"/>
  <c r="H2" i="1"/>
  <c r="O3" i="1" l="1"/>
  <c r="O4" i="1"/>
  <c r="O5" i="1"/>
  <c r="O6" i="1"/>
  <c r="O7" i="1"/>
  <c r="O9" i="1"/>
  <c r="O10" i="1"/>
  <c r="O11" i="1"/>
  <c r="O2" i="1"/>
  <c r="L3" i="1"/>
  <c r="L4" i="1"/>
  <c r="L5" i="1"/>
  <c r="L6" i="1"/>
  <c r="L7" i="1"/>
  <c r="L8" i="1"/>
  <c r="L9" i="1"/>
  <c r="L10" i="1"/>
  <c r="L11" i="1"/>
  <c r="L2" i="1"/>
  <c r="A11" i="1" l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<sst xmlns="http://schemas.openxmlformats.org/spreadsheetml/2006/main" count="101" uniqueCount="74">
  <si>
    <t>2 hr activity [kBq]</t>
  </si>
  <si>
    <t>Thickness</t>
  </si>
  <si>
    <t>1 mm</t>
  </si>
  <si>
    <t>0.1 mm</t>
  </si>
  <si>
    <t>Radius</t>
  </si>
  <si>
    <t>2.5 cm</t>
  </si>
  <si>
    <t xml:space="preserve">2.5 cm </t>
  </si>
  <si>
    <t xml:space="preserve">2.004 cm </t>
  </si>
  <si>
    <t>2.004 cm</t>
  </si>
  <si>
    <t>HEU</t>
  </si>
  <si>
    <t>HPGE 1</t>
  </si>
  <si>
    <t>Sample</t>
  </si>
  <si>
    <t>~2 Weeks or until HEU activity domininates</t>
  </si>
  <si>
    <t xml:space="preserve">Sample </t>
  </si>
  <si>
    <t>Zr</t>
  </si>
  <si>
    <t>Target Nuclides</t>
  </si>
  <si>
    <t xml:space="preserve">2 Count Long </t>
  </si>
  <si>
    <t>lambda [1/s]</t>
  </si>
  <si>
    <t>Intensity</t>
  </si>
  <si>
    <t>Counts</t>
  </si>
  <si>
    <t>Time to 1% Stats [s]</t>
  </si>
  <si>
    <t>2 Count Early</t>
  </si>
  <si>
    <t xml:space="preserve">1 hr each </t>
  </si>
  <si>
    <t>* All times are approximate based on estimated efficiency</t>
  </si>
  <si>
    <t>Zr-89 (909 keV gamma)</t>
  </si>
  <si>
    <t xml:space="preserve">Target Nuclides </t>
  </si>
  <si>
    <t>In-115m (336 keV gamma)</t>
  </si>
  <si>
    <t>In-116m (1294 keV gamma)</t>
  </si>
  <si>
    <t xml:space="preserve">Two Count Early </t>
  </si>
  <si>
    <t>15 min  each</t>
  </si>
  <si>
    <t xml:space="preserve">HPGE 2/3 </t>
  </si>
  <si>
    <t xml:space="preserve">HPGE 4 </t>
  </si>
  <si>
    <t>Two Different Detectors to remove some systematic uncertainty</t>
  </si>
  <si>
    <t>In</t>
  </si>
  <si>
    <t>HPGE 2/3</t>
  </si>
  <si>
    <t xml:space="preserve">Two different detectors to remove systematics </t>
  </si>
  <si>
    <t>Al</t>
  </si>
  <si>
    <t>Na-24 (1368 keV gamma)</t>
  </si>
  <si>
    <t xml:space="preserve">Two Counts Early </t>
  </si>
  <si>
    <t xml:space="preserve">30 min each - prioritize In setup first. </t>
  </si>
  <si>
    <t xml:space="preserve">Note- In-115m gone by &lt;12 hrs. </t>
  </si>
  <si>
    <t>Ni</t>
  </si>
  <si>
    <t>Ni-57 (1378 keV gamma)</t>
  </si>
  <si>
    <t>Co-58 (810.8 keV gamma)</t>
  </si>
  <si>
    <t xml:space="preserve">Two counts late </t>
  </si>
  <si>
    <t>~ 4 hrs each</t>
  </si>
  <si>
    <t>HPGE 5</t>
  </si>
  <si>
    <t>Use your standard counting schedule</t>
  </si>
  <si>
    <t>Au-196g (356 keV gamma)</t>
  </si>
  <si>
    <t>Au-198 (411.8 keV gamma)</t>
  </si>
  <si>
    <t xml:space="preserve">2 counts late </t>
  </si>
  <si>
    <t>~ 1 hr each</t>
  </si>
  <si>
    <t>HPGE 6</t>
  </si>
  <si>
    <t>Au</t>
  </si>
  <si>
    <t>W</t>
  </si>
  <si>
    <t>Target Nuclide</t>
  </si>
  <si>
    <t>W-187 (685.5 keV gamma)</t>
  </si>
  <si>
    <t>~ 2 hrs each</t>
  </si>
  <si>
    <t>HPGE 7</t>
  </si>
  <si>
    <t>Mn</t>
  </si>
  <si>
    <t>Mn-56 (846.8 keV gamma)</t>
  </si>
  <si>
    <t xml:space="preserve">1 hr </t>
  </si>
  <si>
    <t>6 hr</t>
  </si>
  <si>
    <t>2 count early</t>
  </si>
  <si>
    <t>1 count late</t>
  </si>
  <si>
    <t>HPGE 8</t>
  </si>
  <si>
    <t>Continuous counting</t>
  </si>
  <si>
    <t>12 hr activitiy [kBq]</t>
  </si>
  <si>
    <t>1 mill (0.254 mm)</t>
  </si>
  <si>
    <t>Time Hrs for 1% Stats starting at 2 Hrs</t>
  </si>
  <si>
    <t>Time Hrs for 1% Stats starting at 12 Hrs</t>
  </si>
  <si>
    <t xml:space="preserve">Not Possible </t>
  </si>
  <si>
    <t>E_gamma keV</t>
  </si>
  <si>
    <t>Efficiency at 18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</si>
</sst>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 shrinkToFit="1"/>
    </xf>
    <xf numFmtId="164" fontId="0" fillId="2" borderId="0" xfId="0" applyNumberFormat="1" applyFill="1"/>
    <xf numFmtId="0" fontId="2" fillId="0" borderId="1" xfId="0" applyFont="1" applyFill="1" applyBorder="1"/>
    <xf numFmtId="0" fontId="0" fillId="0" borderId="1" xfId="0" applyBorder="1"/>
    <xf numFmtId="2" fontId="3" fillId="3" borderId="1" xfId="0" applyNumberFormat="1" applyFont="1" applyFill="1" applyBorder="1"/>
    <xf numFmtId="2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il_Info"/>
      <sheetName val="MCNP_SCALE_Info"/>
      <sheetName val="FPS"/>
      <sheetName val="Activities"/>
    </sheetNames>
    <sheetDataSet>
      <sheetData sheetId="0"/>
      <sheetData sheetId="1">
        <row r="2">
          <cell r="O2" t="str">
            <v>Reaction</v>
          </cell>
        </row>
        <row r="3">
          <cell r="O3" t="str">
            <v>Zr-90 (n,2n) Zr-89</v>
          </cell>
        </row>
        <row r="4">
          <cell r="O4" t="str">
            <v>Ni-58 (n,2n) Ni-57</v>
          </cell>
        </row>
        <row r="5">
          <cell r="O5" t="str">
            <v>Ni-58 (n,p) Co-58</v>
          </cell>
        </row>
        <row r="6">
          <cell r="O6" t="str">
            <v>Au-197 (n,2n) Au-196</v>
          </cell>
        </row>
        <row r="7">
          <cell r="O7" t="str">
            <v>Au-197 (n,g) Au-198</v>
          </cell>
        </row>
        <row r="8">
          <cell r="O8" t="str">
            <v>In-115 (n,n') In-115m</v>
          </cell>
        </row>
        <row r="9">
          <cell r="O9" t="str">
            <v>In-115 (n,g) In-116m</v>
          </cell>
        </row>
        <row r="10">
          <cell r="O10" t="str">
            <v>Al-27 (n,a) Na-24</v>
          </cell>
        </row>
        <row r="11">
          <cell r="O11" t="str">
            <v>W-186 (n,g) W-187</v>
          </cell>
        </row>
        <row r="12">
          <cell r="O12" t="str">
            <v>Mn-55 (n,g)  Mn-56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75A0-4526-4F4C-B50F-B7A7E6BBCF24}">
  <dimension ref="A1:O25"/>
  <sheetViews>
    <sheetView tabSelected="1" workbookViewId="0">
      <pane xSplit="1" topLeftCell="L1" activePane="topRight" state="frozen"/>
      <selection pane="topRight" activeCell="M15" sqref="M15"/>
    </sheetView>
  </sheetViews>
  <sheetFormatPr defaultRowHeight="14.4" x14ac:dyDescent="0.3"/>
  <cols>
    <col min="1" max="1" width="18.21875" bestFit="1" customWidth="1"/>
    <col min="2" max="2" width="18.21875" customWidth="1"/>
    <col min="3" max="3" width="15.33203125" bestFit="1" customWidth="1"/>
    <col min="4" max="4" width="6.6640625" bestFit="1" customWidth="1"/>
    <col min="5" max="5" width="14.6640625" bestFit="1" customWidth="1"/>
    <col min="7" max="7" width="9" customWidth="1"/>
    <col min="8" max="8" width="9.44140625" customWidth="1"/>
    <col min="9" max="9" width="18.5546875" customWidth="1"/>
    <col min="10" max="10" width="17.33203125" customWidth="1"/>
    <col min="11" max="11" width="12" customWidth="1"/>
    <col min="12" max="12" width="16" customWidth="1"/>
    <col min="13" max="13" width="17.33203125" customWidth="1"/>
    <col min="14" max="14" width="12" customWidth="1"/>
    <col min="15" max="15" width="13.6640625" customWidth="1"/>
  </cols>
  <sheetData>
    <row r="1" spans="1:15" ht="46.2" customHeight="1" x14ac:dyDescent="0.3">
      <c r="A1" t="str">
        <f>[1]MCNP_SCALE_Info!O2</f>
        <v>Reaction</v>
      </c>
      <c r="B1" t="s">
        <v>17</v>
      </c>
      <c r="C1" s="7" t="s">
        <v>0</v>
      </c>
      <c r="D1" s="8" t="s">
        <v>67</v>
      </c>
      <c r="E1" t="s">
        <v>1</v>
      </c>
      <c r="F1" t="s">
        <v>4</v>
      </c>
      <c r="G1" s="4" t="s">
        <v>72</v>
      </c>
      <c r="H1" s="4" t="s">
        <v>73</v>
      </c>
      <c r="I1" t="s">
        <v>18</v>
      </c>
      <c r="J1" t="s">
        <v>20</v>
      </c>
      <c r="K1" t="s">
        <v>19</v>
      </c>
      <c r="L1" s="5" t="s">
        <v>69</v>
      </c>
      <c r="M1" t="s">
        <v>20</v>
      </c>
      <c r="N1" t="s">
        <v>19</v>
      </c>
      <c r="O1" s="5" t="s">
        <v>70</v>
      </c>
    </row>
    <row r="2" spans="1:15" x14ac:dyDescent="0.3">
      <c r="A2" t="str">
        <f>[1]MCNP_SCALE_Info!O3</f>
        <v>Zr-90 (n,2n) Zr-89</v>
      </c>
      <c r="B2">
        <v>2.4555654060562899E-6</v>
      </c>
      <c r="C2" s="9">
        <v>4.5509016602273205</v>
      </c>
      <c r="D2" s="10">
        <v>4.1658695352395796</v>
      </c>
      <c r="E2" t="s">
        <v>2</v>
      </c>
      <c r="F2" t="s">
        <v>5</v>
      </c>
      <c r="G2">
        <v>909.2</v>
      </c>
      <c r="H2">
        <f>(G2^2)/(0.7115*G2^3+147.8817*G2^2-1169*G2+63755)</f>
        <v>1.2601300606021079E-3</v>
      </c>
      <c r="I2">
        <v>0.99039999999999995</v>
      </c>
      <c r="J2" s="1">
        <v>1764.4812978609227</v>
      </c>
      <c r="K2">
        <f>(C2*1000*H2*I2*(1-EXP(-B2*J2)))/B2</f>
        <v>9999.9999626254448</v>
      </c>
      <c r="L2" s="6">
        <f>J2/3600</f>
        <v>0.49013369385025629</v>
      </c>
      <c r="M2" s="1">
        <v>1927.9507900696055</v>
      </c>
      <c r="N2">
        <f>(D2*1000*H2*I2*(1-EXP(-B2*M2)))/B2</f>
        <v>9999.9999535712595</v>
      </c>
      <c r="O2" s="6">
        <f>M2/3600</f>
        <v>0.53554188613044595</v>
      </c>
    </row>
    <row r="3" spans="1:15" x14ac:dyDescent="0.3">
      <c r="A3" t="str">
        <f>[1]MCNP_SCALE_Info!O4</f>
        <v>Ni-58 (n,2n) Ni-57</v>
      </c>
      <c r="B3">
        <v>5.4084517833953281E-6</v>
      </c>
      <c r="C3" s="9">
        <v>0.97485744328900892</v>
      </c>
      <c r="D3" s="10">
        <v>0.80238374951570812</v>
      </c>
      <c r="E3" t="s">
        <v>2</v>
      </c>
      <c r="F3" t="s">
        <v>5</v>
      </c>
      <c r="G3">
        <v>1378</v>
      </c>
      <c r="H3">
        <f t="shared" ref="H3:H11" si="0">(G3^2)/(0.7115*G3^3+147.8817*G3^2-1169*G3+63755)</f>
        <v>8.869069914918987E-4</v>
      </c>
      <c r="I3">
        <v>0.81699999999999995</v>
      </c>
      <c r="J3" s="1">
        <v>14727.90983827827</v>
      </c>
      <c r="K3">
        <f t="shared" ref="K3:K11" si="1">(C3*1000*H3*I3*(1-EXP(-B3*J3)))/B3</f>
        <v>10000.006185528291</v>
      </c>
      <c r="L3" s="6">
        <f t="shared" ref="L3:L11" si="2">J3/3600</f>
        <v>4.0910860661884083</v>
      </c>
      <c r="M3" s="1">
        <v>18052.906429914467</v>
      </c>
      <c r="N3">
        <f t="shared" ref="N3:N11" si="3">(D3*1000*H3*I3*(1-EXP(-B3*M3)))/B3</f>
        <v>10000.000107791235</v>
      </c>
      <c r="O3" s="6">
        <f t="shared" ref="O3:O11" si="4">M3/3600</f>
        <v>5.0146962305317961</v>
      </c>
    </row>
    <row r="4" spans="1:15" x14ac:dyDescent="0.3">
      <c r="A4" t="str">
        <f>[1]MCNP_SCALE_Info!O5</f>
        <v>Ni-58 (n,p) Co-58</v>
      </c>
      <c r="B4">
        <v>1.1321672046339831E-7</v>
      </c>
      <c r="C4" s="9">
        <v>0.74038164579662069</v>
      </c>
      <c r="D4" s="10">
        <v>0.7373701381740686</v>
      </c>
      <c r="E4" t="s">
        <v>2</v>
      </c>
      <c r="F4" t="s">
        <v>6</v>
      </c>
      <c r="G4">
        <v>810.8</v>
      </c>
      <c r="H4">
        <f t="shared" si="0"/>
        <v>1.3823207627281088E-3</v>
      </c>
      <c r="I4">
        <v>0.99450000000000005</v>
      </c>
      <c r="J4" s="1">
        <v>9830.4272009482484</v>
      </c>
      <c r="K4">
        <f t="shared" si="1"/>
        <v>9999.9999630554776</v>
      </c>
      <c r="L4" s="6">
        <f t="shared" si="2"/>
        <v>2.7306742224856246</v>
      </c>
      <c r="M4" s="1">
        <v>9870.5982799455851</v>
      </c>
      <c r="N4">
        <f t="shared" si="3"/>
        <v>9999.9999627278594</v>
      </c>
      <c r="O4" s="6">
        <f t="shared" si="4"/>
        <v>2.7418328555404403</v>
      </c>
    </row>
    <row r="5" spans="1:15" x14ac:dyDescent="0.3">
      <c r="A5" t="str">
        <f>[1]MCNP_SCALE_Info!O6</f>
        <v>Au-197 (n,2n) Au-196</v>
      </c>
      <c r="B5">
        <v>1.3002490781258352E-6</v>
      </c>
      <c r="C5" s="9">
        <v>3.747411240305814</v>
      </c>
      <c r="D5" s="10">
        <v>3.5760409152115455</v>
      </c>
      <c r="E5" t="s">
        <v>68</v>
      </c>
      <c r="F5" t="s">
        <v>7</v>
      </c>
      <c r="G5">
        <v>355.7</v>
      </c>
      <c r="H5">
        <f t="shared" si="0"/>
        <v>2.5114290418023284E-3</v>
      </c>
      <c r="I5">
        <v>0.87</v>
      </c>
      <c r="J5" s="1">
        <v>1222.2873986412621</v>
      </c>
      <c r="K5">
        <f t="shared" si="1"/>
        <v>9999.9952225147463</v>
      </c>
      <c r="L5" s="6">
        <f t="shared" si="2"/>
        <v>0.33952427740035057</v>
      </c>
      <c r="M5" s="1">
        <v>1280.9103570040259</v>
      </c>
      <c r="N5">
        <f t="shared" si="3"/>
        <v>9999.9947489745682</v>
      </c>
      <c r="O5" s="6">
        <f t="shared" si="4"/>
        <v>0.35580843250111827</v>
      </c>
    </row>
    <row r="6" spans="1:15" x14ac:dyDescent="0.3">
      <c r="A6" t="str">
        <f>[1]MCNP_SCALE_Info!O7</f>
        <v>Au-197 (n,g) Au-198</v>
      </c>
      <c r="B6">
        <v>2.9823556922068414E-6</v>
      </c>
      <c r="C6" s="9">
        <v>2.9196050663552491</v>
      </c>
      <c r="D6" s="10">
        <v>2.6223832742755748</v>
      </c>
      <c r="E6" t="s">
        <v>68</v>
      </c>
      <c r="F6" t="s">
        <v>8</v>
      </c>
      <c r="G6">
        <v>411.8</v>
      </c>
      <c r="H6">
        <f t="shared" si="0"/>
        <v>2.2809459187070852E-3</v>
      </c>
      <c r="I6">
        <v>0.95620000000000005</v>
      </c>
      <c r="J6" s="1">
        <v>1574.0958473288999</v>
      </c>
      <c r="K6">
        <f t="shared" si="1"/>
        <v>10000.000173201552</v>
      </c>
      <c r="L6" s="6">
        <f t="shared" si="2"/>
        <v>0.43724884648024998</v>
      </c>
      <c r="M6" s="1">
        <v>1752.9715364449269</v>
      </c>
      <c r="N6">
        <f t="shared" si="3"/>
        <v>10000.000239951758</v>
      </c>
      <c r="O6" s="6">
        <f t="shared" si="4"/>
        <v>0.48693653790136859</v>
      </c>
    </row>
    <row r="7" spans="1:15" x14ac:dyDescent="0.3">
      <c r="A7" t="str">
        <f>[1]MCNP_SCALE_Info!O8</f>
        <v>In-115 (n,n') In-115m</v>
      </c>
      <c r="B7">
        <v>4.2882156679036458E-5</v>
      </c>
      <c r="C7" s="9">
        <v>120.08491717288234</v>
      </c>
      <c r="D7" s="10">
        <v>25.647381873094208</v>
      </c>
      <c r="E7" t="s">
        <v>3</v>
      </c>
      <c r="F7" t="s">
        <v>5</v>
      </c>
      <c r="G7">
        <v>336.24</v>
      </c>
      <c r="H7">
        <f t="shared" si="0"/>
        <v>2.602786010153593E-3</v>
      </c>
      <c r="I7">
        <v>0.45900000000000002</v>
      </c>
      <c r="J7" s="1">
        <v>69.808679704773468</v>
      </c>
      <c r="K7">
        <f t="shared" si="1"/>
        <v>9999.9806156134346</v>
      </c>
      <c r="L7" s="6">
        <f t="shared" si="2"/>
        <v>1.9391299917992631E-2</v>
      </c>
      <c r="M7" s="1">
        <v>328.67235854366851</v>
      </c>
      <c r="N7">
        <f t="shared" si="3"/>
        <v>10000.010389678891</v>
      </c>
      <c r="O7" s="6">
        <f t="shared" si="4"/>
        <v>9.1297877373241257E-2</v>
      </c>
    </row>
    <row r="8" spans="1:15" x14ac:dyDescent="0.3">
      <c r="A8" t="str">
        <f>[1]MCNP_SCALE_Info!O9</f>
        <v>In-115 (n,g) In-116m</v>
      </c>
      <c r="B8">
        <v>2.1279154557620963E-4</v>
      </c>
      <c r="C8" s="9">
        <v>236.36246426405927</v>
      </c>
      <c r="D8" s="10">
        <v>0.11134418065046177</v>
      </c>
      <c r="E8" t="s">
        <v>3</v>
      </c>
      <c r="F8" t="s">
        <v>5</v>
      </c>
      <c r="G8">
        <v>1293.56</v>
      </c>
      <c r="H8">
        <f t="shared" si="0"/>
        <v>9.3686992527370434E-4</v>
      </c>
      <c r="I8">
        <v>0.84799999999999998</v>
      </c>
      <c r="J8" s="1">
        <v>53.557305504541141</v>
      </c>
      <c r="K8">
        <f t="shared" si="1"/>
        <v>10000.000027355423</v>
      </c>
      <c r="L8" s="6">
        <f t="shared" si="2"/>
        <v>1.4877029306816983E-2</v>
      </c>
      <c r="M8" s="1">
        <v>344871.12399508979</v>
      </c>
      <c r="N8">
        <f t="shared" si="3"/>
        <v>415.70792583354154</v>
      </c>
      <c r="O8" s="6" t="s">
        <v>71</v>
      </c>
    </row>
    <row r="9" spans="1:15" x14ac:dyDescent="0.3">
      <c r="A9" t="str">
        <f>[1]MCNP_SCALE_Info!O10</f>
        <v>Al-27 (n,a) Na-24</v>
      </c>
      <c r="B9">
        <v>1.2836058899258247E-5</v>
      </c>
      <c r="C9" s="9">
        <v>12.583981083224801</v>
      </c>
      <c r="D9" s="10">
        <v>7.9274113291169064</v>
      </c>
      <c r="E9" t="s">
        <v>3</v>
      </c>
      <c r="F9" t="s">
        <v>5</v>
      </c>
      <c r="G9">
        <v>1368.63</v>
      </c>
      <c r="H9">
        <f t="shared" si="0"/>
        <v>8.9218653525014575E-4</v>
      </c>
      <c r="I9">
        <v>0.99990000000000001</v>
      </c>
      <c r="J9" s="1">
        <v>895.91025056090564</v>
      </c>
      <c r="K9">
        <f t="shared" si="1"/>
        <v>10000.000106789772</v>
      </c>
      <c r="L9" s="6">
        <f t="shared" si="2"/>
        <v>0.24886395848914045</v>
      </c>
      <c r="M9" s="1">
        <v>1427.0127310219164</v>
      </c>
      <c r="N9">
        <f t="shared" si="3"/>
        <v>10000.000263519865</v>
      </c>
      <c r="O9" s="6">
        <f t="shared" si="4"/>
        <v>0.39639242528386565</v>
      </c>
    </row>
    <row r="10" spans="1:15" x14ac:dyDescent="0.3">
      <c r="A10" t="str">
        <f>[1]MCNP_SCALE_Info!O11</f>
        <v>W-186 (n,g) W-187</v>
      </c>
      <c r="B10">
        <v>8.0225368120364038E-6</v>
      </c>
      <c r="C10" s="9">
        <v>5.4622540970103284</v>
      </c>
      <c r="D10" s="10">
        <v>4.092066984624612</v>
      </c>
      <c r="E10" t="s">
        <v>3</v>
      </c>
      <c r="F10" t="s">
        <v>5</v>
      </c>
      <c r="G10">
        <v>658.51</v>
      </c>
      <c r="H10">
        <f t="shared" si="0"/>
        <v>1.6265892173157913E-3</v>
      </c>
      <c r="I10">
        <v>0.33200000000000002</v>
      </c>
      <c r="J10" s="1">
        <v>3437.0468794341859</v>
      </c>
      <c r="K10">
        <f t="shared" si="1"/>
        <v>9999.9885704465269</v>
      </c>
      <c r="L10" s="6">
        <f t="shared" si="2"/>
        <v>0.95473524428727385</v>
      </c>
      <c r="M10" s="1">
        <v>4609.4224261549034</v>
      </c>
      <c r="N10">
        <f t="shared" si="3"/>
        <v>10000.000408410509</v>
      </c>
      <c r="O10" s="6">
        <f t="shared" si="4"/>
        <v>1.280395118376362</v>
      </c>
    </row>
    <row r="11" spans="1:15" x14ac:dyDescent="0.3">
      <c r="A11" t="str">
        <f>[1]MCNP_SCALE_Info!O12</f>
        <v>Mn-55 (n,g)  Mn-56</v>
      </c>
      <c r="B11">
        <v>7.4628249414292135E-5</v>
      </c>
      <c r="C11" s="9">
        <v>13.704424218558682</v>
      </c>
      <c r="D11" s="10">
        <v>0.93342163918341414</v>
      </c>
      <c r="E11" t="s">
        <v>3</v>
      </c>
      <c r="F11" t="s">
        <v>5</v>
      </c>
      <c r="G11">
        <v>846.8</v>
      </c>
      <c r="H11">
        <f t="shared" si="0"/>
        <v>1.3349560718730255E-3</v>
      </c>
      <c r="I11">
        <v>0.98850000000000005</v>
      </c>
      <c r="J11" s="1">
        <v>564.69575536440152</v>
      </c>
      <c r="K11">
        <f t="shared" si="1"/>
        <v>10000.000641976589</v>
      </c>
      <c r="L11" s="6">
        <f t="shared" si="2"/>
        <v>0.15685993204566709</v>
      </c>
      <c r="M11" s="1">
        <v>12476.27311396959</v>
      </c>
      <c r="N11">
        <f t="shared" si="3"/>
        <v>9999.9989156817319</v>
      </c>
      <c r="O11" s="6">
        <f t="shared" si="4"/>
        <v>3.4656314205471084</v>
      </c>
    </row>
    <row r="16" spans="1:15" x14ac:dyDescent="0.3">
      <c r="K16" s="3"/>
    </row>
    <row r="17" spans="11:11" x14ac:dyDescent="0.3">
      <c r="K17" s="3"/>
    </row>
    <row r="18" spans="11:11" x14ac:dyDescent="0.3">
      <c r="K18" s="3"/>
    </row>
    <row r="19" spans="11:11" x14ac:dyDescent="0.3">
      <c r="K19" s="3"/>
    </row>
    <row r="20" spans="11:11" x14ac:dyDescent="0.3">
      <c r="K20" s="3"/>
    </row>
    <row r="21" spans="11:11" x14ac:dyDescent="0.3">
      <c r="K21" s="3"/>
    </row>
    <row r="22" spans="11:11" x14ac:dyDescent="0.3">
      <c r="K22" s="3"/>
    </row>
    <row r="23" spans="11:11" x14ac:dyDescent="0.3">
      <c r="K23" s="3"/>
    </row>
    <row r="24" spans="11:11" x14ac:dyDescent="0.3">
      <c r="K24" s="3"/>
    </row>
    <row r="25" spans="11:11" x14ac:dyDescent="0.3">
      <c r="K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188C-593E-4301-9A85-DB7D2038B37A}">
  <dimension ref="A1:D47"/>
  <sheetViews>
    <sheetView topLeftCell="A28" workbookViewId="0">
      <selection activeCell="C16" sqref="C16"/>
    </sheetView>
  </sheetViews>
  <sheetFormatPr defaultRowHeight="14.4" x14ac:dyDescent="0.3"/>
  <cols>
    <col min="1" max="1" width="22.5546875" customWidth="1"/>
  </cols>
  <sheetData>
    <row r="1" spans="1:4" x14ac:dyDescent="0.3">
      <c r="A1" s="2" t="s">
        <v>10</v>
      </c>
      <c r="C1" t="s">
        <v>23</v>
      </c>
    </row>
    <row r="2" spans="1:4" x14ac:dyDescent="0.3">
      <c r="A2" t="s">
        <v>13</v>
      </c>
      <c r="B2" t="s">
        <v>14</v>
      </c>
    </row>
    <row r="3" spans="1:4" x14ac:dyDescent="0.3">
      <c r="A3" t="s">
        <v>15</v>
      </c>
      <c r="B3" t="s">
        <v>24</v>
      </c>
    </row>
    <row r="4" spans="1:4" x14ac:dyDescent="0.3">
      <c r="A4" t="s">
        <v>21</v>
      </c>
      <c r="B4" t="s">
        <v>22</v>
      </c>
    </row>
    <row r="5" spans="1:4" x14ac:dyDescent="0.3">
      <c r="A5" t="s">
        <v>16</v>
      </c>
      <c r="B5" t="s">
        <v>22</v>
      </c>
    </row>
    <row r="7" spans="1:4" x14ac:dyDescent="0.3">
      <c r="A7" s="2" t="s">
        <v>30</v>
      </c>
    </row>
    <row r="8" spans="1:4" x14ac:dyDescent="0.3">
      <c r="A8" t="s">
        <v>32</v>
      </c>
    </row>
    <row r="9" spans="1:4" x14ac:dyDescent="0.3">
      <c r="A9" t="s">
        <v>11</v>
      </c>
      <c r="B9" t="s">
        <v>33</v>
      </c>
    </row>
    <row r="10" spans="1:4" x14ac:dyDescent="0.3">
      <c r="A10" t="s">
        <v>25</v>
      </c>
      <c r="B10" t="s">
        <v>26</v>
      </c>
    </row>
    <row r="11" spans="1:4" x14ac:dyDescent="0.3">
      <c r="B11" t="s">
        <v>27</v>
      </c>
    </row>
    <row r="12" spans="1:4" x14ac:dyDescent="0.3">
      <c r="A12" t="s">
        <v>28</v>
      </c>
      <c r="B12" t="s">
        <v>29</v>
      </c>
      <c r="D12" t="s">
        <v>40</v>
      </c>
    </row>
    <row r="14" spans="1:4" x14ac:dyDescent="0.3">
      <c r="A14" s="2" t="s">
        <v>34</v>
      </c>
    </row>
    <row r="15" spans="1:4" x14ac:dyDescent="0.3">
      <c r="A15" t="s">
        <v>35</v>
      </c>
    </row>
    <row r="16" spans="1:4" x14ac:dyDescent="0.3">
      <c r="A16" t="s">
        <v>13</v>
      </c>
      <c r="B16" t="s">
        <v>36</v>
      </c>
    </row>
    <row r="17" spans="1:2" x14ac:dyDescent="0.3">
      <c r="A17" t="s">
        <v>15</v>
      </c>
      <c r="B17" t="s">
        <v>37</v>
      </c>
    </row>
    <row r="18" spans="1:2" x14ac:dyDescent="0.3">
      <c r="A18" t="s">
        <v>38</v>
      </c>
      <c r="B18" t="s">
        <v>39</v>
      </c>
    </row>
    <row r="20" spans="1:2" x14ac:dyDescent="0.3">
      <c r="A20" s="2" t="s">
        <v>31</v>
      </c>
    </row>
    <row r="21" spans="1:2" x14ac:dyDescent="0.3">
      <c r="A21" t="s">
        <v>13</v>
      </c>
      <c r="B21" t="s">
        <v>41</v>
      </c>
    </row>
    <row r="22" spans="1:2" x14ac:dyDescent="0.3">
      <c r="A22" t="s">
        <v>15</v>
      </c>
      <c r="B22" t="s">
        <v>42</v>
      </c>
    </row>
    <row r="23" spans="1:2" x14ac:dyDescent="0.3">
      <c r="B23" t="s">
        <v>43</v>
      </c>
    </row>
    <row r="24" spans="1:2" x14ac:dyDescent="0.3">
      <c r="A24" t="s">
        <v>44</v>
      </c>
      <c r="B24" t="s">
        <v>45</v>
      </c>
    </row>
    <row r="26" spans="1:2" x14ac:dyDescent="0.3">
      <c r="A26" s="2" t="s">
        <v>46</v>
      </c>
    </row>
    <row r="27" spans="1:2" x14ac:dyDescent="0.3">
      <c r="A27" t="s">
        <v>13</v>
      </c>
      <c r="B27" t="s">
        <v>53</v>
      </c>
    </row>
    <row r="28" spans="1:2" x14ac:dyDescent="0.3">
      <c r="A28" t="s">
        <v>47</v>
      </c>
    </row>
    <row r="29" spans="1:2" x14ac:dyDescent="0.3">
      <c r="A29" t="s">
        <v>15</v>
      </c>
      <c r="B29" t="s">
        <v>48</v>
      </c>
    </row>
    <row r="30" spans="1:2" x14ac:dyDescent="0.3">
      <c r="B30" t="s">
        <v>49</v>
      </c>
    </row>
    <row r="31" spans="1:2" x14ac:dyDescent="0.3">
      <c r="A31" t="s">
        <v>50</v>
      </c>
      <c r="B31" t="s">
        <v>51</v>
      </c>
    </row>
    <row r="33" spans="1:2" x14ac:dyDescent="0.3">
      <c r="A33" s="2" t="s">
        <v>52</v>
      </c>
    </row>
    <row r="34" spans="1:2" x14ac:dyDescent="0.3">
      <c r="A34" t="s">
        <v>11</v>
      </c>
      <c r="B34" t="s">
        <v>54</v>
      </c>
    </row>
    <row r="35" spans="1:2" x14ac:dyDescent="0.3">
      <c r="A35" t="s">
        <v>55</v>
      </c>
      <c r="B35" t="s">
        <v>56</v>
      </c>
    </row>
    <row r="36" spans="1:2" x14ac:dyDescent="0.3">
      <c r="A36" t="s">
        <v>50</v>
      </c>
      <c r="B36" t="s">
        <v>57</v>
      </c>
    </row>
    <row r="38" spans="1:2" x14ac:dyDescent="0.3">
      <c r="A38" s="2" t="s">
        <v>58</v>
      </c>
    </row>
    <row r="39" spans="1:2" x14ac:dyDescent="0.3">
      <c r="A39" t="s">
        <v>11</v>
      </c>
      <c r="B39" t="s">
        <v>59</v>
      </c>
    </row>
    <row r="40" spans="1:2" x14ac:dyDescent="0.3">
      <c r="A40" t="s">
        <v>55</v>
      </c>
      <c r="B40" t="s">
        <v>60</v>
      </c>
    </row>
    <row r="41" spans="1:2" x14ac:dyDescent="0.3">
      <c r="A41" t="s">
        <v>63</v>
      </c>
      <c r="B41" t="s">
        <v>61</v>
      </c>
    </row>
    <row r="42" spans="1:2" x14ac:dyDescent="0.3">
      <c r="A42" t="s">
        <v>64</v>
      </c>
      <c r="B42" t="s">
        <v>62</v>
      </c>
    </row>
    <row r="44" spans="1:2" x14ac:dyDescent="0.3">
      <c r="A44" s="2" t="s">
        <v>65</v>
      </c>
    </row>
    <row r="45" spans="1:2" x14ac:dyDescent="0.3">
      <c r="A45" t="s">
        <v>11</v>
      </c>
      <c r="B45" t="s">
        <v>9</v>
      </c>
    </row>
    <row r="46" spans="1:2" x14ac:dyDescent="0.3">
      <c r="A46" t="s">
        <v>12</v>
      </c>
    </row>
    <row r="47" spans="1:2" x14ac:dyDescent="0.3">
      <c r="A4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Modeled Foils and Activities</vt:lpstr>
      <vt:lpstr>Count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2018-10-21T18:59:34Z</dcterms:created>
  <dcterms:modified xsi:type="dcterms:W3CDTF">2019-02-11T03:06:54Z</dcterms:modified>
</cp:coreProperties>
</file>