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NIF-Src\"/>
    </mc:Choice>
  </mc:AlternateContent>
  <xr:revisionPtr revIDLastSave="0" documentId="13_ncr:1_{1A7AB3F0-0998-4339-B12E-B39A1B1EFAF3}" xr6:coauthVersionLast="38" xr6:coauthVersionMax="38" xr10:uidLastSave="{00000000-0000-0000-0000-000000000000}"/>
  <bookViews>
    <workbookView xWindow="0" yWindow="0" windowWidth="23040" windowHeight="9072" activeTab="1" xr2:uid="{2FFDCBB8-957F-484D-91EF-4BBC7F026D19}"/>
  </bookViews>
  <sheets>
    <sheet name="Scale Updated Mavric" sheetId="1" r:id="rId1"/>
    <sheet name="MCNP Godiva" sheetId="2" r:id="rId2"/>
  </sheets>
  <definedNames>
    <definedName name="_xlnm._FilterDatabase" localSheetId="0" hidden="1">'Scale Updated Mavric'!$A$3:$P$3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" i="2"/>
  <c r="G3" i="2"/>
  <c r="H3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" i="2"/>
  <c r="F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O47" i="1" l="1"/>
  <c r="P47" i="1"/>
  <c r="O46" i="1"/>
  <c r="P46" i="1"/>
  <c r="O45" i="1"/>
  <c r="P45" i="1"/>
  <c r="O44" i="1"/>
  <c r="P44" i="1"/>
  <c r="O43" i="1"/>
  <c r="P43" i="1"/>
  <c r="O42" i="1"/>
  <c r="P42" i="1"/>
  <c r="O41" i="1"/>
  <c r="P41" i="1"/>
  <c r="O40" i="1"/>
  <c r="P40" i="1"/>
  <c r="O39" i="1"/>
  <c r="P39" i="1"/>
  <c r="O38" i="1"/>
  <c r="P38" i="1"/>
  <c r="O37" i="1"/>
  <c r="P37" i="1"/>
  <c r="O36" i="1"/>
  <c r="P36" i="1"/>
  <c r="O35" i="1"/>
  <c r="P35" i="1"/>
  <c r="O34" i="1"/>
  <c r="P34" i="1"/>
  <c r="O33" i="1"/>
  <c r="P33" i="1"/>
  <c r="O32" i="1"/>
  <c r="P32" i="1"/>
  <c r="O31" i="1"/>
  <c r="P31" i="1"/>
  <c r="O30" i="1"/>
  <c r="P30" i="1"/>
  <c r="O29" i="1"/>
  <c r="P29" i="1"/>
  <c r="O28" i="1"/>
  <c r="P28" i="1"/>
  <c r="O27" i="1"/>
  <c r="P27" i="1"/>
  <c r="O26" i="1"/>
  <c r="P26" i="1"/>
  <c r="O25" i="1"/>
  <c r="P25" i="1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7" i="1"/>
  <c r="P17" i="1"/>
  <c r="O16" i="1"/>
  <c r="P16" i="1"/>
  <c r="O15" i="1"/>
  <c r="P15" i="1"/>
  <c r="O14" i="1"/>
  <c r="P14" i="1"/>
  <c r="O13" i="1"/>
  <c r="P13" i="1"/>
  <c r="O12" i="1"/>
  <c r="P12" i="1"/>
  <c r="O11" i="1"/>
  <c r="P11" i="1"/>
  <c r="O10" i="1"/>
  <c r="P10" i="1"/>
  <c r="O9" i="1"/>
  <c r="P9" i="1"/>
  <c r="O8" i="1"/>
  <c r="P8" i="1"/>
  <c r="O7" i="1"/>
  <c r="P7" i="1"/>
  <c r="O6" i="1"/>
  <c r="P6" i="1"/>
  <c r="O5" i="1"/>
  <c r="P5" i="1"/>
  <c r="O4" i="1"/>
  <c r="P4" i="1"/>
  <c r="P48" i="1"/>
  <c r="O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48" i="1"/>
</calcChain>
</file>

<file path=xl/sharedStrings.xml><?xml version="1.0" encoding="utf-8"?>
<sst xmlns="http://schemas.openxmlformats.org/spreadsheetml/2006/main" count="42" uniqueCount="29">
  <si>
    <t>upper</t>
  </si>
  <si>
    <t>energy</t>
  </si>
  <si>
    <t>track-length</t>
  </si>
  <si>
    <t>estimator</t>
  </si>
  <si>
    <t>collision-density</t>
  </si>
  <si>
    <t>group</t>
  </si>
  <si>
    <t>(eV)</t>
  </si>
  <si>
    <t>value</t>
  </si>
  <si>
    <t>uncertainty</t>
  </si>
  <si>
    <t>rel</t>
  </si>
  <si>
    <t>-----</t>
  </si>
  <si>
    <t>------------</t>
  </si>
  <si>
    <t>-------</t>
  </si>
  <si>
    <t>Normalized</t>
  </si>
  <si>
    <t xml:space="preserve">Energy </t>
  </si>
  <si>
    <t>MeV</t>
  </si>
  <si>
    <t xml:space="preserve">Flux </t>
  </si>
  <si>
    <t>n/cm^2-s</t>
  </si>
  <si>
    <t>Track Length</t>
  </si>
  <si>
    <t>sigma</t>
  </si>
  <si>
    <t>Coll -den</t>
  </si>
  <si>
    <t>Objective Spectra</t>
  </si>
  <si>
    <t>Nφ (n/cm2/src)</t>
  </si>
  <si>
    <t>σ (rel)</t>
  </si>
  <si>
    <t>σ (abs)</t>
  </si>
  <si>
    <t>Ebins</t>
  </si>
  <si>
    <t>Differential</t>
  </si>
  <si>
    <t>Total</t>
  </si>
  <si>
    <t>Lethargy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</si>
</sst>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6" xfId="0" applyNumberFormat="1" applyBorder="1"/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D524-E8BF-4FE7-95C7-2A4890FFADC5}">
  <dimension ref="A1:P48"/>
  <sheetViews>
    <sheetView topLeftCell="I1" workbookViewId="0">
      <selection activeCell="J4" sqref="J4"/>
    </sheetView>
  </sheetViews>
  <sheetFormatPr defaultRowHeight="14.4" x14ac:dyDescent="0.3"/>
  <cols>
    <col min="2" max="2" width="9" bestFit="1" customWidth="1"/>
    <col min="3" max="3" width="10.77734375" bestFit="1" customWidth="1"/>
    <col min="4" max="5" width="10.21875" bestFit="1" customWidth="1"/>
    <col min="6" max="6" width="14.21875" bestFit="1" customWidth="1"/>
    <col min="7" max="7" width="9" bestFit="1" customWidth="1"/>
    <col min="8" max="8" width="10.21875" bestFit="1" customWidth="1"/>
    <col min="9" max="9" width="8" bestFit="1" customWidth="1"/>
    <col min="10" max="10" width="10.33203125" bestFit="1" customWidth="1"/>
    <col min="14" max="14" width="10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J1" t="s">
        <v>13</v>
      </c>
      <c r="K1" t="s">
        <v>18</v>
      </c>
      <c r="N1" t="s">
        <v>13</v>
      </c>
      <c r="O1" t="s">
        <v>20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J2" t="s">
        <v>14</v>
      </c>
      <c r="K2" t="s">
        <v>16</v>
      </c>
      <c r="L2" t="s">
        <v>19</v>
      </c>
      <c r="O2" t="s">
        <v>16</v>
      </c>
      <c r="P2" t="s">
        <v>19</v>
      </c>
    </row>
    <row r="3" spans="1:16" x14ac:dyDescent="0.3">
      <c r="A3" t="s">
        <v>10</v>
      </c>
      <c r="B3" t="s">
        <v>11</v>
      </c>
      <c r="C3" t="s">
        <v>11</v>
      </c>
      <c r="D3" t="s">
        <v>11</v>
      </c>
      <c r="E3" t="s">
        <v>12</v>
      </c>
      <c r="F3" t="s">
        <v>11</v>
      </c>
      <c r="G3" t="s">
        <v>11</v>
      </c>
      <c r="H3" t="s">
        <v>12</v>
      </c>
      <c r="J3" t="s">
        <v>15</v>
      </c>
      <c r="K3" t="s">
        <v>17</v>
      </c>
      <c r="O3" t="s">
        <v>17</v>
      </c>
    </row>
    <row r="4" spans="1:16" x14ac:dyDescent="0.3">
      <c r="A4">
        <v>45</v>
      </c>
      <c r="B4" s="1">
        <v>1.1299999999999999</v>
      </c>
      <c r="C4" s="1">
        <v>0</v>
      </c>
      <c r="D4" s="1">
        <v>0</v>
      </c>
      <c r="E4">
        <v>0</v>
      </c>
      <c r="F4" s="1">
        <v>0</v>
      </c>
      <c r="G4" s="1">
        <v>0</v>
      </c>
      <c r="H4">
        <v>0</v>
      </c>
      <c r="J4" s="1">
        <f t="shared" ref="J4:J48" si="0">B4/10^6</f>
        <v>1.13E-6</v>
      </c>
      <c r="K4" s="1">
        <f t="shared" ref="K4:K48" si="1">C4/SUM($C$4:$C$48)</f>
        <v>0</v>
      </c>
      <c r="L4" s="1">
        <f t="shared" ref="L4:L48" si="2">D4/SUM($C$4:$C$48)</f>
        <v>0</v>
      </c>
      <c r="O4" s="1">
        <f t="shared" ref="O4:O48" si="3">F4/SUM($F$4:$F$48)</f>
        <v>0</v>
      </c>
      <c r="P4" s="1">
        <f t="shared" ref="P4:P48" si="4">G4/SUM($F$4:$F$48)</f>
        <v>0</v>
      </c>
    </row>
    <row r="5" spans="1:16" x14ac:dyDescent="0.3">
      <c r="A5">
        <v>44</v>
      </c>
      <c r="B5" s="1">
        <v>3.06</v>
      </c>
      <c r="C5" s="1">
        <v>0</v>
      </c>
      <c r="D5" s="1">
        <v>0</v>
      </c>
      <c r="E5">
        <v>0</v>
      </c>
      <c r="F5" s="1">
        <v>0</v>
      </c>
      <c r="G5" s="1">
        <v>0</v>
      </c>
      <c r="H5">
        <v>0</v>
      </c>
      <c r="J5" s="1">
        <f t="shared" si="0"/>
        <v>3.0599999999999999E-6</v>
      </c>
      <c r="K5" s="1">
        <f t="shared" si="1"/>
        <v>0</v>
      </c>
      <c r="L5" s="1">
        <f t="shared" si="2"/>
        <v>0</v>
      </c>
      <c r="O5" s="1">
        <f t="shared" si="3"/>
        <v>0</v>
      </c>
      <c r="P5" s="1">
        <f t="shared" si="4"/>
        <v>0</v>
      </c>
    </row>
    <row r="6" spans="1:16" x14ac:dyDescent="0.3">
      <c r="A6">
        <v>43</v>
      </c>
      <c r="B6" s="1">
        <v>10.7</v>
      </c>
      <c r="C6" s="1">
        <v>0</v>
      </c>
      <c r="D6" s="1">
        <v>0</v>
      </c>
      <c r="E6">
        <v>0</v>
      </c>
      <c r="F6" s="1">
        <v>0</v>
      </c>
      <c r="G6" s="1">
        <v>0</v>
      </c>
      <c r="H6">
        <v>0</v>
      </c>
      <c r="J6" s="1">
        <f t="shared" si="0"/>
        <v>1.0699999999999999E-5</v>
      </c>
      <c r="K6" s="1">
        <f t="shared" si="1"/>
        <v>0</v>
      </c>
      <c r="L6" s="1">
        <f t="shared" si="2"/>
        <v>0</v>
      </c>
      <c r="O6" s="1">
        <f t="shared" si="3"/>
        <v>0</v>
      </c>
      <c r="P6" s="1">
        <f t="shared" si="4"/>
        <v>0</v>
      </c>
    </row>
    <row r="7" spans="1:16" x14ac:dyDescent="0.3">
      <c r="A7">
        <v>42</v>
      </c>
      <c r="B7" s="1">
        <v>29</v>
      </c>
      <c r="C7" s="1">
        <v>0</v>
      </c>
      <c r="D7" s="1">
        <v>0</v>
      </c>
      <c r="E7">
        <v>0</v>
      </c>
      <c r="F7" s="1">
        <v>0</v>
      </c>
      <c r="G7" s="1">
        <v>0</v>
      </c>
      <c r="H7">
        <v>0</v>
      </c>
      <c r="J7" s="1">
        <f t="shared" si="0"/>
        <v>2.9E-5</v>
      </c>
      <c r="K7" s="1">
        <f t="shared" si="1"/>
        <v>0</v>
      </c>
      <c r="L7" s="1">
        <f t="shared" si="2"/>
        <v>0</v>
      </c>
      <c r="O7" s="1">
        <f t="shared" si="3"/>
        <v>0</v>
      </c>
      <c r="P7" s="1">
        <f t="shared" si="4"/>
        <v>0</v>
      </c>
    </row>
    <row r="8" spans="1:16" x14ac:dyDescent="0.3">
      <c r="A8">
        <v>41</v>
      </c>
      <c r="B8" s="1">
        <v>101</v>
      </c>
      <c r="C8" s="1">
        <v>0</v>
      </c>
      <c r="D8" s="1">
        <v>0</v>
      </c>
      <c r="E8">
        <v>0</v>
      </c>
      <c r="F8" s="1">
        <v>0</v>
      </c>
      <c r="G8" s="1">
        <v>0</v>
      </c>
      <c r="H8">
        <v>0</v>
      </c>
      <c r="J8" s="1">
        <f t="shared" si="0"/>
        <v>1.01E-4</v>
      </c>
      <c r="K8" s="1">
        <f t="shared" si="1"/>
        <v>0</v>
      </c>
      <c r="L8" s="1">
        <f t="shared" si="2"/>
        <v>0</v>
      </c>
      <c r="O8" s="1">
        <f t="shared" si="3"/>
        <v>0</v>
      </c>
      <c r="P8" s="1">
        <f t="shared" si="4"/>
        <v>0</v>
      </c>
    </row>
    <row r="9" spans="1:16" x14ac:dyDescent="0.3">
      <c r="A9">
        <v>40</v>
      </c>
      <c r="B9" s="1">
        <v>275</v>
      </c>
      <c r="C9" s="1">
        <v>1098970</v>
      </c>
      <c r="D9" s="1">
        <v>911186</v>
      </c>
      <c r="E9">
        <v>0.82913000000000003</v>
      </c>
      <c r="F9" s="1">
        <v>0</v>
      </c>
      <c r="G9" s="1">
        <v>0</v>
      </c>
      <c r="H9">
        <v>0</v>
      </c>
      <c r="J9" s="1">
        <f t="shared" si="0"/>
        <v>2.7500000000000002E-4</v>
      </c>
      <c r="K9" s="1">
        <f t="shared" si="1"/>
        <v>3.8981743470768551E-6</v>
      </c>
      <c r="L9" s="1">
        <f t="shared" si="2"/>
        <v>3.2320826688768313E-6</v>
      </c>
      <c r="O9" s="1">
        <f t="shared" si="3"/>
        <v>0</v>
      </c>
      <c r="P9" s="1">
        <f t="shared" si="4"/>
        <v>0</v>
      </c>
    </row>
    <row r="10" spans="1:16" x14ac:dyDescent="0.3">
      <c r="A10">
        <v>39</v>
      </c>
      <c r="B10" s="1">
        <v>583</v>
      </c>
      <c r="C10" s="1">
        <v>2479440</v>
      </c>
      <c r="D10" s="1">
        <v>2163150</v>
      </c>
      <c r="E10">
        <v>0.87243000000000004</v>
      </c>
      <c r="F10" s="1">
        <v>0</v>
      </c>
      <c r="G10" s="1">
        <v>0</v>
      </c>
      <c r="H10">
        <v>0</v>
      </c>
      <c r="J10" s="1">
        <f t="shared" si="0"/>
        <v>5.8299999999999997E-4</v>
      </c>
      <c r="K10" s="1">
        <f t="shared" si="1"/>
        <v>8.7948619189934557E-6</v>
      </c>
      <c r="L10" s="1">
        <f t="shared" si="2"/>
        <v>7.6729445197587739E-6</v>
      </c>
      <c r="O10" s="1">
        <f t="shared" si="3"/>
        <v>0</v>
      </c>
      <c r="P10" s="1">
        <f t="shared" si="4"/>
        <v>0</v>
      </c>
    </row>
    <row r="11" spans="1:16" x14ac:dyDescent="0.3">
      <c r="A11">
        <v>38</v>
      </c>
      <c r="B11" s="1">
        <v>1230</v>
      </c>
      <c r="C11" s="1">
        <v>1564280</v>
      </c>
      <c r="D11" s="1">
        <v>913593</v>
      </c>
      <c r="E11">
        <v>0.58404</v>
      </c>
      <c r="F11" s="1">
        <v>0</v>
      </c>
      <c r="G11" s="1">
        <v>0</v>
      </c>
      <c r="H11">
        <v>0</v>
      </c>
      <c r="J11" s="1">
        <f t="shared" si="0"/>
        <v>1.23E-3</v>
      </c>
      <c r="K11" s="1">
        <f t="shared" si="1"/>
        <v>5.5486830101325631E-6</v>
      </c>
      <c r="L11" s="1">
        <f t="shared" si="2"/>
        <v>3.2406205776945551E-6</v>
      </c>
      <c r="O11" s="1">
        <f t="shared" si="3"/>
        <v>0</v>
      </c>
      <c r="P11" s="1">
        <f t="shared" si="4"/>
        <v>0</v>
      </c>
    </row>
    <row r="12" spans="1:16" x14ac:dyDescent="0.3">
      <c r="A12">
        <v>37</v>
      </c>
      <c r="B12" s="1">
        <v>3350</v>
      </c>
      <c r="C12" s="1">
        <v>36289700</v>
      </c>
      <c r="D12" s="1">
        <v>6694770</v>
      </c>
      <c r="E12">
        <v>0.18448000000000001</v>
      </c>
      <c r="F12" s="1">
        <v>0</v>
      </c>
      <c r="G12" s="1">
        <v>0</v>
      </c>
      <c r="H12">
        <v>0</v>
      </c>
      <c r="J12" s="1">
        <f t="shared" si="0"/>
        <v>3.3500000000000001E-3</v>
      </c>
      <c r="K12" s="1">
        <f t="shared" si="1"/>
        <v>1.2872378463753783E-4</v>
      </c>
      <c r="L12" s="1">
        <f t="shared" si="2"/>
        <v>2.3747127468065296E-5</v>
      </c>
      <c r="O12" s="1">
        <f t="shared" si="3"/>
        <v>0</v>
      </c>
      <c r="P12" s="1">
        <f t="shared" si="4"/>
        <v>0</v>
      </c>
    </row>
    <row r="13" spans="1:16" x14ac:dyDescent="0.3">
      <c r="A13">
        <v>36</v>
      </c>
      <c r="B13" s="1">
        <v>10300</v>
      </c>
      <c r="C13" s="1">
        <v>286048000</v>
      </c>
      <c r="D13" s="1">
        <v>16905400</v>
      </c>
      <c r="E13">
        <v>5.91E-2</v>
      </c>
      <c r="F13" s="1">
        <v>357666000</v>
      </c>
      <c r="G13" s="1">
        <v>153125000</v>
      </c>
      <c r="H13">
        <v>0.42812</v>
      </c>
      <c r="J13" s="1">
        <f t="shared" si="0"/>
        <v>1.03E-2</v>
      </c>
      <c r="K13" s="1">
        <f t="shared" si="1"/>
        <v>1.0146455095522537E-3</v>
      </c>
      <c r="L13" s="1">
        <f t="shared" si="2"/>
        <v>5.9965419080660134E-5</v>
      </c>
      <c r="O13" s="1">
        <f t="shared" si="3"/>
        <v>1.285559846745549E-3</v>
      </c>
      <c r="P13" s="1">
        <f t="shared" si="4"/>
        <v>5.5037759119656946E-4</v>
      </c>
    </row>
    <row r="14" spans="1:16" x14ac:dyDescent="0.3">
      <c r="A14">
        <v>35</v>
      </c>
      <c r="B14" s="1">
        <v>21900</v>
      </c>
      <c r="C14" s="1">
        <v>875513000</v>
      </c>
      <c r="D14" s="1">
        <v>29581200</v>
      </c>
      <c r="E14">
        <v>3.3790000000000001E-2</v>
      </c>
      <c r="F14" s="1">
        <v>901417000</v>
      </c>
      <c r="G14" s="1">
        <v>245944000</v>
      </c>
      <c r="H14">
        <v>0.27284000000000003</v>
      </c>
      <c r="J14" s="1">
        <f t="shared" si="0"/>
        <v>2.1899999999999999E-2</v>
      </c>
      <c r="K14" s="1">
        <f t="shared" si="1"/>
        <v>3.1055463908316867E-3</v>
      </c>
      <c r="L14" s="1">
        <f t="shared" si="2"/>
        <v>1.0492795526333737E-4</v>
      </c>
      <c r="O14" s="1">
        <f t="shared" si="3"/>
        <v>3.2399654995829423E-3</v>
      </c>
      <c r="P14" s="1">
        <f t="shared" si="4"/>
        <v>8.8399716760325926E-4</v>
      </c>
    </row>
    <row r="15" spans="1:16" x14ac:dyDescent="0.3">
      <c r="A15">
        <v>34</v>
      </c>
      <c r="B15" s="1">
        <v>24800</v>
      </c>
      <c r="C15" s="1">
        <v>262989000</v>
      </c>
      <c r="D15" s="1">
        <v>14993000</v>
      </c>
      <c r="E15">
        <v>5.7009999999999998E-2</v>
      </c>
      <c r="F15" s="1">
        <v>183093000</v>
      </c>
      <c r="G15" s="1">
        <v>103913000</v>
      </c>
      <c r="H15">
        <v>0.56754000000000004</v>
      </c>
      <c r="J15" s="1">
        <f t="shared" si="0"/>
        <v>2.4799999999999999E-2</v>
      </c>
      <c r="K15" s="1">
        <f t="shared" si="1"/>
        <v>9.3285255590543428E-4</v>
      </c>
      <c r="L15" s="1">
        <f t="shared" si="2"/>
        <v>5.3181913961002838E-5</v>
      </c>
      <c r="O15" s="1">
        <f t="shared" si="3"/>
        <v>6.5809165260377785E-4</v>
      </c>
      <c r="P15" s="1">
        <f t="shared" si="4"/>
        <v>3.7349476985475345E-4</v>
      </c>
    </row>
    <row r="16" spans="1:16" x14ac:dyDescent="0.3">
      <c r="A16">
        <v>33</v>
      </c>
      <c r="B16" s="1">
        <v>34300</v>
      </c>
      <c r="C16" s="1">
        <v>1235920000</v>
      </c>
      <c r="D16" s="1">
        <v>40135000</v>
      </c>
      <c r="E16">
        <v>3.2469999999999999E-2</v>
      </c>
      <c r="F16" s="1">
        <v>1372840000</v>
      </c>
      <c r="G16" s="1">
        <v>308214000</v>
      </c>
      <c r="H16">
        <v>0.22450999999999999</v>
      </c>
      <c r="J16" s="1">
        <f t="shared" si="0"/>
        <v>3.4299999999999997E-2</v>
      </c>
      <c r="K16" s="1">
        <f t="shared" si="1"/>
        <v>4.3839519177404545E-3</v>
      </c>
      <c r="L16" s="1">
        <f t="shared" si="2"/>
        <v>1.4236351076001128E-4</v>
      </c>
      <c r="O16" s="1">
        <f t="shared" si="3"/>
        <v>4.9344024313358265E-3</v>
      </c>
      <c r="P16" s="1">
        <f t="shared" si="4"/>
        <v>1.1078143927710006E-3</v>
      </c>
    </row>
    <row r="17" spans="1:16" x14ac:dyDescent="0.3">
      <c r="A17">
        <v>32</v>
      </c>
      <c r="B17" s="1">
        <v>52500</v>
      </c>
      <c r="C17" s="1">
        <v>1787400000</v>
      </c>
      <c r="D17" s="1">
        <v>58889100</v>
      </c>
      <c r="E17">
        <v>3.295E-2</v>
      </c>
      <c r="F17" s="1">
        <v>1088380000</v>
      </c>
      <c r="G17" s="1">
        <v>278160000</v>
      </c>
      <c r="H17">
        <v>0.25557000000000002</v>
      </c>
      <c r="J17" s="1">
        <f t="shared" si="0"/>
        <v>5.2499999999999998E-2</v>
      </c>
      <c r="K17" s="1">
        <f t="shared" si="1"/>
        <v>6.3401155882009258E-3</v>
      </c>
      <c r="L17" s="1">
        <f t="shared" si="2"/>
        <v>2.0888648365509853E-4</v>
      </c>
      <c r="O17" s="1">
        <f t="shared" si="3"/>
        <v>3.9119671033895327E-3</v>
      </c>
      <c r="P17" s="1">
        <f t="shared" si="4"/>
        <v>9.9979122133706292E-4</v>
      </c>
    </row>
    <row r="18" spans="1:16" x14ac:dyDescent="0.3">
      <c r="A18">
        <v>31</v>
      </c>
      <c r="B18" s="1">
        <v>111000</v>
      </c>
      <c r="C18" s="1">
        <v>7886610000</v>
      </c>
      <c r="D18" s="1">
        <v>110837000</v>
      </c>
      <c r="E18">
        <v>1.405E-2</v>
      </c>
      <c r="F18" s="1">
        <v>7967570000</v>
      </c>
      <c r="G18" s="1">
        <v>814028000</v>
      </c>
      <c r="H18">
        <v>0.10217</v>
      </c>
      <c r="J18" s="1">
        <f t="shared" si="0"/>
        <v>0.111</v>
      </c>
      <c r="K18" s="1">
        <f t="shared" si="1"/>
        <v>2.7974722501432975E-2</v>
      </c>
      <c r="L18" s="1">
        <f t="shared" si="2"/>
        <v>3.9315172398423742E-4</v>
      </c>
      <c r="O18" s="1">
        <f t="shared" si="3"/>
        <v>2.8637857856588088E-2</v>
      </c>
      <c r="P18" s="1">
        <f t="shared" si="4"/>
        <v>2.925862986491827E-3</v>
      </c>
    </row>
    <row r="19" spans="1:16" x14ac:dyDescent="0.3">
      <c r="A19">
        <v>30</v>
      </c>
      <c r="B19" s="1">
        <v>158000</v>
      </c>
      <c r="C19" s="1">
        <v>7548900000</v>
      </c>
      <c r="D19" s="1">
        <v>127562000</v>
      </c>
      <c r="E19">
        <v>1.6899999999999998E-2</v>
      </c>
      <c r="F19" s="1">
        <v>8867390000</v>
      </c>
      <c r="G19" s="1">
        <v>901030000</v>
      </c>
      <c r="H19">
        <v>0.10161000000000001</v>
      </c>
      <c r="J19" s="1">
        <f t="shared" si="0"/>
        <v>0.158</v>
      </c>
      <c r="K19" s="1">
        <f t="shared" si="1"/>
        <v>2.677682587208793E-2</v>
      </c>
      <c r="L19" s="1">
        <f t="shared" si="2"/>
        <v>4.5247724329309971E-4</v>
      </c>
      <c r="O19" s="1">
        <f t="shared" si="3"/>
        <v>3.1872083254860718E-2</v>
      </c>
      <c r="P19" s="1">
        <f t="shared" si="4"/>
        <v>3.238574504462661E-3</v>
      </c>
    </row>
    <row r="20" spans="1:16" x14ac:dyDescent="0.3">
      <c r="A20">
        <v>29</v>
      </c>
      <c r="B20" s="1">
        <v>247000</v>
      </c>
      <c r="C20" s="1">
        <v>12526300000</v>
      </c>
      <c r="D20" s="1">
        <v>153244000</v>
      </c>
      <c r="E20">
        <v>1.223E-2</v>
      </c>
      <c r="F20" s="1">
        <v>13404300000</v>
      </c>
      <c r="G20" s="1">
        <v>1189920000</v>
      </c>
      <c r="H20">
        <v>8.8770000000000002E-2</v>
      </c>
      <c r="J20" s="1">
        <f t="shared" si="0"/>
        <v>0.247</v>
      </c>
      <c r="K20" s="1">
        <f t="shared" si="1"/>
        <v>4.4432242303055418E-2</v>
      </c>
      <c r="L20" s="1">
        <f t="shared" si="2"/>
        <v>5.4357428286799965E-4</v>
      </c>
      <c r="O20" s="1">
        <f t="shared" si="3"/>
        <v>4.8179110828905636E-2</v>
      </c>
      <c r="P20" s="1">
        <f t="shared" si="4"/>
        <v>4.2769325930881435E-3</v>
      </c>
    </row>
    <row r="21" spans="1:16" x14ac:dyDescent="0.3">
      <c r="A21">
        <v>28</v>
      </c>
      <c r="B21" s="1">
        <v>369000</v>
      </c>
      <c r="C21" s="1">
        <v>17694100000</v>
      </c>
      <c r="D21" s="1">
        <v>240881000</v>
      </c>
      <c r="E21">
        <v>1.3610000000000001E-2</v>
      </c>
      <c r="F21" s="1">
        <v>14722300000</v>
      </c>
      <c r="G21" s="1">
        <v>1317070000</v>
      </c>
      <c r="H21">
        <v>8.9459999999999998E-2</v>
      </c>
      <c r="J21" s="1">
        <f t="shared" si="0"/>
        <v>0.36899999999999999</v>
      </c>
      <c r="K21" s="1">
        <f t="shared" si="1"/>
        <v>6.2763029668337245E-2</v>
      </c>
      <c r="L21" s="1">
        <f t="shared" si="2"/>
        <v>8.5443290981393482E-4</v>
      </c>
      <c r="O21" s="1">
        <f t="shared" si="3"/>
        <v>5.2916401703662068E-2</v>
      </c>
      <c r="P21" s="1">
        <f t="shared" si="4"/>
        <v>4.733948173304592E-3</v>
      </c>
    </row>
    <row r="22" spans="1:16" x14ac:dyDescent="0.3">
      <c r="A22">
        <v>27</v>
      </c>
      <c r="B22" s="1">
        <v>550000</v>
      </c>
      <c r="C22" s="1">
        <v>23848800000</v>
      </c>
      <c r="D22" s="1">
        <v>211874000</v>
      </c>
      <c r="E22">
        <v>8.8800000000000007E-3</v>
      </c>
      <c r="F22" s="1">
        <v>22059700000</v>
      </c>
      <c r="G22" s="1">
        <v>1757160000</v>
      </c>
      <c r="H22">
        <v>7.9649999999999999E-2</v>
      </c>
      <c r="J22" s="1">
        <f t="shared" si="0"/>
        <v>0.55000000000000004</v>
      </c>
      <c r="K22" s="1">
        <f t="shared" si="1"/>
        <v>8.4594466062373405E-2</v>
      </c>
      <c r="L22" s="1">
        <f t="shared" si="2"/>
        <v>7.5154170870229541E-4</v>
      </c>
      <c r="O22" s="1">
        <f t="shared" si="3"/>
        <v>7.9289237867878948E-2</v>
      </c>
      <c r="P22" s="1">
        <f t="shared" si="4"/>
        <v>6.3157648205516012E-3</v>
      </c>
    </row>
    <row r="23" spans="1:16" x14ac:dyDescent="0.3">
      <c r="A23">
        <v>26</v>
      </c>
      <c r="B23" s="1">
        <v>639000</v>
      </c>
      <c r="C23" s="1">
        <v>11108300000</v>
      </c>
      <c r="D23" s="1">
        <v>127877000</v>
      </c>
      <c r="E23">
        <v>1.1509999999999999E-2</v>
      </c>
      <c r="F23" s="1">
        <v>9301730000</v>
      </c>
      <c r="G23" s="1">
        <v>1178850000</v>
      </c>
      <c r="H23">
        <v>0.12673000000000001</v>
      </c>
      <c r="J23" s="1">
        <f t="shared" si="0"/>
        <v>0.63900000000000001</v>
      </c>
      <c r="K23" s="1">
        <f t="shared" si="1"/>
        <v>3.9402431458214357E-2</v>
      </c>
      <c r="L23" s="1">
        <f t="shared" si="2"/>
        <v>4.5359458491236977E-4</v>
      </c>
      <c r="O23" s="1">
        <f t="shared" si="3"/>
        <v>3.343323266194851E-2</v>
      </c>
      <c r="P23" s="1">
        <f t="shared" si="4"/>
        <v>4.2371436629033525E-3</v>
      </c>
    </row>
    <row r="24" spans="1:16" x14ac:dyDescent="0.3">
      <c r="A24">
        <v>25</v>
      </c>
      <c r="B24" s="1">
        <v>743000</v>
      </c>
      <c r="C24" s="1">
        <v>12393300000</v>
      </c>
      <c r="D24" s="1">
        <v>133463000</v>
      </c>
      <c r="E24">
        <v>1.077E-2</v>
      </c>
      <c r="F24" s="1">
        <v>11492300000</v>
      </c>
      <c r="G24" s="1">
        <v>1334500000</v>
      </c>
      <c r="H24">
        <v>0.11612</v>
      </c>
      <c r="J24" s="1">
        <f t="shared" si="0"/>
        <v>0.74299999999999999</v>
      </c>
      <c r="K24" s="1">
        <f t="shared" si="1"/>
        <v>4.3960475841585842E-2</v>
      </c>
      <c r="L24" s="1">
        <f t="shared" si="2"/>
        <v>4.7340877629409203E-4</v>
      </c>
      <c r="O24" s="1">
        <f t="shared" si="3"/>
        <v>4.1306804188136065E-2</v>
      </c>
      <c r="P24" s="1">
        <f t="shared" si="4"/>
        <v>4.7965968682567965E-3</v>
      </c>
    </row>
    <row r="25" spans="1:16" x14ac:dyDescent="0.3">
      <c r="A25">
        <v>24</v>
      </c>
      <c r="B25" s="1">
        <v>821000</v>
      </c>
      <c r="C25" s="1">
        <v>8709520000</v>
      </c>
      <c r="D25" s="1">
        <v>133266000</v>
      </c>
      <c r="E25">
        <v>1.5299999999999999E-2</v>
      </c>
      <c r="F25" s="1">
        <v>8315570000</v>
      </c>
      <c r="G25" s="1">
        <v>1157180000</v>
      </c>
      <c r="H25">
        <v>0.13916000000000001</v>
      </c>
      <c r="J25" s="1">
        <f t="shared" si="0"/>
        <v>0.82099999999999995</v>
      </c>
      <c r="K25" s="1">
        <f t="shared" si="1"/>
        <v>3.0893679936079065E-2</v>
      </c>
      <c r="L25" s="1">
        <f t="shared" si="2"/>
        <v>4.7270999439251682E-4</v>
      </c>
      <c r="O25" s="1">
        <f t="shared" si="3"/>
        <v>2.988867517405033E-2</v>
      </c>
      <c r="P25" s="1">
        <f t="shared" si="4"/>
        <v>4.1592551247728732E-3</v>
      </c>
    </row>
    <row r="26" spans="1:16" x14ac:dyDescent="0.3">
      <c r="A26">
        <v>23</v>
      </c>
      <c r="B26" s="1">
        <v>962000</v>
      </c>
      <c r="C26" s="1">
        <v>14539500000</v>
      </c>
      <c r="D26" s="1">
        <v>165523000</v>
      </c>
      <c r="E26">
        <v>1.1379999999999999E-2</v>
      </c>
      <c r="F26" s="1">
        <v>16418900000</v>
      </c>
      <c r="G26" s="1">
        <v>1659140000</v>
      </c>
      <c r="H26">
        <v>0.10105</v>
      </c>
      <c r="J26" s="1">
        <f t="shared" si="0"/>
        <v>0.96199999999999997</v>
      </c>
      <c r="K26" s="1">
        <f t="shared" si="1"/>
        <v>5.1573296740879127E-2</v>
      </c>
      <c r="L26" s="1">
        <f t="shared" si="2"/>
        <v>5.8712932332202175E-4</v>
      </c>
      <c r="O26" s="1">
        <f t="shared" si="3"/>
        <v>5.901449555655415E-2</v>
      </c>
      <c r="P26" s="1">
        <f t="shared" si="4"/>
        <v>5.9634512761330694E-3</v>
      </c>
    </row>
    <row r="27" spans="1:16" x14ac:dyDescent="0.3">
      <c r="A27">
        <v>22</v>
      </c>
      <c r="B27" s="1">
        <v>1110000</v>
      </c>
      <c r="C27" s="1">
        <v>13218900000</v>
      </c>
      <c r="D27" s="1">
        <v>130555000</v>
      </c>
      <c r="E27">
        <v>9.8799999999999999E-3</v>
      </c>
      <c r="F27" s="1">
        <v>13848100000</v>
      </c>
      <c r="G27" s="1">
        <v>1574140000</v>
      </c>
      <c r="H27">
        <v>0.11366999999999999</v>
      </c>
      <c r="J27" s="1">
        <f t="shared" si="0"/>
        <v>1.1100000000000001</v>
      </c>
      <c r="K27" s="1">
        <f t="shared" si="1"/>
        <v>4.688897501894887E-2</v>
      </c>
      <c r="L27" s="1">
        <f t="shared" si="2"/>
        <v>4.6309376223429107E-4</v>
      </c>
      <c r="O27" s="1">
        <f t="shared" si="3"/>
        <v>4.9774262338933638E-2</v>
      </c>
      <c r="P27" s="1">
        <f t="shared" si="4"/>
        <v>5.65793555204028E-3</v>
      </c>
    </row>
    <row r="28" spans="1:16" x14ac:dyDescent="0.3">
      <c r="A28">
        <v>21</v>
      </c>
      <c r="B28" s="1">
        <v>1420000</v>
      </c>
      <c r="C28" s="1">
        <v>21513000000</v>
      </c>
      <c r="D28" s="1">
        <v>217857000</v>
      </c>
      <c r="E28">
        <v>1.013E-2</v>
      </c>
      <c r="F28" s="1">
        <v>20482900000</v>
      </c>
      <c r="G28" s="1">
        <v>1890790000</v>
      </c>
      <c r="H28">
        <v>9.2310000000000003E-2</v>
      </c>
      <c r="J28" s="1">
        <f t="shared" si="0"/>
        <v>1.42</v>
      </c>
      <c r="K28" s="1">
        <f t="shared" si="1"/>
        <v>7.6309111921767092E-2</v>
      </c>
      <c r="L28" s="1">
        <f t="shared" si="2"/>
        <v>7.7276410523592317E-4</v>
      </c>
      <c r="O28" s="1">
        <f t="shared" si="3"/>
        <v>7.3621741470825883E-2</v>
      </c>
      <c r="P28" s="1">
        <f t="shared" si="4"/>
        <v>6.79607148185183E-3</v>
      </c>
    </row>
    <row r="29" spans="1:16" x14ac:dyDescent="0.3">
      <c r="A29">
        <v>20</v>
      </c>
      <c r="B29" s="1">
        <v>1830000</v>
      </c>
      <c r="C29" s="1">
        <v>21497500000</v>
      </c>
      <c r="D29" s="1">
        <v>216556000</v>
      </c>
      <c r="E29">
        <v>1.0070000000000001E-2</v>
      </c>
      <c r="F29" s="1">
        <v>19488800000</v>
      </c>
      <c r="G29" s="1">
        <v>1826820000</v>
      </c>
      <c r="H29">
        <v>9.3740000000000004E-2</v>
      </c>
      <c r="J29" s="1">
        <f t="shared" si="0"/>
        <v>1.83</v>
      </c>
      <c r="K29" s="1">
        <f t="shared" si="1"/>
        <v>7.6254131619866508E-2</v>
      </c>
      <c r="L29" s="1">
        <f t="shared" si="2"/>
        <v>7.6814930699252524E-4</v>
      </c>
      <c r="O29" s="1">
        <f t="shared" si="3"/>
        <v>7.0048645219994793E-2</v>
      </c>
      <c r="P29" s="1">
        <f t="shared" si="4"/>
        <v>6.5661439422022337E-3</v>
      </c>
    </row>
    <row r="30" spans="1:16" x14ac:dyDescent="0.3">
      <c r="A30">
        <v>19</v>
      </c>
      <c r="B30" s="1">
        <v>2310000</v>
      </c>
      <c r="C30" s="1">
        <v>16889600000</v>
      </c>
      <c r="D30" s="1">
        <v>171737000</v>
      </c>
      <c r="E30">
        <v>1.017E-2</v>
      </c>
      <c r="F30" s="1">
        <v>18155500000</v>
      </c>
      <c r="G30" s="1">
        <v>1724540000</v>
      </c>
      <c r="H30">
        <v>9.4990000000000005E-2</v>
      </c>
      <c r="J30" s="1">
        <f t="shared" si="0"/>
        <v>2.31</v>
      </c>
      <c r="K30" s="1">
        <f t="shared" si="1"/>
        <v>5.9909374643884052E-2</v>
      </c>
      <c r="L30" s="1">
        <f t="shared" si="2"/>
        <v>6.0917110370978082E-4</v>
      </c>
      <c r="O30" s="1">
        <f t="shared" si="3"/>
        <v>6.5256361514901662E-2</v>
      </c>
      <c r="P30" s="1">
        <f t="shared" si="4"/>
        <v>6.1985186685526977E-3</v>
      </c>
    </row>
    <row r="31" spans="1:16" x14ac:dyDescent="0.3">
      <c r="A31">
        <v>18</v>
      </c>
      <c r="B31" s="1">
        <v>2390000</v>
      </c>
      <c r="C31" s="1">
        <v>2277470000</v>
      </c>
      <c r="D31" s="1">
        <v>60970400</v>
      </c>
      <c r="E31">
        <v>2.6769999999999999E-2</v>
      </c>
      <c r="F31" s="1">
        <v>2741960000</v>
      </c>
      <c r="G31" s="1">
        <v>649299000</v>
      </c>
      <c r="H31">
        <v>0.23680000000000001</v>
      </c>
      <c r="J31" s="1">
        <f t="shared" si="0"/>
        <v>2.39</v>
      </c>
      <c r="K31" s="1">
        <f t="shared" si="1"/>
        <v>8.0784508496475112E-3</v>
      </c>
      <c r="L31" s="1">
        <f t="shared" si="2"/>
        <v>2.1626909670965968E-4</v>
      </c>
      <c r="O31" s="1">
        <f t="shared" si="3"/>
        <v>9.8554340568642977E-3</v>
      </c>
      <c r="P31" s="1">
        <f t="shared" si="4"/>
        <v>2.3337771075026374E-3</v>
      </c>
    </row>
    <row r="32" spans="1:16" x14ac:dyDescent="0.3">
      <c r="A32">
        <v>17</v>
      </c>
      <c r="B32" s="1">
        <v>3010000</v>
      </c>
      <c r="C32" s="1">
        <v>12903400000</v>
      </c>
      <c r="D32" s="1">
        <v>142355000</v>
      </c>
      <c r="E32">
        <v>1.103E-2</v>
      </c>
      <c r="F32" s="1">
        <v>13482500000</v>
      </c>
      <c r="G32" s="1">
        <v>1434750000</v>
      </c>
      <c r="H32">
        <v>0.10642</v>
      </c>
      <c r="J32" s="1">
        <f t="shared" si="0"/>
        <v>3.01</v>
      </c>
      <c r="K32" s="1">
        <f t="shared" si="1"/>
        <v>4.5769859841552997E-2</v>
      </c>
      <c r="L32" s="1">
        <f t="shared" si="2"/>
        <v>5.0494973400377235E-4</v>
      </c>
      <c r="O32" s="1">
        <f t="shared" si="3"/>
        <v>4.8460185295071005E-2</v>
      </c>
      <c r="P32" s="1">
        <f t="shared" si="4"/>
        <v>5.1569257075544687E-3</v>
      </c>
    </row>
    <row r="33" spans="1:16" x14ac:dyDescent="0.3">
      <c r="A33">
        <v>16</v>
      </c>
      <c r="B33" s="1">
        <v>4070000</v>
      </c>
      <c r="C33" s="1">
        <v>11349700000</v>
      </c>
      <c r="D33" s="1">
        <v>155384000</v>
      </c>
      <c r="E33">
        <v>1.3690000000000001E-2</v>
      </c>
      <c r="F33" s="1">
        <v>13088100000</v>
      </c>
      <c r="G33" s="1">
        <v>1388250000</v>
      </c>
      <c r="H33">
        <v>0.10607</v>
      </c>
      <c r="J33" s="1">
        <f t="shared" si="0"/>
        <v>4.07</v>
      </c>
      <c r="K33" s="1">
        <f t="shared" si="1"/>
        <v>4.02587053213629E-2</v>
      </c>
      <c r="L33" s="1">
        <f t="shared" si="2"/>
        <v>5.5116511164653268E-4</v>
      </c>
      <c r="O33" s="1">
        <f t="shared" si="3"/>
        <v>4.7042592335280457E-2</v>
      </c>
      <c r="P33" s="1">
        <f t="shared" si="4"/>
        <v>4.9897906349625305E-3</v>
      </c>
    </row>
    <row r="34" spans="1:16" x14ac:dyDescent="0.3">
      <c r="A34">
        <v>15</v>
      </c>
      <c r="B34" s="1">
        <v>4720000</v>
      </c>
      <c r="C34" s="1">
        <v>3905160000</v>
      </c>
      <c r="D34" s="1">
        <v>70589700</v>
      </c>
      <c r="E34">
        <v>1.8079999999999999E-2</v>
      </c>
      <c r="F34" s="1">
        <v>3547780000</v>
      </c>
      <c r="G34" s="1">
        <v>725292000</v>
      </c>
      <c r="H34">
        <v>0.20444000000000001</v>
      </c>
      <c r="J34" s="1">
        <f t="shared" si="0"/>
        <v>4.72</v>
      </c>
      <c r="K34" s="1">
        <f t="shared" si="1"/>
        <v>1.3852056501297262E-2</v>
      </c>
      <c r="L34" s="1">
        <f t="shared" si="2"/>
        <v>2.5038987206916575E-4</v>
      </c>
      <c r="O34" s="1">
        <f t="shared" si="3"/>
        <v>1.275179500731667E-2</v>
      </c>
      <c r="P34" s="1">
        <f t="shared" si="4"/>
        <v>2.6069189477495006E-3</v>
      </c>
    </row>
    <row r="35" spans="1:16" x14ac:dyDescent="0.3">
      <c r="A35">
        <v>14</v>
      </c>
      <c r="B35" s="1">
        <v>4970000</v>
      </c>
      <c r="C35" s="1">
        <v>1220700000</v>
      </c>
      <c r="D35" s="1">
        <v>42198500</v>
      </c>
      <c r="E35">
        <v>3.4569999999999997E-2</v>
      </c>
      <c r="F35" s="1">
        <v>749158000</v>
      </c>
      <c r="G35" s="1">
        <v>335934000</v>
      </c>
      <c r="H35">
        <v>0.44841999999999999</v>
      </c>
      <c r="J35" s="1">
        <f t="shared" si="0"/>
        <v>4.97</v>
      </c>
      <c r="K35" s="1">
        <f t="shared" si="1"/>
        <v>4.3299648083903264E-3</v>
      </c>
      <c r="L35" s="1">
        <f t="shared" si="2"/>
        <v>1.4968298514529303E-4</v>
      </c>
      <c r="O35" s="1">
        <f t="shared" si="3"/>
        <v>2.692700574469483E-3</v>
      </c>
      <c r="P35" s="1">
        <f t="shared" si="4"/>
        <v>1.2074484618516137E-3</v>
      </c>
    </row>
    <row r="36" spans="1:16" x14ac:dyDescent="0.3">
      <c r="A36">
        <v>13</v>
      </c>
      <c r="B36" s="1">
        <v>6380000</v>
      </c>
      <c r="C36" s="1">
        <v>4734550000</v>
      </c>
      <c r="D36" s="1">
        <v>89730200</v>
      </c>
      <c r="E36">
        <v>1.8950000000000002E-2</v>
      </c>
      <c r="F36" s="1">
        <v>5047070000</v>
      </c>
      <c r="G36" s="1">
        <v>895347000</v>
      </c>
      <c r="H36">
        <v>0.1774</v>
      </c>
      <c r="J36" s="1">
        <f t="shared" si="0"/>
        <v>6.38</v>
      </c>
      <c r="K36" s="1">
        <f t="shared" si="1"/>
        <v>1.6793999249254052E-2</v>
      </c>
      <c r="L36" s="1">
        <f t="shared" si="2"/>
        <v>3.1828345068389097E-4</v>
      </c>
      <c r="O36" s="1">
        <f t="shared" si="3"/>
        <v>1.8140697007023476E-2</v>
      </c>
      <c r="P36" s="1">
        <f t="shared" si="4"/>
        <v>3.2181480825800809E-3</v>
      </c>
    </row>
    <row r="37" spans="1:16" x14ac:dyDescent="0.3">
      <c r="A37">
        <v>12</v>
      </c>
      <c r="B37" s="1">
        <v>7410000</v>
      </c>
      <c r="C37" s="1">
        <v>2366740000</v>
      </c>
      <c r="D37" s="1">
        <v>54011800</v>
      </c>
      <c r="E37">
        <v>2.282E-2</v>
      </c>
      <c r="F37" s="1">
        <v>1878320000</v>
      </c>
      <c r="G37" s="1">
        <v>570307000</v>
      </c>
      <c r="H37">
        <v>0.30363000000000001</v>
      </c>
      <c r="J37" s="1">
        <f t="shared" si="0"/>
        <v>7.41</v>
      </c>
      <c r="K37" s="1">
        <f t="shared" si="1"/>
        <v>8.3951019174323925E-3</v>
      </c>
      <c r="L37" s="1">
        <f t="shared" si="2"/>
        <v>1.9158613356092129E-4</v>
      </c>
      <c r="O37" s="1">
        <f t="shared" si="3"/>
        <v>6.7512505279760998E-3</v>
      </c>
      <c r="P37" s="1">
        <f t="shared" si="4"/>
        <v>2.0498559536492535E-3</v>
      </c>
    </row>
    <row r="38" spans="1:16" x14ac:dyDescent="0.3">
      <c r="A38">
        <v>11</v>
      </c>
      <c r="B38" s="1">
        <v>8190000</v>
      </c>
      <c r="C38" s="1">
        <v>1318350000</v>
      </c>
      <c r="D38" s="1">
        <v>45464500</v>
      </c>
      <c r="E38">
        <v>3.449E-2</v>
      </c>
      <c r="F38" s="1">
        <v>1639110000</v>
      </c>
      <c r="G38" s="1">
        <v>547352000</v>
      </c>
      <c r="H38">
        <v>0.33393</v>
      </c>
      <c r="J38" s="1">
        <f t="shared" si="0"/>
        <v>8.19</v>
      </c>
      <c r="K38" s="1">
        <f t="shared" si="1"/>
        <v>4.6763407103640429E-3</v>
      </c>
      <c r="L38" s="1">
        <f t="shared" si="2"/>
        <v>1.6126786682318505E-4</v>
      </c>
      <c r="O38" s="1">
        <f t="shared" si="3"/>
        <v>5.8914573943262627E-3</v>
      </c>
      <c r="P38" s="1">
        <f t="shared" si="4"/>
        <v>1.9673487366310182E-3</v>
      </c>
    </row>
    <row r="39" spans="1:16" x14ac:dyDescent="0.3">
      <c r="A39">
        <v>10</v>
      </c>
      <c r="B39" s="1">
        <v>9050000</v>
      </c>
      <c r="C39" s="1">
        <v>1173340000</v>
      </c>
      <c r="D39" s="1">
        <v>92244300</v>
      </c>
      <c r="E39">
        <v>7.8619999999999995E-2</v>
      </c>
      <c r="F39" s="1">
        <v>1097610000</v>
      </c>
      <c r="G39" s="1">
        <v>456115000</v>
      </c>
      <c r="H39">
        <v>0.41554999999999997</v>
      </c>
      <c r="J39" s="1">
        <f t="shared" si="0"/>
        <v>9.0500000000000007</v>
      </c>
      <c r="K39" s="1">
        <f t="shared" si="1"/>
        <v>4.1619733827121374E-3</v>
      </c>
      <c r="L39" s="1">
        <f t="shared" si="2"/>
        <v>3.2720125565216665E-4</v>
      </c>
      <c r="O39" s="1">
        <f t="shared" si="3"/>
        <v>3.9451425167233737E-3</v>
      </c>
      <c r="P39" s="1">
        <f t="shared" si="4"/>
        <v>1.6394153469950908E-3</v>
      </c>
    </row>
    <row r="40" spans="1:16" x14ac:dyDescent="0.3">
      <c r="A40">
        <v>9</v>
      </c>
      <c r="B40" s="1">
        <v>10000000</v>
      </c>
      <c r="C40" s="1">
        <v>1134740000</v>
      </c>
      <c r="D40" s="1">
        <v>32095700</v>
      </c>
      <c r="E40">
        <v>2.828E-2</v>
      </c>
      <c r="F40" s="1">
        <v>723666000</v>
      </c>
      <c r="G40" s="1">
        <v>364763000</v>
      </c>
      <c r="H40">
        <v>0.50405</v>
      </c>
      <c r="J40" s="1">
        <f t="shared" si="0"/>
        <v>10</v>
      </c>
      <c r="K40" s="1">
        <f t="shared" si="1"/>
        <v>4.02505469539841E-3</v>
      </c>
      <c r="L40" s="1">
        <f t="shared" si="2"/>
        <v>1.138471790781137E-4</v>
      </c>
      <c r="O40" s="1">
        <f t="shared" si="3"/>
        <v>2.601074611662737E-3</v>
      </c>
      <c r="P40" s="1">
        <f t="shared" si="4"/>
        <v>1.3110686125559789E-3</v>
      </c>
    </row>
    <row r="41" spans="1:16" x14ac:dyDescent="0.3">
      <c r="A41">
        <v>8</v>
      </c>
      <c r="B41" s="1">
        <v>11100000</v>
      </c>
      <c r="C41" s="1">
        <v>1539600000</v>
      </c>
      <c r="D41" s="1">
        <v>35237800</v>
      </c>
      <c r="E41">
        <v>2.2890000000000001E-2</v>
      </c>
      <c r="F41" s="1">
        <v>2330390000</v>
      </c>
      <c r="G41" s="1">
        <v>674524000</v>
      </c>
      <c r="H41">
        <v>0.28944999999999999</v>
      </c>
      <c r="J41" s="1">
        <f t="shared" si="0"/>
        <v>11.1</v>
      </c>
      <c r="K41" s="1">
        <f t="shared" si="1"/>
        <v>5.4611401810418176E-3</v>
      </c>
      <c r="L41" s="1">
        <f t="shared" si="2"/>
        <v>1.2499257305242619E-4</v>
      </c>
      <c r="O41" s="1">
        <f t="shared" si="3"/>
        <v>8.3761269208070099E-3</v>
      </c>
      <c r="P41" s="1">
        <f t="shared" si="4"/>
        <v>2.4244433915054683E-3</v>
      </c>
    </row>
    <row r="42" spans="1:16" x14ac:dyDescent="0.3">
      <c r="A42">
        <v>7</v>
      </c>
      <c r="B42" s="1">
        <v>12200000</v>
      </c>
      <c r="C42" s="1">
        <v>863111000</v>
      </c>
      <c r="D42" s="1">
        <v>28945200</v>
      </c>
      <c r="E42">
        <v>3.354E-2</v>
      </c>
      <c r="F42" s="1">
        <v>1189450000</v>
      </c>
      <c r="G42" s="1">
        <v>486223000</v>
      </c>
      <c r="H42">
        <v>0.40877999999999998</v>
      </c>
      <c r="J42" s="1">
        <f t="shared" si="0"/>
        <v>12.2</v>
      </c>
      <c r="K42" s="1">
        <f t="shared" si="1"/>
        <v>3.0615550550787116E-3</v>
      </c>
      <c r="L42" s="1">
        <f t="shared" si="2"/>
        <v>1.0267198932728736E-4</v>
      </c>
      <c r="O42" s="1">
        <f t="shared" si="3"/>
        <v>4.2752432708490417E-3</v>
      </c>
      <c r="P42" s="1">
        <f t="shared" si="4"/>
        <v>1.7476326107713931E-3</v>
      </c>
    </row>
    <row r="43" spans="1:16" x14ac:dyDescent="0.3">
      <c r="A43">
        <v>6</v>
      </c>
      <c r="B43" s="1">
        <v>12500000</v>
      </c>
      <c r="C43" s="1">
        <v>211526000</v>
      </c>
      <c r="D43" s="1">
        <v>16743300</v>
      </c>
      <c r="E43">
        <v>7.9149999999999998E-2</v>
      </c>
      <c r="F43" s="1">
        <v>209556000</v>
      </c>
      <c r="G43" s="1">
        <v>209556000</v>
      </c>
      <c r="H43">
        <v>1</v>
      </c>
      <c r="J43" s="1">
        <f t="shared" si="0"/>
        <v>12.5</v>
      </c>
      <c r="K43" s="1">
        <f t="shared" si="1"/>
        <v>7.5030731224672085E-4</v>
      </c>
      <c r="L43" s="1">
        <f t="shared" si="2"/>
        <v>5.9390431536267514E-5</v>
      </c>
      <c r="O43" s="1">
        <f t="shared" si="3"/>
        <v>7.532076832704542E-4</v>
      </c>
      <c r="P43" s="1">
        <f t="shared" si="4"/>
        <v>7.532076832704542E-4</v>
      </c>
    </row>
    <row r="44" spans="1:16" x14ac:dyDescent="0.3">
      <c r="A44">
        <v>5</v>
      </c>
      <c r="B44" s="1">
        <v>13800000</v>
      </c>
      <c r="C44" s="1">
        <v>10706500000</v>
      </c>
      <c r="D44" s="1">
        <v>78267000</v>
      </c>
      <c r="E44">
        <v>7.3099999999999997E-3</v>
      </c>
      <c r="F44" s="1">
        <v>8036160000</v>
      </c>
      <c r="G44" s="1">
        <v>1274140000</v>
      </c>
      <c r="H44">
        <v>0.15855</v>
      </c>
      <c r="J44" s="1">
        <f t="shared" si="0"/>
        <v>13.8</v>
      </c>
      <c r="K44" s="1">
        <f t="shared" si="1"/>
        <v>3.7977200148300999E-2</v>
      </c>
      <c r="L44" s="1">
        <f t="shared" si="2"/>
        <v>2.7762214766796568E-4</v>
      </c>
      <c r="O44" s="1">
        <f t="shared" si="3"/>
        <v>2.8884391074417787E-2</v>
      </c>
      <c r="P44" s="1">
        <f t="shared" si="4"/>
        <v>4.5796447611245522E-3</v>
      </c>
    </row>
    <row r="45" spans="1:16" x14ac:dyDescent="0.3">
      <c r="A45">
        <v>4</v>
      </c>
      <c r="B45" s="1">
        <v>14200000</v>
      </c>
      <c r="C45" s="1">
        <v>19152000000</v>
      </c>
      <c r="D45" s="1">
        <v>86645100</v>
      </c>
      <c r="E45">
        <v>4.5199999999999997E-3</v>
      </c>
      <c r="F45" s="1">
        <v>20319300000</v>
      </c>
      <c r="G45" s="1">
        <v>2048420000</v>
      </c>
      <c r="H45">
        <v>0.10081</v>
      </c>
      <c r="J45" s="1">
        <f t="shared" si="0"/>
        <v>14.2</v>
      </c>
      <c r="K45" s="1">
        <f t="shared" si="1"/>
        <v>6.793437045161918E-2</v>
      </c>
      <c r="L45" s="1">
        <f t="shared" si="2"/>
        <v>3.0734024233592256E-4</v>
      </c>
      <c r="O45" s="1">
        <f t="shared" si="3"/>
        <v>7.3033713559513172E-2</v>
      </c>
      <c r="P45" s="1">
        <f t="shared" si="4"/>
        <v>7.3626414064253175E-3</v>
      </c>
    </row>
    <row r="46" spans="1:16" x14ac:dyDescent="0.3">
      <c r="A46">
        <v>3</v>
      </c>
      <c r="B46" s="1">
        <v>14900000</v>
      </c>
      <c r="C46" s="1">
        <v>13033300000</v>
      </c>
      <c r="D46" s="1">
        <v>67777500</v>
      </c>
      <c r="E46">
        <v>5.1999999999999998E-3</v>
      </c>
      <c r="F46" s="1">
        <v>13709500000</v>
      </c>
      <c r="G46" s="1">
        <v>1675230000</v>
      </c>
      <c r="H46">
        <v>0.1222</v>
      </c>
      <c r="J46" s="1">
        <f t="shared" si="0"/>
        <v>14.9</v>
      </c>
      <c r="K46" s="1">
        <f t="shared" si="1"/>
        <v>4.6230630242642456E-2</v>
      </c>
      <c r="L46" s="1">
        <f t="shared" si="2"/>
        <v>2.4041467174627291E-4</v>
      </c>
      <c r="O46" s="1">
        <f t="shared" si="3"/>
        <v>4.9276091993530571E-2</v>
      </c>
      <c r="P46" s="1">
        <f t="shared" si="4"/>
        <v>6.0212836055525158E-3</v>
      </c>
    </row>
    <row r="47" spans="1:16" x14ac:dyDescent="0.3">
      <c r="A47">
        <v>2</v>
      </c>
      <c r="B47" s="1">
        <v>16900000</v>
      </c>
      <c r="C47" s="1">
        <v>165331000</v>
      </c>
      <c r="D47" s="1">
        <v>7236970</v>
      </c>
      <c r="E47">
        <v>4.3770000000000003E-2</v>
      </c>
      <c r="F47" s="1">
        <v>0</v>
      </c>
      <c r="G47" s="1">
        <v>0</v>
      </c>
      <c r="H47">
        <v>0</v>
      </c>
      <c r="J47" s="1">
        <f t="shared" si="0"/>
        <v>16.899999999999999</v>
      </c>
      <c r="K47" s="1">
        <f t="shared" si="1"/>
        <v>5.8644827700170482E-4</v>
      </c>
      <c r="L47" s="1">
        <f t="shared" si="2"/>
        <v>2.5670373899710445E-5</v>
      </c>
      <c r="O47" s="1">
        <f t="shared" si="3"/>
        <v>0</v>
      </c>
      <c r="P47" s="1">
        <f t="shared" si="4"/>
        <v>0</v>
      </c>
    </row>
    <row r="48" spans="1:16" x14ac:dyDescent="0.3">
      <c r="A48">
        <v>1</v>
      </c>
      <c r="B48" s="1">
        <v>19600000</v>
      </c>
      <c r="C48" s="1">
        <v>0</v>
      </c>
      <c r="D48" s="1">
        <v>0</v>
      </c>
      <c r="E48">
        <v>0</v>
      </c>
      <c r="F48" s="1">
        <v>0</v>
      </c>
      <c r="G48" s="1">
        <v>0</v>
      </c>
      <c r="H48">
        <v>0</v>
      </c>
      <c r="J48" s="1">
        <f t="shared" si="0"/>
        <v>19.600000000000001</v>
      </c>
      <c r="K48" s="1">
        <f t="shared" si="1"/>
        <v>0</v>
      </c>
      <c r="L48" s="1">
        <f t="shared" si="2"/>
        <v>0</v>
      </c>
      <c r="O48" s="1">
        <f t="shared" si="3"/>
        <v>0</v>
      </c>
      <c r="P48" s="1">
        <f t="shared" si="4"/>
        <v>0</v>
      </c>
    </row>
  </sheetData>
  <autoFilter ref="A3:P3" xr:uid="{9A89BB2A-C570-428A-AEFB-9BEC39C56479}">
    <sortState ref="A4:P48">
      <sortCondition ref="B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4340-9948-46B0-8AAD-97E545AE9A7E}">
  <dimension ref="A1:H1004"/>
  <sheetViews>
    <sheetView tabSelected="1" workbookViewId="0">
      <selection activeCell="I14" sqref="I14"/>
    </sheetView>
  </sheetViews>
  <sheetFormatPr defaultRowHeight="14.4" x14ac:dyDescent="0.3"/>
  <cols>
    <col min="1" max="1" width="8.5546875" bestFit="1" customWidth="1"/>
    <col min="2" max="2" width="14.44140625" bestFit="1" customWidth="1"/>
    <col min="5" max="5" width="11.5546875" bestFit="1" customWidth="1"/>
  </cols>
  <sheetData>
    <row r="1" spans="1:8" s="2" customFormat="1" x14ac:dyDescent="0.3">
      <c r="A1" s="12"/>
      <c r="B1" s="16" t="s">
        <v>21</v>
      </c>
      <c r="C1" s="16"/>
      <c r="D1" s="17"/>
    </row>
    <row r="2" spans="1:8" ht="15" thickBot="1" x14ac:dyDescent="0.35">
      <c r="A2" s="13" t="s">
        <v>25</v>
      </c>
      <c r="B2" s="7" t="s">
        <v>22</v>
      </c>
      <c r="C2" s="7" t="s">
        <v>23</v>
      </c>
      <c r="D2" s="8" t="s">
        <v>24</v>
      </c>
      <c r="F2" s="15" t="s">
        <v>26</v>
      </c>
      <c r="G2" s="15" t="s">
        <v>28</v>
      </c>
      <c r="H2" s="15" t="s">
        <v>27</v>
      </c>
    </row>
    <row r="3" spans="1:8" x14ac:dyDescent="0.3">
      <c r="A3" s="10">
        <v>4.1399000000000002E-7</v>
      </c>
      <c r="B3" s="3">
        <v>2.0393915358462236E-12</v>
      </c>
      <c r="C3" s="3">
        <v>0.15</v>
      </c>
      <c r="D3" s="4">
        <v>3.0590873037693351E-13</v>
      </c>
      <c r="E3" s="14">
        <f>A3*10^6</f>
        <v>0.41399000000000002</v>
      </c>
      <c r="F3" s="1">
        <f>B3/A3</f>
        <v>4.9261855016938176E-6</v>
      </c>
      <c r="G3" s="1">
        <f>B3/(LN(A3/10^-10))</f>
        <v>2.4487115723173218E-13</v>
      </c>
      <c r="H3" s="9">
        <f>SUM(B3:B48)</f>
        <v>1</v>
      </c>
    </row>
    <row r="4" spans="1:8" x14ac:dyDescent="0.3">
      <c r="A4" s="10">
        <v>1.1253000000000001E-6</v>
      </c>
      <c r="B4" s="3">
        <v>1.3615388190432968E-10</v>
      </c>
      <c r="C4" s="3">
        <v>0.26859148315797354</v>
      </c>
      <c r="D4" s="4">
        <v>3.6569773078399481E-11</v>
      </c>
      <c r="E4" s="14">
        <f t="shared" ref="E4:E48" si="0">A4*10^6</f>
        <v>1.1253</v>
      </c>
      <c r="F4" s="1">
        <f>B4/(A4-A3)</f>
        <v>1.9141286064350236E-4</v>
      </c>
      <c r="G4" s="1">
        <f>B4/LN(A4/A3)</f>
        <v>1.3615890251717604E-10</v>
      </c>
    </row>
    <row r="5" spans="1:8" x14ac:dyDescent="0.3">
      <c r="A5" s="10">
        <v>3.0589999999999998E-6</v>
      </c>
      <c r="B5" s="3">
        <v>3.4809642985502746E-9</v>
      </c>
      <c r="C5" s="3">
        <v>7.0948974094062839E-2</v>
      </c>
      <c r="D5" s="4">
        <v>2.4697084584020107E-10</v>
      </c>
      <c r="E5" s="14">
        <f t="shared" si="0"/>
        <v>3.0589999999999997</v>
      </c>
      <c r="F5" s="9">
        <f t="shared" ref="F5:F48" si="1">B5/(A5-A4)</f>
        <v>1.8001573659565987E-3</v>
      </c>
      <c r="G5" s="9">
        <f t="shared" ref="G5:G48" si="2">B5/LN(A5/A4)</f>
        <v>3.4808306402405894E-9</v>
      </c>
    </row>
    <row r="6" spans="1:8" x14ac:dyDescent="0.3">
      <c r="A6" s="10">
        <v>1.0677E-5</v>
      </c>
      <c r="B6" s="3">
        <v>1.9244812041543738E-8</v>
      </c>
      <c r="C6" s="3">
        <v>5.5604895692735551E-2</v>
      </c>
      <c r="D6" s="4">
        <v>1.0701057661963406E-9</v>
      </c>
      <c r="E6" s="14">
        <f t="shared" si="0"/>
        <v>10.677</v>
      </c>
      <c r="F6" s="9">
        <f t="shared" si="1"/>
        <v>2.5262289369314436E-3</v>
      </c>
      <c r="G6" s="9">
        <f t="shared" si="2"/>
        <v>1.5395802460158792E-8</v>
      </c>
    </row>
    <row r="7" spans="1:8" x14ac:dyDescent="0.3">
      <c r="A7" s="10">
        <v>2.9023E-5</v>
      </c>
      <c r="B7" s="3">
        <v>4.6588547105098206E-8</v>
      </c>
      <c r="C7" s="3">
        <v>2.9582388341714397E-2</v>
      </c>
      <c r="D7" s="4">
        <v>1.3782004927392692E-9</v>
      </c>
      <c r="E7" s="14">
        <f t="shared" si="0"/>
        <v>29.023</v>
      </c>
      <c r="F7" s="9">
        <f t="shared" si="1"/>
        <v>2.5394389569987031E-3</v>
      </c>
      <c r="G7" s="9">
        <f t="shared" si="2"/>
        <v>4.6588699734419554E-8</v>
      </c>
    </row>
    <row r="8" spans="1:8" x14ac:dyDescent="0.3">
      <c r="A8" s="10">
        <v>1.013E-4</v>
      </c>
      <c r="B8" s="3">
        <v>2.885912593881172E-7</v>
      </c>
      <c r="C8" s="3">
        <v>1.0592801801223318E-2</v>
      </c>
      <c r="D8" s="4">
        <v>3.0569900122637535E-9</v>
      </c>
      <c r="E8" s="14">
        <f t="shared" si="0"/>
        <v>101.3</v>
      </c>
      <c r="F8" s="9">
        <f t="shared" si="1"/>
        <v>3.9928505525702119E-3</v>
      </c>
      <c r="G8" s="9">
        <f t="shared" si="2"/>
        <v>2.308734152956992E-7</v>
      </c>
    </row>
    <row r="9" spans="1:8" x14ac:dyDescent="0.3">
      <c r="A9" s="10">
        <v>2.7535999999999999E-4</v>
      </c>
      <c r="B9" s="3">
        <v>9.6010698646943949E-7</v>
      </c>
      <c r="C9" s="3">
        <v>4.3570747067269806E-3</v>
      </c>
      <c r="D9" s="4">
        <v>4.183257866497858E-9</v>
      </c>
      <c r="E9" s="14">
        <f t="shared" si="0"/>
        <v>275.36</v>
      </c>
      <c r="F9" s="9">
        <f t="shared" si="1"/>
        <v>5.5159541909079596E-3</v>
      </c>
      <c r="G9" s="9">
        <f t="shared" si="2"/>
        <v>9.6011378291463713E-7</v>
      </c>
    </row>
    <row r="10" spans="1:8" x14ac:dyDescent="0.3">
      <c r="A10" s="10">
        <v>5.8295000000000005E-4</v>
      </c>
      <c r="B10" s="3">
        <v>2.8723780245627565E-6</v>
      </c>
      <c r="C10" s="3">
        <v>2.2647571613751438E-3</v>
      </c>
      <c r="D10" s="4">
        <v>6.5052387013050918E-9</v>
      </c>
      <c r="E10" s="14">
        <f t="shared" si="0"/>
        <v>582.95000000000005</v>
      </c>
      <c r="F10" s="9">
        <f t="shared" si="1"/>
        <v>9.3383335757428916E-3</v>
      </c>
      <c r="G10" s="9">
        <f t="shared" si="2"/>
        <v>3.8297245836764023E-6</v>
      </c>
    </row>
    <row r="11" spans="1:8" x14ac:dyDescent="0.3">
      <c r="A11" s="10">
        <v>1.2340999999999999E-3</v>
      </c>
      <c r="B11" s="3">
        <v>9.0838404090505472E-6</v>
      </c>
      <c r="C11" s="3">
        <v>1.2202458768625279E-3</v>
      </c>
      <c r="D11" s="4">
        <v>1.1084518805221149E-8</v>
      </c>
      <c r="E11" s="14">
        <f t="shared" si="0"/>
        <v>1234.0999999999999</v>
      </c>
      <c r="F11" s="9">
        <f t="shared" si="1"/>
        <v>1.3950457512171619E-2</v>
      </c>
      <c r="G11" s="9">
        <f t="shared" si="2"/>
        <v>1.2111854730330931E-5</v>
      </c>
    </row>
    <row r="12" spans="1:8" x14ac:dyDescent="0.3">
      <c r="A12" s="10">
        <v>3.3546000000000001E-3</v>
      </c>
      <c r="B12" s="3">
        <v>5.9042332800362418E-5</v>
      </c>
      <c r="C12" s="3">
        <v>4.3777848279695063E-4</v>
      </c>
      <c r="D12" s="4">
        <v>2.5847462874135293E-8</v>
      </c>
      <c r="E12" s="14">
        <f t="shared" si="0"/>
        <v>3354.6</v>
      </c>
      <c r="F12" s="9">
        <f t="shared" si="1"/>
        <v>2.7843590096846223E-2</v>
      </c>
      <c r="G12" s="9">
        <f t="shared" si="2"/>
        <v>5.9042889055139216E-5</v>
      </c>
    </row>
    <row r="13" spans="1:8" x14ac:dyDescent="0.3">
      <c r="A13" s="10">
        <v>1.0333E-2</v>
      </c>
      <c r="B13" s="3">
        <v>5.0085583704714105E-4</v>
      </c>
      <c r="C13" s="3">
        <v>1.7585505395068974E-4</v>
      </c>
      <c r="D13" s="4">
        <v>8.8078030245442864E-8</v>
      </c>
      <c r="E13" s="14">
        <f t="shared" si="0"/>
        <v>10333</v>
      </c>
      <c r="F13" s="9">
        <f t="shared" si="1"/>
        <v>7.1772302683586642E-2</v>
      </c>
      <c r="G13" s="9">
        <f t="shared" si="2"/>
        <v>4.4520118406841968E-4</v>
      </c>
    </row>
    <row r="14" spans="1:8" x14ac:dyDescent="0.3">
      <c r="A14" s="10">
        <v>2.1874999999999999E-2</v>
      </c>
      <c r="B14" s="3">
        <v>1.7220931770290356E-3</v>
      </c>
      <c r="C14" s="3">
        <v>8.6313382508160358E-5</v>
      </c>
      <c r="D14" s="4">
        <v>1.4863968710360027E-7</v>
      </c>
      <c r="E14" s="14">
        <f t="shared" si="0"/>
        <v>21875</v>
      </c>
      <c r="F14" s="9">
        <f t="shared" si="1"/>
        <v>0.14920231996439404</v>
      </c>
      <c r="G14" s="9">
        <f t="shared" si="2"/>
        <v>2.2961188018557981E-3</v>
      </c>
    </row>
    <row r="15" spans="1:8" x14ac:dyDescent="0.3">
      <c r="A15" s="10">
        <v>2.4788000000000001E-2</v>
      </c>
      <c r="B15" s="3">
        <v>5.8644528321225703E-4</v>
      </c>
      <c r="C15" s="3">
        <v>9.0138781886599746E-5</v>
      </c>
      <c r="D15" s="4">
        <v>5.2861463471894851E-8</v>
      </c>
      <c r="E15" s="14">
        <f t="shared" si="0"/>
        <v>24788</v>
      </c>
      <c r="F15" s="9">
        <f t="shared" si="1"/>
        <v>0.2013200422973761</v>
      </c>
      <c r="G15" s="9">
        <f t="shared" si="2"/>
        <v>4.690990608215732E-3</v>
      </c>
    </row>
    <row r="16" spans="1:8" x14ac:dyDescent="0.3">
      <c r="A16" s="10">
        <v>3.4306999999999997E-2</v>
      </c>
      <c r="B16" s="3">
        <v>2.3036146682529593E-3</v>
      </c>
      <c r="C16" s="3">
        <v>8.6313382508160358E-5</v>
      </c>
      <c r="D16" s="4">
        <v>1.988327740123266E-7</v>
      </c>
      <c r="E16" s="14">
        <f t="shared" si="0"/>
        <v>34307</v>
      </c>
      <c r="F16" s="9">
        <f t="shared" si="1"/>
        <v>0.24200175105084151</v>
      </c>
      <c r="G16" s="9">
        <f t="shared" si="2"/>
        <v>7.0882686887302152E-3</v>
      </c>
    </row>
    <row r="17" spans="1:7" x14ac:dyDescent="0.3">
      <c r="A17" s="10">
        <v>5.2475000000000001E-2</v>
      </c>
      <c r="B17" s="3">
        <v>5.8471722118213307E-3</v>
      </c>
      <c r="C17" s="3">
        <v>1.5E-5</v>
      </c>
      <c r="D17" s="4">
        <v>8.7707583177319958E-8</v>
      </c>
      <c r="E17" s="14">
        <f t="shared" si="0"/>
        <v>52475</v>
      </c>
      <c r="F17" s="9">
        <f t="shared" si="1"/>
        <v>0.32183906934287371</v>
      </c>
      <c r="G17" s="9">
        <f t="shared" si="2"/>
        <v>1.3758458518858801E-2</v>
      </c>
    </row>
    <row r="18" spans="1:7" x14ac:dyDescent="0.3">
      <c r="A18" s="10">
        <v>0.11108999999999999</v>
      </c>
      <c r="B18" s="3">
        <v>2.7020882095186927E-2</v>
      </c>
      <c r="C18" s="3">
        <v>0</v>
      </c>
      <c r="D18" s="4">
        <v>0</v>
      </c>
      <c r="E18" s="14">
        <f t="shared" si="0"/>
        <v>111090</v>
      </c>
      <c r="F18" s="9">
        <f t="shared" si="1"/>
        <v>0.4609892023404748</v>
      </c>
      <c r="G18" s="9">
        <f t="shared" si="2"/>
        <v>3.6027659394209141E-2</v>
      </c>
    </row>
    <row r="19" spans="1:7" x14ac:dyDescent="0.3">
      <c r="A19" s="10">
        <v>0.15764</v>
      </c>
      <c r="B19" s="3">
        <v>2.6560098222869762E-2</v>
      </c>
      <c r="C19" s="3">
        <v>0</v>
      </c>
      <c r="D19" s="4">
        <v>0</v>
      </c>
      <c r="E19" s="14">
        <f t="shared" si="0"/>
        <v>157640</v>
      </c>
      <c r="F19" s="9">
        <f t="shared" si="1"/>
        <v>0.57057139039462423</v>
      </c>
      <c r="G19" s="9">
        <f t="shared" si="2"/>
        <v>7.5891791161683875E-2</v>
      </c>
    </row>
    <row r="20" spans="1:7" x14ac:dyDescent="0.3">
      <c r="A20" s="10">
        <v>0.24723999999999999</v>
      </c>
      <c r="B20" s="3">
        <v>5.4580259019155086E-2</v>
      </c>
      <c r="C20" s="3">
        <v>0</v>
      </c>
      <c r="D20" s="4">
        <v>0</v>
      </c>
      <c r="E20" s="14">
        <f t="shared" si="0"/>
        <v>247240</v>
      </c>
      <c r="F20" s="9">
        <f t="shared" si="1"/>
        <v>0.60915467655307021</v>
      </c>
      <c r="G20" s="9">
        <f t="shared" si="2"/>
        <v>0.12127718248686552</v>
      </c>
    </row>
    <row r="21" spans="1:7" x14ac:dyDescent="0.3">
      <c r="A21" s="10">
        <v>0.36882999999999999</v>
      </c>
      <c r="B21" s="3">
        <v>7.1609495342145807E-2</v>
      </c>
      <c r="C21" s="3">
        <v>0</v>
      </c>
      <c r="D21" s="4">
        <v>0</v>
      </c>
      <c r="E21" s="14">
        <f t="shared" si="0"/>
        <v>368830</v>
      </c>
      <c r="F21" s="9">
        <f t="shared" si="1"/>
        <v>0.5889423089246304</v>
      </c>
      <c r="G21" s="9">
        <f t="shared" si="2"/>
        <v>0.17903434234218751</v>
      </c>
    </row>
    <row r="22" spans="1:7" x14ac:dyDescent="0.3">
      <c r="A22" s="10">
        <v>0.55023</v>
      </c>
      <c r="B22" s="3">
        <v>9.5729222118443716E-2</v>
      </c>
      <c r="C22" s="3">
        <v>0</v>
      </c>
      <c r="D22" s="4">
        <v>0</v>
      </c>
      <c r="E22" s="14">
        <f t="shared" si="0"/>
        <v>550230</v>
      </c>
      <c r="F22" s="9">
        <f t="shared" si="1"/>
        <v>0.52772448797378013</v>
      </c>
      <c r="G22" s="9">
        <f t="shared" si="2"/>
        <v>0.23932273259660145</v>
      </c>
    </row>
    <row r="23" spans="1:7" x14ac:dyDescent="0.3">
      <c r="A23" s="10">
        <v>0.63927999999999996</v>
      </c>
      <c r="B23" s="3">
        <v>4.1024692213806592E-2</v>
      </c>
      <c r="C23" s="3">
        <v>0</v>
      </c>
      <c r="D23" s="4">
        <v>0</v>
      </c>
      <c r="E23" s="14">
        <f t="shared" si="0"/>
        <v>639280</v>
      </c>
      <c r="F23" s="9">
        <f t="shared" si="1"/>
        <v>0.46069278173842348</v>
      </c>
      <c r="G23" s="9">
        <f t="shared" si="2"/>
        <v>0.27348669787914148</v>
      </c>
    </row>
    <row r="24" spans="1:7" x14ac:dyDescent="0.3">
      <c r="A24" s="10">
        <v>0.74273999999999996</v>
      </c>
      <c r="B24" s="3">
        <v>4.2370855235914683E-2</v>
      </c>
      <c r="C24" s="3">
        <v>0</v>
      </c>
      <c r="D24" s="4">
        <v>0</v>
      </c>
      <c r="E24" s="14">
        <f t="shared" si="0"/>
        <v>742740</v>
      </c>
      <c r="F24" s="9">
        <f t="shared" si="1"/>
        <v>0.40953851958162268</v>
      </c>
      <c r="G24" s="9">
        <f t="shared" si="2"/>
        <v>0.28246576286123964</v>
      </c>
    </row>
    <row r="25" spans="1:7" x14ac:dyDescent="0.3">
      <c r="A25" s="10">
        <v>0.82084999999999997</v>
      </c>
      <c r="B25" s="3">
        <v>2.8799559372311549E-2</v>
      </c>
      <c r="C25" s="3">
        <v>0</v>
      </c>
      <c r="D25" s="4">
        <v>0</v>
      </c>
      <c r="E25" s="14">
        <f t="shared" si="0"/>
        <v>820850</v>
      </c>
      <c r="F25" s="9">
        <f t="shared" si="1"/>
        <v>0.36870515135464788</v>
      </c>
      <c r="G25" s="9">
        <f t="shared" si="2"/>
        <v>0.28801190104694691</v>
      </c>
    </row>
    <row r="26" spans="1:7" x14ac:dyDescent="0.3">
      <c r="A26" s="10">
        <v>0.96164000000000005</v>
      </c>
      <c r="B26" s="3">
        <v>4.6116135229177957E-2</v>
      </c>
      <c r="C26" s="3">
        <v>0</v>
      </c>
      <c r="D26" s="4">
        <v>0</v>
      </c>
      <c r="E26" s="14">
        <f t="shared" si="0"/>
        <v>961640</v>
      </c>
      <c r="F26" s="9">
        <f t="shared" si="1"/>
        <v>0.32755263320674716</v>
      </c>
      <c r="G26" s="9">
        <f t="shared" si="2"/>
        <v>0.29132155269964372</v>
      </c>
    </row>
    <row r="27" spans="1:7" x14ac:dyDescent="0.3">
      <c r="A27" s="10">
        <v>1.1080000000000001</v>
      </c>
      <c r="B27" s="3">
        <v>4.1396786151168728E-2</v>
      </c>
      <c r="C27" s="3">
        <v>0</v>
      </c>
      <c r="D27" s="4">
        <v>0</v>
      </c>
      <c r="E27" s="14">
        <f t="shared" si="0"/>
        <v>1108000</v>
      </c>
      <c r="F27" s="9">
        <f t="shared" si="1"/>
        <v>0.28284221201946375</v>
      </c>
      <c r="G27" s="9">
        <f t="shared" si="2"/>
        <v>0.29220221180428707</v>
      </c>
    </row>
    <row r="28" spans="1:7" x14ac:dyDescent="0.3">
      <c r="A28" s="10">
        <v>1.4227000000000001</v>
      </c>
      <c r="B28" s="3">
        <v>7.2206772680244752E-2</v>
      </c>
      <c r="C28" s="3">
        <v>0</v>
      </c>
      <c r="D28" s="4">
        <v>0</v>
      </c>
      <c r="E28" s="14">
        <f t="shared" si="0"/>
        <v>1422700</v>
      </c>
      <c r="F28" s="9">
        <f t="shared" si="1"/>
        <v>0.22944637013106056</v>
      </c>
      <c r="G28" s="9">
        <f t="shared" si="2"/>
        <v>0.28882722202195865</v>
      </c>
    </row>
    <row r="29" spans="1:7" x14ac:dyDescent="0.3">
      <c r="A29" s="10">
        <v>1.8268</v>
      </c>
      <c r="B29" s="3">
        <v>7.0519004655488826E-2</v>
      </c>
      <c r="C29" s="3">
        <v>0</v>
      </c>
      <c r="D29" s="4">
        <v>0</v>
      </c>
      <c r="E29" s="14">
        <f t="shared" si="0"/>
        <v>1826800</v>
      </c>
      <c r="F29" s="9">
        <f t="shared" si="1"/>
        <v>0.17450879647485484</v>
      </c>
      <c r="G29" s="9">
        <f t="shared" si="2"/>
        <v>0.28206549458491309</v>
      </c>
    </row>
    <row r="30" spans="1:7" x14ac:dyDescent="0.3">
      <c r="A30" s="10">
        <v>2.3069000000000002</v>
      </c>
      <c r="B30" s="3">
        <v>6.2421499470216371E-2</v>
      </c>
      <c r="C30" s="3">
        <v>0</v>
      </c>
      <c r="D30" s="4">
        <v>0</v>
      </c>
      <c r="E30" s="14">
        <f t="shared" si="0"/>
        <v>2306900</v>
      </c>
      <c r="F30" s="9">
        <f t="shared" si="1"/>
        <v>0.13001770354137959</v>
      </c>
      <c r="G30" s="9">
        <f t="shared" si="2"/>
        <v>0.26751441061444842</v>
      </c>
    </row>
    <row r="31" spans="1:7" x14ac:dyDescent="0.3">
      <c r="A31" s="10">
        <v>2.3852000000000002</v>
      </c>
      <c r="B31" s="3">
        <v>8.5587806178842839E-3</v>
      </c>
      <c r="C31" s="3">
        <v>0</v>
      </c>
      <c r="D31" s="4">
        <v>0</v>
      </c>
      <c r="E31" s="14">
        <f t="shared" si="0"/>
        <v>2385200</v>
      </c>
      <c r="F31" s="9">
        <f t="shared" si="1"/>
        <v>0.10930754301257062</v>
      </c>
      <c r="G31" s="9">
        <f t="shared" si="2"/>
        <v>0.25641715523136444</v>
      </c>
    </row>
    <row r="32" spans="1:7" x14ac:dyDescent="0.3">
      <c r="A32" s="10">
        <v>3.0118999999999998</v>
      </c>
      <c r="B32" s="3">
        <v>5.6089562561565262E-2</v>
      </c>
      <c r="C32" s="3">
        <v>0</v>
      </c>
      <c r="D32" s="4">
        <v>0</v>
      </c>
      <c r="E32" s="14">
        <f t="shared" si="0"/>
        <v>3011900</v>
      </c>
      <c r="F32" s="9">
        <f t="shared" si="1"/>
        <v>8.9499860478004303E-2</v>
      </c>
      <c r="G32" s="9">
        <f t="shared" si="2"/>
        <v>0.2404304171844405</v>
      </c>
    </row>
    <row r="33" spans="1:7" x14ac:dyDescent="0.3">
      <c r="A33" s="10">
        <v>4.0656999999999996</v>
      </c>
      <c r="B33" s="3">
        <v>5.8069161025503045E-2</v>
      </c>
      <c r="C33" s="3">
        <v>0</v>
      </c>
      <c r="D33" s="4">
        <v>0</v>
      </c>
      <c r="E33" s="14">
        <f t="shared" si="0"/>
        <v>4065699.9999999995</v>
      </c>
      <c r="F33" s="9">
        <f t="shared" si="1"/>
        <v>5.5104536938226471E-2</v>
      </c>
      <c r="G33" s="9">
        <f t="shared" si="2"/>
        <v>0.19355430783025526</v>
      </c>
    </row>
    <row r="34" spans="1:7" x14ac:dyDescent="0.3">
      <c r="A34" s="10">
        <v>4.7237</v>
      </c>
      <c r="B34" s="3">
        <v>2.0995315530578918E-2</v>
      </c>
      <c r="C34" s="3">
        <v>0</v>
      </c>
      <c r="D34" s="4">
        <v>0</v>
      </c>
      <c r="E34" s="14">
        <f t="shared" si="0"/>
        <v>4723700</v>
      </c>
      <c r="F34" s="9">
        <f t="shared" si="1"/>
        <v>3.1907774362581923E-2</v>
      </c>
      <c r="G34" s="9">
        <f t="shared" si="2"/>
        <v>0.13996274161857705</v>
      </c>
    </row>
    <row r="35" spans="1:7" x14ac:dyDescent="0.3">
      <c r="A35" s="10">
        <v>4.9659000000000004</v>
      </c>
      <c r="B35" s="3">
        <v>5.7431803119824473E-3</v>
      </c>
      <c r="C35" s="3">
        <v>1.5E-5</v>
      </c>
      <c r="D35" s="4">
        <v>8.614770467973671E-8</v>
      </c>
      <c r="E35" s="14">
        <f t="shared" si="0"/>
        <v>4965900</v>
      </c>
      <c r="F35" s="9">
        <f t="shared" si="1"/>
        <v>2.3712552898358535E-2</v>
      </c>
      <c r="G35" s="9">
        <f t="shared" si="2"/>
        <v>0.11485864632779118</v>
      </c>
    </row>
    <row r="36" spans="1:7" x14ac:dyDescent="0.3">
      <c r="A36" s="10">
        <v>6.3762999999999996</v>
      </c>
      <c r="B36" s="3">
        <v>2.0215056669588619E-2</v>
      </c>
      <c r="C36" s="3">
        <v>0</v>
      </c>
      <c r="D36" s="4">
        <v>0</v>
      </c>
      <c r="E36" s="14">
        <f t="shared" si="0"/>
        <v>6376300</v>
      </c>
      <c r="F36" s="9">
        <f t="shared" si="1"/>
        <v>1.4332853566072484E-2</v>
      </c>
      <c r="G36" s="9">
        <f t="shared" si="2"/>
        <v>8.0862347900915385E-2</v>
      </c>
    </row>
    <row r="37" spans="1:7" x14ac:dyDescent="0.3">
      <c r="A37" s="10">
        <v>7.4081999999999999</v>
      </c>
      <c r="B37" s="3">
        <v>6.5648106035858097E-3</v>
      </c>
      <c r="C37" s="3">
        <v>0</v>
      </c>
      <c r="D37" s="4">
        <v>0</v>
      </c>
      <c r="E37" s="14">
        <f t="shared" si="0"/>
        <v>7408200</v>
      </c>
      <c r="F37" s="9">
        <f t="shared" si="1"/>
        <v>6.361867044854936E-3</v>
      </c>
      <c r="G37" s="9">
        <f t="shared" si="2"/>
        <v>4.3765549035019592E-2</v>
      </c>
    </row>
    <row r="38" spans="1:7" x14ac:dyDescent="0.3">
      <c r="A38" s="10">
        <v>8.1873000000000005</v>
      </c>
      <c r="B38" s="3">
        <v>2.8284015639609972E-3</v>
      </c>
      <c r="C38" s="3">
        <v>8.5000000000000006E-5</v>
      </c>
      <c r="D38" s="4">
        <v>2.4041413293668479E-7</v>
      </c>
      <c r="E38" s="14">
        <f t="shared" si="0"/>
        <v>8187300.0000000009</v>
      </c>
      <c r="F38" s="9">
        <f t="shared" si="1"/>
        <v>3.6303447105134065E-3</v>
      </c>
      <c r="G38" s="9">
        <f t="shared" si="2"/>
        <v>2.8284955163292425E-2</v>
      </c>
    </row>
    <row r="39" spans="1:7" x14ac:dyDescent="0.3">
      <c r="A39" s="10">
        <v>9.0484000000000009</v>
      </c>
      <c r="B39" s="3">
        <v>2.0682413554618667E-3</v>
      </c>
      <c r="C39" s="3">
        <v>8.5000000000000006E-5</v>
      </c>
      <c r="D39" s="4">
        <v>1.7580051521425869E-7</v>
      </c>
      <c r="E39" s="14">
        <f t="shared" si="0"/>
        <v>9048400</v>
      </c>
      <c r="F39" s="9">
        <f t="shared" si="1"/>
        <v>2.4018596625965229E-3</v>
      </c>
      <c r="G39" s="9">
        <f t="shared" si="2"/>
        <v>2.0681633170532725E-2</v>
      </c>
    </row>
    <row r="40" spans="1:7" x14ac:dyDescent="0.3">
      <c r="A40" s="10">
        <v>10</v>
      </c>
      <c r="B40" s="3">
        <v>1.6070425862189915E-3</v>
      </c>
      <c r="C40" s="3">
        <v>8.5000000000000006E-5</v>
      </c>
      <c r="D40" s="4">
        <v>1.3659861982861428E-7</v>
      </c>
      <c r="E40" s="14">
        <f t="shared" si="0"/>
        <v>10000000</v>
      </c>
      <c r="F40" s="9">
        <f t="shared" si="1"/>
        <v>1.6887795147320229E-3</v>
      </c>
      <c r="G40" s="9">
        <f t="shared" si="2"/>
        <v>1.6070884446082543E-2</v>
      </c>
    </row>
    <row r="41" spans="1:7" x14ac:dyDescent="0.3">
      <c r="A41" s="10">
        <v>11.052</v>
      </c>
      <c r="B41" s="3">
        <v>1.5453339101582648E-3</v>
      </c>
      <c r="C41" s="3">
        <v>8.5000000000000006E-5</v>
      </c>
      <c r="D41" s="4">
        <v>1.3135338236345253E-7</v>
      </c>
      <c r="E41" s="14">
        <f t="shared" si="0"/>
        <v>11052000</v>
      </c>
      <c r="F41" s="9">
        <f t="shared" si="1"/>
        <v>1.4689485838006325E-3</v>
      </c>
      <c r="G41" s="9">
        <f t="shared" si="2"/>
        <v>1.5449273769312762E-2</v>
      </c>
    </row>
    <row r="42" spans="1:7" x14ac:dyDescent="0.3">
      <c r="A42" s="10">
        <v>12.214</v>
      </c>
      <c r="B42" s="3">
        <v>1.9297340388069433E-3</v>
      </c>
      <c r="C42" s="3">
        <v>1.7000000000000001E-4</v>
      </c>
      <c r="D42" s="4">
        <v>3.2805478659718038E-7</v>
      </c>
      <c r="E42" s="14">
        <f t="shared" si="0"/>
        <v>12214000</v>
      </c>
      <c r="F42" s="9">
        <f t="shared" si="1"/>
        <v>1.6607005497477987E-3</v>
      </c>
      <c r="G42" s="9">
        <f t="shared" si="2"/>
        <v>1.9302855650217065E-2</v>
      </c>
    </row>
    <row r="43" spans="1:7" x14ac:dyDescent="0.3">
      <c r="A43" s="10">
        <v>12.523</v>
      </c>
      <c r="B43" s="3">
        <v>5.825647315756547E-4</v>
      </c>
      <c r="C43" s="3">
        <v>5.0999999999999993E-4</v>
      </c>
      <c r="D43" s="4">
        <v>2.9710801310358385E-7</v>
      </c>
      <c r="E43" s="14">
        <f t="shared" si="0"/>
        <v>12523000</v>
      </c>
      <c r="F43" s="9">
        <f t="shared" si="1"/>
        <v>1.885322755908272E-3</v>
      </c>
      <c r="G43" s="9">
        <f t="shared" si="2"/>
        <v>2.3317401613532074E-2</v>
      </c>
    </row>
    <row r="44" spans="1:7" x14ac:dyDescent="0.3">
      <c r="A44" s="10">
        <v>13.84</v>
      </c>
      <c r="B44" s="3">
        <v>2.3182647571056442E-2</v>
      </c>
      <c r="C44" s="3">
        <v>3.4000000000000002E-4</v>
      </c>
      <c r="D44" s="4">
        <v>7.8821001741591917E-6</v>
      </c>
      <c r="E44" s="14">
        <f t="shared" si="0"/>
        <v>13840000</v>
      </c>
      <c r="F44" s="9">
        <f t="shared" si="1"/>
        <v>1.7602617745676872E-2</v>
      </c>
      <c r="G44" s="9">
        <f t="shared" si="2"/>
        <v>0.23183575700557563</v>
      </c>
    </row>
    <row r="45" spans="1:7" x14ac:dyDescent="0.3">
      <c r="A45" s="10">
        <v>14.191000000000001</v>
      </c>
      <c r="B45" s="3">
        <v>6.2937506221353232E-2</v>
      </c>
      <c r="C45" s="3">
        <v>8.4999999999999995E-4</v>
      </c>
      <c r="D45" s="4">
        <v>5.3496880288150246E-5</v>
      </c>
      <c r="E45" s="14">
        <f t="shared" si="0"/>
        <v>14191000</v>
      </c>
      <c r="F45" s="9">
        <f t="shared" si="1"/>
        <v>0.17930913453376945</v>
      </c>
      <c r="G45" s="9">
        <f t="shared" si="2"/>
        <v>2.5129758205550567</v>
      </c>
    </row>
    <row r="46" spans="1:7" x14ac:dyDescent="0.3">
      <c r="A46" s="10">
        <v>14.917999999999999</v>
      </c>
      <c r="B46" s="3">
        <v>3.5661600382417946E-2</v>
      </c>
      <c r="C46" s="3">
        <v>7.6499999999999995E-4</v>
      </c>
      <c r="D46" s="4">
        <v>2.7281124292549728E-5</v>
      </c>
      <c r="E46" s="14">
        <f t="shared" si="0"/>
        <v>14918000</v>
      </c>
      <c r="F46" s="9">
        <f t="shared" si="1"/>
        <v>4.9053095436613507E-2</v>
      </c>
      <c r="G46" s="9">
        <f t="shared" si="2"/>
        <v>0.71379481086506857</v>
      </c>
    </row>
    <row r="47" spans="1:7" x14ac:dyDescent="0.3">
      <c r="A47" s="10">
        <v>16.905000000000001</v>
      </c>
      <c r="B47" s="3">
        <v>3.1160070238977442E-5</v>
      </c>
      <c r="C47" s="3">
        <v>7.6632238646668792E-4</v>
      </c>
      <c r="D47" s="4">
        <v>2.3878659388002813E-8</v>
      </c>
      <c r="E47" s="14">
        <f t="shared" si="0"/>
        <v>16905000</v>
      </c>
      <c r="F47" s="9">
        <f t="shared" si="1"/>
        <v>1.5681967910909619E-5</v>
      </c>
      <c r="G47" s="9">
        <f t="shared" si="2"/>
        <v>2.4919902672771978E-4</v>
      </c>
    </row>
    <row r="48" spans="1:7" ht="15" thickBot="1" x14ac:dyDescent="0.35">
      <c r="A48" s="11">
        <v>19.64</v>
      </c>
      <c r="B48" s="5">
        <v>2.1405625721775737E-6</v>
      </c>
      <c r="C48" s="5">
        <v>1.6149999999999999E-3</v>
      </c>
      <c r="D48" s="6">
        <v>3.4570085540667816E-9</v>
      </c>
      <c r="E48" s="14">
        <f t="shared" si="0"/>
        <v>19640000</v>
      </c>
      <c r="F48" s="9">
        <f t="shared" si="1"/>
        <v>7.8265541944335441E-7</v>
      </c>
      <c r="G48" s="9">
        <f t="shared" si="2"/>
        <v>1.4274331477251363E-5</v>
      </c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  <row r="999" spans="1:1" x14ac:dyDescent="0.3">
      <c r="A999" s="9"/>
    </row>
    <row r="1000" spans="1:1" x14ac:dyDescent="0.3">
      <c r="A1000" s="9"/>
    </row>
    <row r="1001" spans="1:1" x14ac:dyDescent="0.3">
      <c r="A1001" s="9"/>
    </row>
    <row r="1002" spans="1:1" x14ac:dyDescent="0.3">
      <c r="A1002" s="9"/>
    </row>
    <row r="1003" spans="1:1" x14ac:dyDescent="0.3">
      <c r="A1003" s="9"/>
    </row>
    <row r="1004" spans="1:1" x14ac:dyDescent="0.3">
      <c r="A1004" s="9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Updated Mavric</vt:lpstr>
      <vt:lpstr>MCNP Godiva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2018-04-07T15:02:06Z</dcterms:created>
  <dcterms:modified xsi:type="dcterms:W3CDTF">2018-11-14T22:43:58Z</dcterms:modified>
</cp:coreProperties>
</file>