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ullet_points" sheetId="1" state="visible" r:id="rId2"/>
    <sheet name="difficult_context" sheetId="2" state="visible" r:id="rId3"/>
    <sheet name="normal" sheetId="3" state="visible" r:id="rId4"/>
  </sheets>
  <definedNames>
    <definedName function="false" hidden="true" localSheetId="0" name="_xlnm._FilterDatabase" vbProcedure="false">bullet_points!$A$1:$E$29</definedName>
    <definedName function="false" hidden="true" localSheetId="2" name="_xlnm._FilterDatabase" vbProcedure="false">normal!$A$1:$E$29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<sst xmlns="http://schemas.openxmlformats.org/spreadsheetml/2006/main" count="496" uniqueCount="75">
  <si>
    <t xml:space="preserve">name</t>
  </si>
  <si>
    <t xml:space="preserve">modeling</t>
  </si>
  <si>
    <t xml:space="preserve">execution</t>
  </si>
  <si>
    <t xml:space="preserve">Iterations</t>
  </si>
  <si>
    <t xml:space="preserve">notes</t>
  </si>
  <si>
    <t xml:space="preserve">MODELING</t>
  </si>
  <si>
    <t xml:space="preserve">EXECUTION</t>
  </si>
  <si>
    <t xml:space="preserve">analyze_context_spam</t>
  </si>
  <si>
    <t xml:space="preserve">Positive</t>
  </si>
  <si>
    <t xml:space="preserve">TP</t>
  </si>
  <si>
    <t xml:space="preserve">bank_check</t>
  </si>
  <si>
    <t xml:space="preserve">Arguments not really exact</t>
  </si>
  <si>
    <t xml:space="preserve">bank_statement</t>
  </si>
  <si>
    <t xml:space="preserve">boss </t>
  </si>
  <si>
    <t xml:space="preserve">create_calender_event</t>
  </si>
  <si>
    <t xml:space="preserve">Negative</t>
  </si>
  <si>
    <t xml:space="preserve">FunctionError</t>
  </si>
  <si>
    <t xml:space="preserve">FN</t>
  </si>
  <si>
    <t xml:space="preserve">creative</t>
  </si>
  <si>
    <t xml:space="preserve">dhl</t>
  </si>
  <si>
    <t xml:space="preserve">email_response</t>
  </si>
  <si>
    <t xml:space="preserve">-</t>
  </si>
  <si>
    <t xml:space="preserve">Modeling Error</t>
  </si>
  <si>
    <t xml:space="preserve">google_sheet</t>
  </si>
  <si>
    <t xml:space="preserve">loan_application</t>
  </si>
  <si>
    <t xml:space="preserve">Misc Error</t>
  </si>
  <si>
    <t xml:space="preserve">negative_diary</t>
  </si>
  <si>
    <t xml:space="preserve">negative_execution_carsharing</t>
  </si>
  <si>
    <t xml:space="preserve">FunctionSelectorError</t>
  </si>
  <si>
    <t xml:space="preserve">TN</t>
  </si>
  <si>
    <t xml:space="preserve">negative_execution_crime_record</t>
  </si>
  <si>
    <t xml:space="preserve">negative_execution_health</t>
  </si>
  <si>
    <t xml:space="preserve">negative_execution_param_1</t>
  </si>
  <si>
    <t xml:space="preserve">negative_execution_param_2</t>
  </si>
  <si>
    <t xml:space="preserve">FP</t>
  </si>
  <si>
    <t xml:space="preserve">negative_execution_param_3</t>
  </si>
  <si>
    <t xml:space="preserve">negative_historical</t>
  </si>
  <si>
    <t xml:space="preserve">negative_itinerary</t>
  </si>
  <si>
    <t xml:space="preserve">negative_personal_journey</t>
  </si>
  <si>
    <t xml:space="preserve">negative_receipt</t>
  </si>
  <si>
    <t xml:space="preserve">negative_story</t>
  </si>
  <si>
    <t xml:space="preserve">negative_user_story</t>
  </si>
  <si>
    <t xml:space="preserve">ticketing</t>
  </si>
  <si>
    <t xml:space="preserve">translation </t>
  </si>
  <si>
    <t xml:space="preserve">ParameterAssignatorError</t>
  </si>
  <si>
    <t xml:space="preserve">weather_love_poem</t>
  </si>
  <si>
    <t xml:space="preserve">weather_statement</t>
  </si>
  <si>
    <t xml:space="preserve">wikipedia</t>
  </si>
  <si>
    <t xml:space="preserve">Pred Pos</t>
  </si>
  <si>
    <t xml:space="preserve">Pred Neg</t>
  </si>
  <si>
    <t xml:space="preserve">Act Pos</t>
  </si>
  <si>
    <t xml:space="preserve">Act Neg</t>
  </si>
  <si>
    <t xml:space="preserve">Accuracy</t>
  </si>
  <si>
    <t xml:space="preserve">Recall</t>
  </si>
  <si>
    <t xml:space="preserve">Precision</t>
  </si>
  <si>
    <t xml:space="preserve">F1</t>
  </si>
  <si>
    <t xml:space="preserve">Specifity</t>
  </si>
  <si>
    <t xml:space="preserve">NPV</t>
  </si>
  <si>
    <t xml:space="preserve">NP</t>
  </si>
  <si>
    <t xml:space="preserve">F1 Negative</t>
  </si>
  <si>
    <t xml:space="preserve">F1 negative</t>
  </si>
  <si>
    <t xml:space="preserve">MCC</t>
  </si>
  <si>
    <t xml:space="preserve">Cannot model end activit</t>
  </si>
  <si>
    <t xml:space="preserve">Cannot model exclusive gateway</t>
  </si>
  <si>
    <t xml:space="preserve">Selected wrong connector</t>
  </si>
  <si>
    <t xml:space="preserve">ModelingError</t>
  </si>
  <si>
    <t xml:space="preserve">FunctionSelector</t>
  </si>
  <si>
    <t xml:space="preserve">Modelled exclusive gateway even though is not one</t>
  </si>
  <si>
    <t xml:space="preserve">Wrong assignment</t>
  </si>
  <si>
    <t xml:space="preserve">ParameterAssignationError</t>
  </si>
  <si>
    <t xml:space="preserve">Review Again</t>
  </si>
  <si>
    <t xml:space="preserve">Decision might be better</t>
  </si>
  <si>
    <t xml:space="preserve">Just wrong modeling</t>
  </si>
  <si>
    <t xml:space="preserve">End activity wrong modelled</t>
  </si>
  <si>
    <t xml:space="preserve">Review Parallelity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</si>
</sst>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8" activeCellId="0" sqref="E3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0" t="s">
        <v>5</v>
      </c>
      <c r="I1" s="0" t="s">
        <v>6</v>
      </c>
    </row>
    <row r="2" customFormat="false" ht="12.8" hidden="false" customHeight="false" outlineLevel="0" collapsed="false">
      <c r="A2" s="0" t="s">
        <v>7</v>
      </c>
      <c r="B2" s="2" t="s">
        <v>8</v>
      </c>
      <c r="C2" s="2" t="s">
        <v>8</v>
      </c>
      <c r="D2" s="0" t="n">
        <v>1</v>
      </c>
      <c r="H2" s="0" t="s">
        <v>9</v>
      </c>
      <c r="I2" s="0" t="s">
        <v>9</v>
      </c>
    </row>
    <row r="3" customFormat="false" ht="12.8" hidden="false" customHeight="false" outlineLevel="0" collapsed="false">
      <c r="A3" s="0" t="s">
        <v>10</v>
      </c>
      <c r="B3" s="2" t="s">
        <v>8</v>
      </c>
      <c r="C3" s="2" t="s">
        <v>8</v>
      </c>
      <c r="D3" s="0" t="n">
        <v>3</v>
      </c>
      <c r="E3" s="0" t="s">
        <v>11</v>
      </c>
      <c r="H3" s="0" t="s">
        <v>9</v>
      </c>
      <c r="I3" s="0" t="s">
        <v>9</v>
      </c>
    </row>
    <row r="4" customFormat="false" ht="12.8" hidden="false" customHeight="false" outlineLevel="0" collapsed="false">
      <c r="A4" s="0" t="s">
        <v>12</v>
      </c>
      <c r="B4" s="2" t="s">
        <v>8</v>
      </c>
      <c r="C4" s="2" t="s">
        <v>8</v>
      </c>
      <c r="D4" s="0" t="n">
        <v>1</v>
      </c>
      <c r="H4" s="0" t="s">
        <v>9</v>
      </c>
      <c r="I4" s="0" t="s">
        <v>9</v>
      </c>
    </row>
    <row r="5" customFormat="false" ht="12.8" hidden="false" customHeight="false" outlineLevel="0" collapsed="false">
      <c r="A5" s="0" t="s">
        <v>13</v>
      </c>
      <c r="B5" s="2" t="s">
        <v>8</v>
      </c>
      <c r="C5" s="2" t="s">
        <v>8</v>
      </c>
      <c r="D5" s="0" t="n">
        <v>1</v>
      </c>
      <c r="H5" s="0" t="s">
        <v>9</v>
      </c>
      <c r="I5" s="0" t="s">
        <v>9</v>
      </c>
    </row>
    <row r="6" customFormat="false" ht="12.8" hidden="false" customHeight="false" outlineLevel="0" collapsed="false">
      <c r="A6" s="0" t="s">
        <v>14</v>
      </c>
      <c r="B6" s="2" t="s">
        <v>8</v>
      </c>
      <c r="C6" s="0" t="s">
        <v>15</v>
      </c>
      <c r="D6" s="0" t="n">
        <v>1</v>
      </c>
      <c r="E6" s="0" t="s">
        <v>16</v>
      </c>
      <c r="H6" s="0" t="s">
        <v>9</v>
      </c>
      <c r="I6" s="0" t="s">
        <v>17</v>
      </c>
    </row>
    <row r="7" customFormat="false" ht="12.8" hidden="false" customHeight="false" outlineLevel="0" collapsed="false">
      <c r="A7" s="0" t="s">
        <v>18</v>
      </c>
      <c r="B7" s="2" t="s">
        <v>8</v>
      </c>
      <c r="C7" s="2" t="s">
        <v>8</v>
      </c>
      <c r="D7" s="0" t="n">
        <v>2</v>
      </c>
      <c r="H7" s="0" t="s">
        <v>9</v>
      </c>
      <c r="I7" s="0" t="s">
        <v>9</v>
      </c>
    </row>
    <row r="8" customFormat="false" ht="12.8" hidden="false" customHeight="false" outlineLevel="0" collapsed="false">
      <c r="A8" s="0" t="s">
        <v>19</v>
      </c>
      <c r="B8" s="2" t="s">
        <v>8</v>
      </c>
      <c r="C8" s="2" t="s">
        <v>15</v>
      </c>
      <c r="D8" s="0" t="n">
        <v>2</v>
      </c>
      <c r="H8" s="0" t="s">
        <v>9</v>
      </c>
      <c r="I8" s="0" t="s">
        <v>17</v>
      </c>
    </row>
    <row r="9" customFormat="false" ht="12.8" hidden="false" customHeight="false" outlineLevel="0" collapsed="false">
      <c r="A9" s="0" t="s">
        <v>20</v>
      </c>
      <c r="B9" s="2" t="s">
        <v>15</v>
      </c>
      <c r="C9" s="0" t="s">
        <v>21</v>
      </c>
      <c r="D9" s="0" t="s">
        <v>21</v>
      </c>
      <c r="E9" s="0" t="s">
        <v>22</v>
      </c>
      <c r="H9" s="0" t="s">
        <v>17</v>
      </c>
    </row>
    <row r="10" customFormat="false" ht="12.8" hidden="false" customHeight="false" outlineLevel="0" collapsed="false">
      <c r="A10" s="0" t="s">
        <v>23</v>
      </c>
      <c r="B10" s="2" t="s">
        <v>8</v>
      </c>
      <c r="C10" s="2" t="s">
        <v>8</v>
      </c>
      <c r="D10" s="0" t="n">
        <v>1</v>
      </c>
      <c r="H10" s="0" t="s">
        <v>9</v>
      </c>
      <c r="I10" s="0" t="s">
        <v>9</v>
      </c>
    </row>
    <row r="11" customFormat="false" ht="12.8" hidden="false" customHeight="false" outlineLevel="0" collapsed="false">
      <c r="A11" s="0" t="s">
        <v>24</v>
      </c>
      <c r="B11" s="2" t="s">
        <v>8</v>
      </c>
      <c r="C11" s="0" t="s">
        <v>15</v>
      </c>
      <c r="D11" s="0" t="n">
        <v>1</v>
      </c>
      <c r="E11" s="0" t="s">
        <v>25</v>
      </c>
      <c r="H11" s="0" t="s">
        <v>9</v>
      </c>
      <c r="I11" s="0" t="s">
        <v>17</v>
      </c>
    </row>
    <row r="12" customFormat="false" ht="12.8" hidden="false" customHeight="false" outlineLevel="0" collapsed="false">
      <c r="A12" s="0" t="s">
        <v>26</v>
      </c>
      <c r="B12" s="0" t="s">
        <v>15</v>
      </c>
      <c r="E12" s="0" t="s">
        <v>22</v>
      </c>
      <c r="H12" s="0" t="s">
        <v>17</v>
      </c>
    </row>
    <row r="13" customFormat="false" ht="12.8" hidden="false" customHeight="false" outlineLevel="0" collapsed="false">
      <c r="A13" s="0" t="s">
        <v>27</v>
      </c>
      <c r="B13" s="0" t="s">
        <v>8</v>
      </c>
      <c r="C13" s="0" t="s">
        <v>15</v>
      </c>
      <c r="D13" s="0" t="s">
        <v>21</v>
      </c>
      <c r="E13" s="0" t="s">
        <v>28</v>
      </c>
      <c r="H13" s="0" t="s">
        <v>9</v>
      </c>
      <c r="I13" s="0" t="s">
        <v>29</v>
      </c>
    </row>
    <row r="14" customFormat="false" ht="12.8" hidden="false" customHeight="false" outlineLevel="0" collapsed="false">
      <c r="A14" s="0" t="s">
        <v>30</v>
      </c>
      <c r="B14" s="0" t="s">
        <v>8</v>
      </c>
      <c r="C14" s="0" t="s">
        <v>15</v>
      </c>
      <c r="D14" s="0" t="s">
        <v>21</v>
      </c>
      <c r="E14" s="0" t="s">
        <v>28</v>
      </c>
      <c r="H14" s="0" t="s">
        <v>9</v>
      </c>
      <c r="I14" s="0" t="s">
        <v>29</v>
      </c>
    </row>
    <row r="15" customFormat="false" ht="12.8" hidden="false" customHeight="false" outlineLevel="0" collapsed="false">
      <c r="A15" s="0" t="s">
        <v>31</v>
      </c>
      <c r="B15" s="0" t="s">
        <v>8</v>
      </c>
      <c r="C15" s="0" t="s">
        <v>15</v>
      </c>
      <c r="D15" s="0" t="s">
        <v>21</v>
      </c>
      <c r="E15" s="0" t="s">
        <v>28</v>
      </c>
      <c r="H15" s="0" t="s">
        <v>9</v>
      </c>
      <c r="I15" s="0" t="s">
        <v>29</v>
      </c>
    </row>
    <row r="16" customFormat="false" ht="12.8" hidden="false" customHeight="false" outlineLevel="0" collapsed="false">
      <c r="A16" s="0" t="s">
        <v>32</v>
      </c>
      <c r="B16" s="0" t="s">
        <v>8</v>
      </c>
      <c r="C16" s="0" t="s">
        <v>15</v>
      </c>
      <c r="D16" s="0" t="n">
        <v>1</v>
      </c>
      <c r="E16" s="0" t="s">
        <v>25</v>
      </c>
      <c r="H16" s="0" t="s">
        <v>9</v>
      </c>
    </row>
    <row r="17" customFormat="false" ht="12.8" hidden="false" customHeight="false" outlineLevel="0" collapsed="false">
      <c r="A17" s="0" t="s">
        <v>33</v>
      </c>
      <c r="B17" s="0" t="s">
        <v>8</v>
      </c>
      <c r="C17" s="0" t="s">
        <v>8</v>
      </c>
      <c r="D17" s="0" t="n">
        <v>1</v>
      </c>
      <c r="H17" s="0" t="s">
        <v>9</v>
      </c>
      <c r="I17" s="0" t="s">
        <v>34</v>
      </c>
    </row>
    <row r="18" customFormat="false" ht="12.8" hidden="false" customHeight="false" outlineLevel="0" collapsed="false">
      <c r="A18" s="0" t="s">
        <v>35</v>
      </c>
      <c r="B18" s="0" t="s">
        <v>15</v>
      </c>
      <c r="C18" s="0" t="s">
        <v>21</v>
      </c>
      <c r="D18" s="0" t="s">
        <v>21</v>
      </c>
      <c r="H18" s="0" t="s">
        <v>29</v>
      </c>
    </row>
    <row r="19" customFormat="false" ht="12.8" hidden="false" customHeight="false" outlineLevel="0" collapsed="false">
      <c r="A19" s="0" t="s">
        <v>36</v>
      </c>
      <c r="B19" s="0" t="s">
        <v>15</v>
      </c>
      <c r="C19" s="0" t="s">
        <v>21</v>
      </c>
      <c r="H19" s="0" t="s">
        <v>29</v>
      </c>
    </row>
    <row r="20" customFormat="false" ht="12.8" hidden="false" customHeight="false" outlineLevel="0" collapsed="false">
      <c r="A20" s="0" t="s">
        <v>37</v>
      </c>
      <c r="B20" s="0" t="s">
        <v>15</v>
      </c>
      <c r="C20" s="0" t="s">
        <v>21</v>
      </c>
      <c r="H20" s="0" t="s">
        <v>29</v>
      </c>
    </row>
    <row r="21" customFormat="false" ht="12.8" hidden="false" customHeight="false" outlineLevel="0" collapsed="false">
      <c r="A21" s="0" t="s">
        <v>38</v>
      </c>
      <c r="B21" s="0" t="s">
        <v>15</v>
      </c>
      <c r="C21" s="0" t="s">
        <v>21</v>
      </c>
      <c r="H21" s="0" t="s">
        <v>29</v>
      </c>
    </row>
    <row r="22" customFormat="false" ht="12.8" hidden="false" customHeight="false" outlineLevel="0" collapsed="false">
      <c r="A22" s="0" t="s">
        <v>39</v>
      </c>
      <c r="B22" s="0" t="s">
        <v>15</v>
      </c>
      <c r="C22" s="0" t="s">
        <v>21</v>
      </c>
      <c r="H22" s="0" t="s">
        <v>29</v>
      </c>
    </row>
    <row r="23" customFormat="false" ht="12.8" hidden="false" customHeight="false" outlineLevel="0" collapsed="false">
      <c r="A23" s="0" t="s">
        <v>40</v>
      </c>
      <c r="B23" s="0" t="s">
        <v>15</v>
      </c>
      <c r="C23" s="0" t="s">
        <v>21</v>
      </c>
      <c r="H23" s="0" t="s">
        <v>29</v>
      </c>
    </row>
    <row r="24" customFormat="false" ht="12.8" hidden="false" customHeight="false" outlineLevel="0" collapsed="false">
      <c r="A24" s="0" t="s">
        <v>41</v>
      </c>
      <c r="B24" s="0" t="s">
        <v>8</v>
      </c>
      <c r="C24" s="0" t="s">
        <v>21</v>
      </c>
      <c r="D24" s="0" t="s">
        <v>21</v>
      </c>
      <c r="H24" s="0" t="s">
        <v>34</v>
      </c>
    </row>
    <row r="25" customFormat="false" ht="12.8" hidden="false" customHeight="false" outlineLevel="0" collapsed="false">
      <c r="A25" s="0" t="s">
        <v>42</v>
      </c>
      <c r="B25" s="2" t="s">
        <v>8</v>
      </c>
      <c r="C25" s="0" t="s">
        <v>8</v>
      </c>
      <c r="D25" s="0" t="n">
        <v>1</v>
      </c>
      <c r="H25" s="0" t="s">
        <v>9</v>
      </c>
      <c r="I25" s="0" t="s">
        <v>9</v>
      </c>
    </row>
    <row r="26" customFormat="false" ht="12.8" hidden="false" customHeight="false" outlineLevel="0" collapsed="false">
      <c r="A26" s="0" t="s">
        <v>43</v>
      </c>
      <c r="B26" s="0" t="s">
        <v>8</v>
      </c>
      <c r="C26" s="0" t="s">
        <v>15</v>
      </c>
      <c r="D26" s="0" t="n">
        <v>1</v>
      </c>
      <c r="E26" s="0" t="s">
        <v>44</v>
      </c>
      <c r="H26" s="0" t="s">
        <v>9</v>
      </c>
      <c r="I26" s="0" t="s">
        <v>17</v>
      </c>
    </row>
    <row r="27" customFormat="false" ht="12.8" hidden="false" customHeight="false" outlineLevel="0" collapsed="false">
      <c r="A27" s="0" t="s">
        <v>45</v>
      </c>
      <c r="B27" s="0" t="s">
        <v>8</v>
      </c>
      <c r="C27" s="0" t="s">
        <v>8</v>
      </c>
      <c r="D27" s="0" t="n">
        <v>1</v>
      </c>
      <c r="E27" s="0" t="s">
        <v>11</v>
      </c>
      <c r="H27" s="0" t="s">
        <v>9</v>
      </c>
      <c r="I27" s="0" t="s">
        <v>9</v>
      </c>
    </row>
    <row r="28" customFormat="false" ht="12.8" hidden="false" customHeight="false" outlineLevel="0" collapsed="false">
      <c r="A28" s="0" t="s">
        <v>46</v>
      </c>
      <c r="B28" s="0" t="s">
        <v>15</v>
      </c>
      <c r="C28" s="0" t="s">
        <v>21</v>
      </c>
      <c r="D28" s="0" t="n">
        <v>4</v>
      </c>
      <c r="H28" s="0" t="s">
        <v>17</v>
      </c>
    </row>
    <row r="29" customFormat="false" ht="12.8" hidden="false" customHeight="false" outlineLevel="0" collapsed="false">
      <c r="A29" s="0" t="s">
        <v>47</v>
      </c>
      <c r="B29" s="0" t="s">
        <v>8</v>
      </c>
      <c r="C29" s="0" t="s">
        <v>15</v>
      </c>
      <c r="D29" s="0" t="n">
        <v>1</v>
      </c>
      <c r="E29" s="0" t="s">
        <v>44</v>
      </c>
      <c r="H29" s="0" t="s">
        <v>9</v>
      </c>
      <c r="I29" s="0" t="s">
        <v>17</v>
      </c>
    </row>
    <row r="35" customFormat="false" ht="12.8" hidden="false" customHeight="false" outlineLevel="0" collapsed="false">
      <c r="D35" s="0" t="s">
        <v>5</v>
      </c>
      <c r="E35" s="0" t="s">
        <v>48</v>
      </c>
      <c r="F35" s="0" t="s">
        <v>49</v>
      </c>
      <c r="H35" s="0" t="s">
        <v>6</v>
      </c>
      <c r="I35" s="0" t="s">
        <v>48</v>
      </c>
      <c r="J35" s="0" t="s">
        <v>49</v>
      </c>
    </row>
    <row r="36" customFormat="false" ht="12.8" hidden="false" customHeight="false" outlineLevel="0" collapsed="false">
      <c r="D36" s="0" t="s">
        <v>50</v>
      </c>
      <c r="E36" s="0" t="n">
        <f aca="false">COUNTIF(H2:H29, "TP")</f>
        <v>18</v>
      </c>
      <c r="F36" s="0" t="n">
        <f aca="false">COUNTIF(H2:H29, "FN")</f>
        <v>3</v>
      </c>
      <c r="H36" s="0" t="s">
        <v>50</v>
      </c>
      <c r="I36" s="0" t="n">
        <f aca="false">COUNTIF(I2:I29,"TP")</f>
        <v>8</v>
      </c>
      <c r="J36" s="0" t="n">
        <f aca="false">COUNTIF(I2:I29,"FN")</f>
        <v>5</v>
      </c>
    </row>
    <row r="37" customFormat="false" ht="12.8" hidden="false" customHeight="false" outlineLevel="0" collapsed="false">
      <c r="D37" s="0" t="s">
        <v>51</v>
      </c>
      <c r="E37" s="0" t="n">
        <f aca="false">COUNTIF(H2:H29,"FP")</f>
        <v>1</v>
      </c>
      <c r="F37" s="0" t="n">
        <f aca="false">COUNTIF(H2:H29, "TN")</f>
        <v>6</v>
      </c>
      <c r="H37" s="0" t="s">
        <v>51</v>
      </c>
      <c r="I37" s="0" t="n">
        <f aca="false">COUNTIF(I2:I29,"FP")</f>
        <v>1</v>
      </c>
      <c r="J37" s="0" t="n">
        <f aca="false">COUNTIF(I2:I29,"TN")</f>
        <v>3</v>
      </c>
    </row>
    <row r="41" customFormat="false" ht="12.8" hidden="false" customHeight="false" outlineLevel="0" collapsed="false">
      <c r="D41" s="0" t="s">
        <v>52</v>
      </c>
      <c r="E41" s="0" t="n">
        <f aca="false">((E36+F37)/(E36+F36+F37+E37))</f>
        <v>0.857142857142857</v>
      </c>
      <c r="H41" s="0" t="s">
        <v>52</v>
      </c>
      <c r="I41" s="0" t="n">
        <f aca="false">((I36+J37)/(I36+J36+J37+I37))</f>
        <v>0.647058823529412</v>
      </c>
    </row>
    <row r="42" customFormat="false" ht="12.8" hidden="false" customHeight="false" outlineLevel="0" collapsed="false">
      <c r="D42" s="0" t="s">
        <v>53</v>
      </c>
      <c r="E42" s="0" t="n">
        <f aca="false">E36/(E36+F36)</f>
        <v>0.857142857142857</v>
      </c>
      <c r="H42" s="0" t="s">
        <v>53</v>
      </c>
      <c r="I42" s="0" t="n">
        <f aca="false">I36/(I36+J36)</f>
        <v>0.615384615384615</v>
      </c>
    </row>
    <row r="43" customFormat="false" ht="12.8" hidden="false" customHeight="false" outlineLevel="0" collapsed="false">
      <c r="D43" s="0" t="s">
        <v>54</v>
      </c>
      <c r="E43" s="0" t="n">
        <f aca="false">E36/(E36+E37)</f>
        <v>0.947368421052632</v>
      </c>
      <c r="H43" s="0" t="s">
        <v>54</v>
      </c>
      <c r="I43" s="0" t="n">
        <f aca="false">I36/(I36+I37)</f>
        <v>0.888888888888889</v>
      </c>
    </row>
    <row r="44" customFormat="false" ht="12.8" hidden="false" customHeight="false" outlineLevel="0" collapsed="false">
      <c r="D44" s="0" t="s">
        <v>55</v>
      </c>
      <c r="E44" s="0" t="n">
        <f aca="false">2*(E42*E43)/(E42+E43)</f>
        <v>0.9</v>
      </c>
      <c r="H44" s="0" t="s">
        <v>55</v>
      </c>
      <c r="I44" s="0" t="n">
        <f aca="false">2*(I42*I43)/(I42+I43)</f>
        <v>0.727272727272727</v>
      </c>
    </row>
    <row r="45" customFormat="false" ht="12.8" hidden="false" customHeight="false" outlineLevel="0" collapsed="false">
      <c r="D45" s="0" t="s">
        <v>56</v>
      </c>
      <c r="E45" s="0" t="n">
        <f aca="false">F37/(F37+E37)</f>
        <v>0.857142857142857</v>
      </c>
      <c r="H45" s="0" t="s">
        <v>56</v>
      </c>
      <c r="I45" s="0" t="n">
        <f aca="false">J37/(J37+I37)</f>
        <v>0.75</v>
      </c>
    </row>
    <row r="46" customFormat="false" ht="12.8" hidden="false" customHeight="false" outlineLevel="0" collapsed="false">
      <c r="D46" s="0" t="s">
        <v>57</v>
      </c>
      <c r="E46" s="0" t="n">
        <f aca="false">F37/(F37+F36)</f>
        <v>0.666666666666667</v>
      </c>
      <c r="H46" s="0" t="s">
        <v>58</v>
      </c>
      <c r="I46" s="0" t="n">
        <f aca="false">J37/(J37+J36)</f>
        <v>0.375</v>
      </c>
    </row>
    <row r="47" customFormat="false" ht="12.8" hidden="false" customHeight="false" outlineLevel="0" collapsed="false">
      <c r="D47" s="0" t="s">
        <v>59</v>
      </c>
      <c r="E47" s="0" t="n">
        <f aca="false">2*(E46*E45)/(E46+E45)</f>
        <v>0.75</v>
      </c>
      <c r="H47" s="0" t="s">
        <v>60</v>
      </c>
      <c r="I47" s="0" t="n">
        <f aca="false">2*(I46*I45)/(I46+I45)</f>
        <v>0.5</v>
      </c>
    </row>
    <row r="48" customFormat="false" ht="12.8" hidden="false" customHeight="false" outlineLevel="0" collapsed="false">
      <c r="D48" s="0" t="s">
        <v>61</v>
      </c>
      <c r="E48" s="0" t="n">
        <f aca="false">(E36*F37-E37*F36)/(SQRT((E36+E37)*(E36+F36)*(F37+E37)*(F37+F36)))</f>
        <v>0.662266178532522</v>
      </c>
      <c r="H48" s="0" t="s">
        <v>61</v>
      </c>
      <c r="I48" s="0" t="n">
        <f aca="false">(I36*J37-I37*J36)/(SQRT((I36+I37)*(I36+J36)*(J37+I37)*(J37+J36)))</f>
        <v>0.310517213968791</v>
      </c>
    </row>
  </sheetData>
  <autoFilter ref="A1:E2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8" activeCellId="0" sqref="E3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7.5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0" t="s">
        <v>5</v>
      </c>
      <c r="I1" s="0" t="s">
        <v>6</v>
      </c>
    </row>
    <row r="2" customFormat="false" ht="12.8" hidden="false" customHeight="false" outlineLevel="0" collapsed="false">
      <c r="A2" s="0" t="s">
        <v>7</v>
      </c>
      <c r="B2" s="2" t="s">
        <v>15</v>
      </c>
      <c r="C2" s="2"/>
      <c r="D2" s="0" t="n">
        <v>1</v>
      </c>
      <c r="E2" s="0" t="s">
        <v>62</v>
      </c>
      <c r="H2" s="0" t="s">
        <v>17</v>
      </c>
    </row>
    <row r="3" customFormat="false" ht="12.8" hidden="false" customHeight="false" outlineLevel="0" collapsed="false">
      <c r="A3" s="0" t="s">
        <v>10</v>
      </c>
      <c r="B3" s="2" t="s">
        <v>15</v>
      </c>
      <c r="C3" s="2"/>
      <c r="D3" s="0" t="n">
        <v>4</v>
      </c>
      <c r="E3" s="0" t="s">
        <v>63</v>
      </c>
      <c r="H3" s="0" t="s">
        <v>17</v>
      </c>
    </row>
    <row r="4" customFormat="false" ht="12.8" hidden="false" customHeight="false" outlineLevel="0" collapsed="false">
      <c r="A4" s="0" t="s">
        <v>12</v>
      </c>
      <c r="B4" s="2" t="s">
        <v>8</v>
      </c>
      <c r="C4" s="2" t="s">
        <v>15</v>
      </c>
      <c r="D4" s="0" t="n">
        <v>1</v>
      </c>
      <c r="E4" s="0" t="s">
        <v>64</v>
      </c>
      <c r="H4" s="0" t="s">
        <v>9</v>
      </c>
      <c r="I4" s="0" t="s">
        <v>17</v>
      </c>
    </row>
    <row r="5" customFormat="false" ht="12.8" hidden="false" customHeight="false" outlineLevel="0" collapsed="false">
      <c r="A5" s="0" t="s">
        <v>13</v>
      </c>
      <c r="B5" s="2" t="s">
        <v>8</v>
      </c>
      <c r="C5" s="2" t="s">
        <v>15</v>
      </c>
      <c r="D5" s="0" t="n">
        <v>1</v>
      </c>
      <c r="E5" s="0" t="s">
        <v>64</v>
      </c>
      <c r="H5" s="0" t="s">
        <v>9</v>
      </c>
      <c r="I5" s="0" t="s">
        <v>17</v>
      </c>
    </row>
    <row r="6" customFormat="false" ht="12.8" hidden="false" customHeight="false" outlineLevel="0" collapsed="false">
      <c r="A6" s="0" t="s">
        <v>14</v>
      </c>
      <c r="B6" s="2" t="s">
        <v>8</v>
      </c>
      <c r="C6" s="0" t="s">
        <v>8</v>
      </c>
      <c r="D6" s="0" t="n">
        <v>1</v>
      </c>
      <c r="H6" s="0" t="s">
        <v>9</v>
      </c>
      <c r="I6" s="0" t="s">
        <v>9</v>
      </c>
    </row>
    <row r="7" customFormat="false" ht="12.8" hidden="false" customHeight="false" outlineLevel="0" collapsed="false">
      <c r="A7" s="0" t="s">
        <v>18</v>
      </c>
      <c r="B7" s="2" t="s">
        <v>15</v>
      </c>
      <c r="C7" s="2"/>
      <c r="E7" s="0" t="s">
        <v>65</v>
      </c>
      <c r="H7" s="0" t="s">
        <v>17</v>
      </c>
    </row>
    <row r="8" customFormat="false" ht="12.8" hidden="false" customHeight="false" outlineLevel="0" collapsed="false">
      <c r="A8" s="0" t="s">
        <v>19</v>
      </c>
      <c r="B8" s="2" t="s">
        <v>8</v>
      </c>
      <c r="C8" s="2" t="s">
        <v>8</v>
      </c>
      <c r="D8" s="0" t="n">
        <v>3</v>
      </c>
      <c r="E8" s="0" t="s">
        <v>11</v>
      </c>
      <c r="H8" s="0" t="s">
        <v>9</v>
      </c>
      <c r="I8" s="0" t="s">
        <v>9</v>
      </c>
    </row>
    <row r="9" customFormat="false" ht="12.8" hidden="false" customHeight="false" outlineLevel="0" collapsed="false">
      <c r="A9" s="0" t="s">
        <v>20</v>
      </c>
      <c r="B9" s="2" t="s">
        <v>8</v>
      </c>
      <c r="C9" s="0" t="s">
        <v>15</v>
      </c>
      <c r="D9" s="0" t="n">
        <v>2</v>
      </c>
      <c r="E9" s="0" t="s">
        <v>64</v>
      </c>
      <c r="H9" s="0" t="s">
        <v>9</v>
      </c>
      <c r="I9" s="0" t="s">
        <v>17</v>
      </c>
    </row>
    <row r="10" customFormat="false" ht="12.8" hidden="false" customHeight="false" outlineLevel="0" collapsed="false">
      <c r="A10" s="0" t="s">
        <v>23</v>
      </c>
      <c r="B10" s="2" t="s">
        <v>8</v>
      </c>
      <c r="C10" s="2" t="s">
        <v>15</v>
      </c>
      <c r="D10" s="0" t="n">
        <v>1</v>
      </c>
      <c r="E10" s="0" t="s">
        <v>66</v>
      </c>
      <c r="H10" s="0" t="s">
        <v>9</v>
      </c>
      <c r="I10" s="0" t="s">
        <v>17</v>
      </c>
    </row>
    <row r="11" customFormat="false" ht="12.8" hidden="false" customHeight="false" outlineLevel="0" collapsed="false">
      <c r="A11" s="0" t="s">
        <v>24</v>
      </c>
      <c r="B11" s="2" t="s">
        <v>8</v>
      </c>
      <c r="C11" s="0" t="s">
        <v>8</v>
      </c>
      <c r="D11" s="0" t="n">
        <v>2</v>
      </c>
      <c r="H11" s="0" t="s">
        <v>9</v>
      </c>
      <c r="I11" s="0" t="s">
        <v>9</v>
      </c>
    </row>
    <row r="12" customFormat="false" ht="12.8" hidden="false" customHeight="false" outlineLevel="0" collapsed="false">
      <c r="A12" s="0" t="s">
        <v>26</v>
      </c>
      <c r="B12" s="0" t="s">
        <v>15</v>
      </c>
      <c r="H12" s="0" t="s">
        <v>29</v>
      </c>
    </row>
    <row r="13" customFormat="false" ht="12.8" hidden="false" customHeight="false" outlineLevel="0" collapsed="false">
      <c r="A13" s="0" t="s">
        <v>27</v>
      </c>
      <c r="B13" s="0" t="s">
        <v>15</v>
      </c>
      <c r="E13" s="0" t="s">
        <v>67</v>
      </c>
      <c r="H13" s="0" t="s">
        <v>17</v>
      </c>
      <c r="I13" s="0" t="s">
        <v>29</v>
      </c>
    </row>
    <row r="14" customFormat="false" ht="12.8" hidden="false" customHeight="false" outlineLevel="0" collapsed="false">
      <c r="A14" s="0" t="s">
        <v>30</v>
      </c>
      <c r="B14" s="0" t="s">
        <v>8</v>
      </c>
      <c r="C14" s="0" t="s">
        <v>15</v>
      </c>
      <c r="D14" s="0" t="n">
        <v>1</v>
      </c>
      <c r="E14" s="0" t="s">
        <v>25</v>
      </c>
      <c r="H14" s="0" t="s">
        <v>9</v>
      </c>
      <c r="I14" s="0" t="s">
        <v>17</v>
      </c>
    </row>
    <row r="15" customFormat="false" ht="12.8" hidden="false" customHeight="false" outlineLevel="0" collapsed="false">
      <c r="A15" s="0" t="s">
        <v>31</v>
      </c>
      <c r="B15" s="0" t="s">
        <v>8</v>
      </c>
      <c r="C15" s="0" t="s">
        <v>15</v>
      </c>
      <c r="D15" s="0" t="n">
        <v>1</v>
      </c>
      <c r="H15" s="0" t="s">
        <v>9</v>
      </c>
      <c r="I15" s="0" t="s">
        <v>29</v>
      </c>
    </row>
    <row r="16" customFormat="false" ht="12.8" hidden="false" customHeight="false" outlineLevel="0" collapsed="false">
      <c r="A16" s="0" t="s">
        <v>32</v>
      </c>
      <c r="B16" s="0" t="s">
        <v>15</v>
      </c>
      <c r="H16" s="0" t="s">
        <v>17</v>
      </c>
    </row>
    <row r="17" customFormat="false" ht="12.8" hidden="false" customHeight="false" outlineLevel="0" collapsed="false">
      <c r="A17" s="0" t="s">
        <v>33</v>
      </c>
      <c r="B17" s="0" t="s">
        <v>8</v>
      </c>
      <c r="C17" s="0" t="s">
        <v>15</v>
      </c>
      <c r="D17" s="0" t="n">
        <v>1</v>
      </c>
      <c r="E17" s="0" t="s">
        <v>68</v>
      </c>
      <c r="H17" s="0" t="s">
        <v>9</v>
      </c>
    </row>
    <row r="18" customFormat="false" ht="12.8" hidden="false" customHeight="false" outlineLevel="0" collapsed="false">
      <c r="A18" s="0" t="s">
        <v>35</v>
      </c>
      <c r="B18" s="0" t="s">
        <v>15</v>
      </c>
      <c r="H18" s="0" t="s">
        <v>29</v>
      </c>
    </row>
    <row r="19" customFormat="false" ht="12.8" hidden="false" customHeight="false" outlineLevel="0" collapsed="false">
      <c r="A19" s="0" t="s">
        <v>36</v>
      </c>
      <c r="B19" s="0" t="s">
        <v>15</v>
      </c>
      <c r="H19" s="0" t="s">
        <v>29</v>
      </c>
    </row>
    <row r="20" customFormat="false" ht="12.8" hidden="false" customHeight="false" outlineLevel="0" collapsed="false">
      <c r="A20" s="0" t="s">
        <v>37</v>
      </c>
      <c r="B20" s="0" t="s">
        <v>15</v>
      </c>
      <c r="H20" s="0" t="s">
        <v>29</v>
      </c>
    </row>
    <row r="21" customFormat="false" ht="12.8" hidden="false" customHeight="false" outlineLevel="0" collapsed="false">
      <c r="A21" s="0" t="s">
        <v>38</v>
      </c>
      <c r="B21" s="0" t="s">
        <v>15</v>
      </c>
      <c r="H21" s="0" t="s">
        <v>29</v>
      </c>
    </row>
    <row r="22" customFormat="false" ht="12.8" hidden="false" customHeight="false" outlineLevel="0" collapsed="false">
      <c r="A22" s="0" t="s">
        <v>39</v>
      </c>
      <c r="B22" s="0" t="s">
        <v>15</v>
      </c>
      <c r="H22" s="0" t="s">
        <v>29</v>
      </c>
    </row>
    <row r="23" customFormat="false" ht="12.8" hidden="false" customHeight="false" outlineLevel="0" collapsed="false">
      <c r="A23" s="0" t="s">
        <v>40</v>
      </c>
      <c r="B23" s="0" t="s">
        <v>15</v>
      </c>
      <c r="H23" s="0" t="s">
        <v>29</v>
      </c>
    </row>
    <row r="24" customFormat="false" ht="12.8" hidden="false" customHeight="false" outlineLevel="0" collapsed="false">
      <c r="A24" s="0" t="s">
        <v>41</v>
      </c>
      <c r="B24" s="0" t="s">
        <v>15</v>
      </c>
      <c r="H24" s="0" t="s">
        <v>29</v>
      </c>
    </row>
    <row r="25" customFormat="false" ht="12.8" hidden="false" customHeight="false" outlineLevel="0" collapsed="false">
      <c r="A25" s="0" t="s">
        <v>42</v>
      </c>
      <c r="B25" s="2" t="s">
        <v>15</v>
      </c>
      <c r="E25" s="0" t="s">
        <v>63</v>
      </c>
      <c r="H25" s="0" t="s">
        <v>17</v>
      </c>
    </row>
    <row r="26" customFormat="false" ht="12.8" hidden="false" customHeight="false" outlineLevel="0" collapsed="false">
      <c r="A26" s="0" t="s">
        <v>43</v>
      </c>
      <c r="B26" s="0" t="s">
        <v>8</v>
      </c>
      <c r="C26" s="0" t="s">
        <v>15</v>
      </c>
      <c r="D26" s="0" t="n">
        <v>1</v>
      </c>
      <c r="E26" s="0" t="s">
        <v>69</v>
      </c>
      <c r="H26" s="0" t="s">
        <v>9</v>
      </c>
      <c r="I26" s="0" t="s">
        <v>17</v>
      </c>
    </row>
    <row r="27" customFormat="false" ht="12.8" hidden="false" customHeight="false" outlineLevel="0" collapsed="false">
      <c r="A27" s="0" t="s">
        <v>45</v>
      </c>
      <c r="B27" s="0" t="s">
        <v>8</v>
      </c>
      <c r="C27" s="0" t="s">
        <v>8</v>
      </c>
      <c r="D27" s="0" t="n">
        <v>1</v>
      </c>
      <c r="H27" s="0" t="s">
        <v>9</v>
      </c>
      <c r="I27" s="0" t="s">
        <v>9</v>
      </c>
    </row>
    <row r="28" customFormat="false" ht="12.8" hidden="false" customHeight="false" outlineLevel="0" collapsed="false">
      <c r="A28" s="0" t="s">
        <v>46</v>
      </c>
      <c r="B28" s="0" t="s">
        <v>8</v>
      </c>
      <c r="C28" s="0" t="s">
        <v>8</v>
      </c>
      <c r="D28" s="0" t="n">
        <v>3</v>
      </c>
      <c r="E28" s="0" t="s">
        <v>70</v>
      </c>
    </row>
    <row r="29" customFormat="false" ht="12.8" hidden="false" customHeight="false" outlineLevel="0" collapsed="false">
      <c r="A29" s="0" t="s">
        <v>47</v>
      </c>
      <c r="B29" s="0" t="s">
        <v>8</v>
      </c>
      <c r="C29" s="0" t="s">
        <v>8</v>
      </c>
      <c r="D29" s="0" t="n">
        <v>1</v>
      </c>
      <c r="E29" s="0" t="s">
        <v>70</v>
      </c>
    </row>
    <row r="35" customFormat="false" ht="12.8" hidden="false" customHeight="false" outlineLevel="0" collapsed="false">
      <c r="D35" s="0" t="s">
        <v>5</v>
      </c>
      <c r="E35" s="0" t="s">
        <v>48</v>
      </c>
      <c r="F35" s="0" t="s">
        <v>49</v>
      </c>
      <c r="H35" s="0" t="s">
        <v>6</v>
      </c>
      <c r="I35" s="0" t="s">
        <v>48</v>
      </c>
      <c r="J35" s="0" t="s">
        <v>49</v>
      </c>
    </row>
    <row r="36" customFormat="false" ht="12.8" hidden="false" customHeight="false" outlineLevel="0" collapsed="false">
      <c r="D36" s="0" t="s">
        <v>50</v>
      </c>
      <c r="E36" s="0" t="n">
        <f aca="false">COUNTIF(H2:H29, "TP")</f>
        <v>12</v>
      </c>
      <c r="F36" s="0" t="n">
        <f aca="false">COUNTIF(H2:H29, "FN")</f>
        <v>6</v>
      </c>
      <c r="H36" s="0" t="s">
        <v>50</v>
      </c>
      <c r="I36" s="0" t="n">
        <f aca="false">COUNTIF(I2:I29,"TP")</f>
        <v>4</v>
      </c>
      <c r="J36" s="0" t="n">
        <f aca="false">COUNTIF(I2:I29,"FN")</f>
        <v>6</v>
      </c>
    </row>
    <row r="37" customFormat="false" ht="12.8" hidden="false" customHeight="false" outlineLevel="0" collapsed="false">
      <c r="D37" s="0" t="s">
        <v>51</v>
      </c>
      <c r="E37" s="0" t="n">
        <f aca="false">COUNTIF(H2:H29, "FP")</f>
        <v>0</v>
      </c>
      <c r="F37" s="0" t="n">
        <f aca="false">COUNTIF(H2:H29, "TN")</f>
        <v>8</v>
      </c>
      <c r="H37" s="0" t="s">
        <v>51</v>
      </c>
      <c r="I37" s="0" t="n">
        <f aca="false">COUNTIF(I2:I29,"FP")</f>
        <v>0</v>
      </c>
      <c r="J37" s="0" t="n">
        <f aca="false">COUNTIF(I2:I29,"TN")</f>
        <v>2</v>
      </c>
    </row>
    <row r="41" customFormat="false" ht="12.8" hidden="false" customHeight="false" outlineLevel="0" collapsed="false">
      <c r="D41" s="0" t="s">
        <v>52</v>
      </c>
      <c r="E41" s="0" t="n">
        <f aca="false">((E36+F37)/(E36+F36+F37+E37))</f>
        <v>0.769230769230769</v>
      </c>
      <c r="H41" s="0" t="s">
        <v>52</v>
      </c>
      <c r="I41" s="0" t="n">
        <f aca="false">((I36+J37)/(I36+J36+J37+I37))</f>
        <v>0.5</v>
      </c>
    </row>
    <row r="42" customFormat="false" ht="12.8" hidden="false" customHeight="false" outlineLevel="0" collapsed="false">
      <c r="D42" s="0" t="s">
        <v>53</v>
      </c>
      <c r="E42" s="0" t="n">
        <f aca="false">E36/(E36+F36)</f>
        <v>0.666666666666667</v>
      </c>
      <c r="H42" s="0" t="s">
        <v>53</v>
      </c>
      <c r="I42" s="0" t="n">
        <f aca="false">I36/(I36+J36)</f>
        <v>0.4</v>
      </c>
    </row>
    <row r="43" customFormat="false" ht="12.8" hidden="false" customHeight="false" outlineLevel="0" collapsed="false">
      <c r="D43" s="0" t="s">
        <v>54</v>
      </c>
      <c r="E43" s="0" t="n">
        <f aca="false">E36/(E36+E37)</f>
        <v>1</v>
      </c>
      <c r="H43" s="0" t="s">
        <v>54</v>
      </c>
      <c r="I43" s="0" t="n">
        <f aca="false">I36/(I36+I37)</f>
        <v>1</v>
      </c>
    </row>
    <row r="44" customFormat="false" ht="12.8" hidden="false" customHeight="false" outlineLevel="0" collapsed="false">
      <c r="D44" s="0" t="s">
        <v>55</v>
      </c>
      <c r="E44" s="0" t="n">
        <f aca="false">2*(E42*E43)/(E42+E43)</f>
        <v>0.8</v>
      </c>
      <c r="H44" s="0" t="s">
        <v>55</v>
      </c>
      <c r="I44" s="0" t="n">
        <f aca="false">2*(I42*I43)/(I42+I43)</f>
        <v>0.571428571428571</v>
      </c>
    </row>
    <row r="45" customFormat="false" ht="12.8" hidden="false" customHeight="false" outlineLevel="0" collapsed="false">
      <c r="D45" s="0" t="s">
        <v>56</v>
      </c>
      <c r="E45" s="0" t="n">
        <f aca="false">F37/(F37+E37)</f>
        <v>1</v>
      </c>
      <c r="H45" s="0" t="s">
        <v>56</v>
      </c>
      <c r="I45" s="0" t="n">
        <f aca="false">J37/(J37+I37)</f>
        <v>1</v>
      </c>
    </row>
    <row r="46" customFormat="false" ht="12.8" hidden="false" customHeight="false" outlineLevel="0" collapsed="false">
      <c r="D46" s="0" t="s">
        <v>57</v>
      </c>
      <c r="E46" s="0" t="n">
        <f aca="false">F37/(F37+F36)</f>
        <v>0.571428571428571</v>
      </c>
      <c r="H46" s="0" t="s">
        <v>58</v>
      </c>
      <c r="I46" s="0" t="n">
        <f aca="false">J37/(J37+J36)</f>
        <v>0.25</v>
      </c>
    </row>
    <row r="47" customFormat="false" ht="12.8" hidden="false" customHeight="false" outlineLevel="0" collapsed="false">
      <c r="D47" s="0" t="s">
        <v>59</v>
      </c>
      <c r="E47" s="0" t="n">
        <f aca="false">2*(E46*E45)/(E46+E45)</f>
        <v>0.727272727272727</v>
      </c>
      <c r="H47" s="0" t="s">
        <v>60</v>
      </c>
      <c r="I47" s="0" t="n">
        <f aca="false">2*(I46*I45)/(I46+I45)</f>
        <v>0.4</v>
      </c>
    </row>
    <row r="48" customFormat="false" ht="12.8" hidden="false" customHeight="false" outlineLevel="0" collapsed="false">
      <c r="D48" s="0" t="s">
        <v>61</v>
      </c>
      <c r="E48" s="0" t="n">
        <f aca="false">(E36*F37-E37*F36)/(SQRT((E36+E37)*(E36+F36)*(F37+E37)*(F37+F36)))</f>
        <v>0.617213399848368</v>
      </c>
      <c r="H48" s="0" t="s">
        <v>61</v>
      </c>
      <c r="I48" s="0" t="n">
        <f aca="false">(I36*J37-I37*J36)/(SQRT((I36+I37)*(I36+J36)*(J37+I37)*(J37+J36)))</f>
        <v>0.316227766016838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4" activeCellId="0" sqref="A4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7.9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0" t="s">
        <v>5</v>
      </c>
      <c r="I1" s="0" t="s">
        <v>6</v>
      </c>
    </row>
    <row r="2" customFormat="false" ht="12.8" hidden="false" customHeight="false" outlineLevel="0" collapsed="false">
      <c r="A2" s="0" t="s">
        <v>7</v>
      </c>
      <c r="B2" s="2" t="s">
        <v>8</v>
      </c>
      <c r="C2" s="2" t="s">
        <v>8</v>
      </c>
      <c r="D2" s="0" t="n">
        <v>1</v>
      </c>
      <c r="E2" s="0" t="s">
        <v>71</v>
      </c>
      <c r="H2" s="0" t="s">
        <v>9</v>
      </c>
      <c r="I2" s="0" t="s">
        <v>9</v>
      </c>
    </row>
    <row r="3" customFormat="false" ht="12.8" hidden="false" customHeight="false" outlineLevel="0" collapsed="false">
      <c r="A3" s="0" t="s">
        <v>10</v>
      </c>
      <c r="B3" s="2" t="s">
        <v>15</v>
      </c>
      <c r="C3" s="2"/>
      <c r="E3" s="0" t="s">
        <v>63</v>
      </c>
      <c r="H3" s="0" t="s">
        <v>17</v>
      </c>
    </row>
    <row r="4" customFormat="false" ht="12.8" hidden="false" customHeight="false" outlineLevel="0" collapsed="false">
      <c r="A4" s="0" t="s">
        <v>12</v>
      </c>
      <c r="B4" s="2" t="s">
        <v>8</v>
      </c>
      <c r="C4" s="2" t="s">
        <v>8</v>
      </c>
      <c r="D4" s="0" t="n">
        <v>1</v>
      </c>
      <c r="H4" s="0" t="s">
        <v>9</v>
      </c>
      <c r="I4" s="0" t="s">
        <v>9</v>
      </c>
    </row>
    <row r="5" customFormat="false" ht="12.8" hidden="false" customHeight="false" outlineLevel="0" collapsed="false">
      <c r="A5" s="0" t="s">
        <v>13</v>
      </c>
      <c r="B5" s="2" t="s">
        <v>8</v>
      </c>
      <c r="C5" s="2" t="s">
        <v>8</v>
      </c>
      <c r="D5" s="0" t="n">
        <v>1</v>
      </c>
      <c r="H5" s="0" t="s">
        <v>9</v>
      </c>
      <c r="I5" s="0" t="s">
        <v>9</v>
      </c>
    </row>
    <row r="6" customFormat="false" ht="12.8" hidden="false" customHeight="false" outlineLevel="0" collapsed="false">
      <c r="A6" s="0" t="s">
        <v>14</v>
      </c>
      <c r="B6" s="2" t="s">
        <v>8</v>
      </c>
      <c r="C6" s="0" t="s">
        <v>8</v>
      </c>
      <c r="D6" s="0" t="n">
        <v>1</v>
      </c>
      <c r="H6" s="0" t="s">
        <v>9</v>
      </c>
      <c r="I6" s="0" t="s">
        <v>9</v>
      </c>
    </row>
    <row r="7" customFormat="false" ht="12.8" hidden="false" customHeight="false" outlineLevel="0" collapsed="false">
      <c r="A7" s="0" t="s">
        <v>18</v>
      </c>
      <c r="B7" s="2" t="s">
        <v>8</v>
      </c>
      <c r="C7" s="2" t="s">
        <v>15</v>
      </c>
      <c r="D7" s="0" t="n">
        <v>3</v>
      </c>
      <c r="E7" s="0" t="s">
        <v>28</v>
      </c>
      <c r="H7" s="0" t="s">
        <v>9</v>
      </c>
      <c r="I7" s="0" t="s">
        <v>17</v>
      </c>
    </row>
    <row r="8" customFormat="false" ht="12.8" hidden="false" customHeight="false" outlineLevel="0" collapsed="false">
      <c r="A8" s="0" t="s">
        <v>19</v>
      </c>
      <c r="B8" s="2" t="s">
        <v>15</v>
      </c>
      <c r="C8" s="2"/>
      <c r="E8" s="0" t="s">
        <v>72</v>
      </c>
      <c r="H8" s="0" t="s">
        <v>17</v>
      </c>
    </row>
    <row r="9" customFormat="false" ht="12.8" hidden="false" customHeight="false" outlineLevel="0" collapsed="false">
      <c r="A9" s="0" t="s">
        <v>20</v>
      </c>
      <c r="B9" s="2" t="s">
        <v>8</v>
      </c>
      <c r="C9" s="0" t="s">
        <v>8</v>
      </c>
      <c r="D9" s="0" t="n">
        <v>2</v>
      </c>
      <c r="H9" s="0" t="s">
        <v>9</v>
      </c>
      <c r="I9" s="0" t="s">
        <v>9</v>
      </c>
    </row>
    <row r="10" customFormat="false" ht="12.8" hidden="false" customHeight="false" outlineLevel="0" collapsed="false">
      <c r="A10" s="0" t="s">
        <v>23</v>
      </c>
      <c r="B10" s="2" t="s">
        <v>15</v>
      </c>
      <c r="C10" s="2"/>
      <c r="E10" s="0" t="s">
        <v>63</v>
      </c>
      <c r="H10" s="0" t="s">
        <v>17</v>
      </c>
    </row>
    <row r="11" customFormat="false" ht="12.8" hidden="false" customHeight="false" outlineLevel="0" collapsed="false">
      <c r="A11" s="0" t="s">
        <v>24</v>
      </c>
      <c r="B11" s="2" t="s">
        <v>8</v>
      </c>
      <c r="C11" s="0" t="s">
        <v>15</v>
      </c>
      <c r="D11" s="0" t="n">
        <v>2</v>
      </c>
      <c r="E11" s="0" t="s">
        <v>25</v>
      </c>
      <c r="H11" s="0" t="s">
        <v>9</v>
      </c>
      <c r="I11" s="0" t="s">
        <v>17</v>
      </c>
    </row>
    <row r="12" customFormat="false" ht="12.8" hidden="false" customHeight="false" outlineLevel="0" collapsed="false">
      <c r="A12" s="0" t="s">
        <v>26</v>
      </c>
      <c r="B12" s="0" t="s">
        <v>15</v>
      </c>
      <c r="H12" s="0" t="s">
        <v>29</v>
      </c>
    </row>
    <row r="13" customFormat="false" ht="12.8" hidden="false" customHeight="false" outlineLevel="0" collapsed="false">
      <c r="A13" s="0" t="s">
        <v>27</v>
      </c>
      <c r="B13" s="0" t="s">
        <v>8</v>
      </c>
      <c r="C13" s="0" t="s">
        <v>15</v>
      </c>
      <c r="D13" s="0" t="n">
        <v>1</v>
      </c>
      <c r="H13" s="0" t="s">
        <v>9</v>
      </c>
      <c r="I13" s="0" t="s">
        <v>29</v>
      </c>
    </row>
    <row r="14" customFormat="false" ht="12.8" hidden="false" customHeight="false" outlineLevel="0" collapsed="false">
      <c r="A14" s="0" t="s">
        <v>30</v>
      </c>
      <c r="B14" s="0" t="s">
        <v>8</v>
      </c>
      <c r="C14" s="0" t="s">
        <v>15</v>
      </c>
      <c r="D14" s="0" t="n">
        <v>1</v>
      </c>
      <c r="E14" s="0" t="s">
        <v>73</v>
      </c>
      <c r="H14" s="0" t="s">
        <v>9</v>
      </c>
      <c r="I14" s="0" t="s">
        <v>29</v>
      </c>
    </row>
    <row r="15" customFormat="false" ht="12.8" hidden="false" customHeight="false" outlineLevel="0" collapsed="false">
      <c r="A15" s="0" t="s">
        <v>31</v>
      </c>
      <c r="B15" s="0" t="s">
        <v>8</v>
      </c>
      <c r="C15" s="0" t="s">
        <v>15</v>
      </c>
      <c r="D15" s="0" t="n">
        <v>1</v>
      </c>
      <c r="H15" s="0" t="s">
        <v>9</v>
      </c>
      <c r="I15" s="0" t="s">
        <v>29</v>
      </c>
    </row>
    <row r="16" customFormat="false" ht="12.8" hidden="false" customHeight="false" outlineLevel="0" collapsed="false">
      <c r="A16" s="0" t="s">
        <v>32</v>
      </c>
      <c r="B16" s="0" t="s">
        <v>8</v>
      </c>
      <c r="C16" s="0" t="s">
        <v>15</v>
      </c>
      <c r="D16" s="0" t="n">
        <v>1</v>
      </c>
      <c r="E16" s="0" t="s">
        <v>16</v>
      </c>
      <c r="H16" s="0" t="s">
        <v>9</v>
      </c>
      <c r="I16" s="0" t="s">
        <v>34</v>
      </c>
    </row>
    <row r="17" customFormat="false" ht="12.8" hidden="false" customHeight="false" outlineLevel="0" collapsed="false">
      <c r="A17" s="0" t="s">
        <v>33</v>
      </c>
      <c r="B17" s="0" t="s">
        <v>8</v>
      </c>
      <c r="C17" s="0" t="s">
        <v>15</v>
      </c>
      <c r="D17" s="0" t="n">
        <v>1</v>
      </c>
      <c r="E17" s="0" t="s">
        <v>16</v>
      </c>
      <c r="H17" s="0" t="s">
        <v>9</v>
      </c>
      <c r="I17" s="0" t="s">
        <v>34</v>
      </c>
    </row>
    <row r="18" customFormat="false" ht="12.8" hidden="false" customHeight="false" outlineLevel="0" collapsed="false">
      <c r="A18" s="0" t="s">
        <v>35</v>
      </c>
      <c r="B18" s="0" t="s">
        <v>8</v>
      </c>
      <c r="C18" s="0" t="s">
        <v>15</v>
      </c>
      <c r="D18" s="0" t="n">
        <v>1</v>
      </c>
      <c r="E18" s="0" t="s">
        <v>16</v>
      </c>
      <c r="H18" s="0" t="s">
        <v>9</v>
      </c>
      <c r="I18" s="0" t="s">
        <v>34</v>
      </c>
    </row>
    <row r="19" customFormat="false" ht="12.8" hidden="false" customHeight="false" outlineLevel="0" collapsed="false">
      <c r="A19" s="0" t="s">
        <v>36</v>
      </c>
      <c r="B19" s="0" t="s">
        <v>15</v>
      </c>
      <c r="H19" s="0" t="s">
        <v>29</v>
      </c>
    </row>
    <row r="20" customFormat="false" ht="12.8" hidden="false" customHeight="false" outlineLevel="0" collapsed="false">
      <c r="A20" s="0" t="s">
        <v>37</v>
      </c>
      <c r="B20" s="0" t="s">
        <v>15</v>
      </c>
      <c r="H20" s="0" t="s">
        <v>29</v>
      </c>
    </row>
    <row r="21" customFormat="false" ht="12.8" hidden="false" customHeight="false" outlineLevel="0" collapsed="false">
      <c r="A21" s="0" t="s">
        <v>38</v>
      </c>
      <c r="B21" s="0" t="s">
        <v>15</v>
      </c>
      <c r="H21" s="0" t="s">
        <v>29</v>
      </c>
    </row>
    <row r="22" customFormat="false" ht="12.8" hidden="false" customHeight="false" outlineLevel="0" collapsed="false">
      <c r="A22" s="0" t="s">
        <v>39</v>
      </c>
      <c r="B22" s="0" t="s">
        <v>15</v>
      </c>
      <c r="H22" s="0" t="s">
        <v>29</v>
      </c>
    </row>
    <row r="23" customFormat="false" ht="12.8" hidden="false" customHeight="false" outlineLevel="0" collapsed="false">
      <c r="A23" s="0" t="s">
        <v>40</v>
      </c>
      <c r="B23" s="0" t="s">
        <v>15</v>
      </c>
      <c r="H23" s="0" t="s">
        <v>29</v>
      </c>
    </row>
    <row r="24" customFormat="false" ht="12.8" hidden="false" customHeight="false" outlineLevel="0" collapsed="false">
      <c r="A24" s="0" t="s">
        <v>41</v>
      </c>
      <c r="B24" s="0" t="s">
        <v>15</v>
      </c>
      <c r="H24" s="0" t="s">
        <v>29</v>
      </c>
    </row>
    <row r="25" customFormat="false" ht="12.8" hidden="false" customHeight="false" outlineLevel="0" collapsed="false">
      <c r="A25" s="0" t="s">
        <v>42</v>
      </c>
      <c r="B25" s="2" t="s">
        <v>15</v>
      </c>
      <c r="E25" s="0" t="s">
        <v>63</v>
      </c>
      <c r="H25" s="0" t="s">
        <v>29</v>
      </c>
    </row>
    <row r="26" customFormat="false" ht="12.8" hidden="false" customHeight="false" outlineLevel="0" collapsed="false">
      <c r="A26" s="0" t="s">
        <v>43</v>
      </c>
      <c r="B26" s="0" t="s">
        <v>8</v>
      </c>
      <c r="C26" s="0" t="s">
        <v>8</v>
      </c>
      <c r="D26" s="0" t="n">
        <v>1</v>
      </c>
      <c r="H26" s="0" t="s">
        <v>9</v>
      </c>
      <c r="I26" s="0" t="s">
        <v>9</v>
      </c>
    </row>
    <row r="27" customFormat="false" ht="12.8" hidden="false" customHeight="false" outlineLevel="0" collapsed="false">
      <c r="A27" s="0" t="s">
        <v>45</v>
      </c>
      <c r="B27" s="0" t="s">
        <v>8</v>
      </c>
      <c r="C27" s="0" t="s">
        <v>8</v>
      </c>
      <c r="D27" s="0" t="n">
        <v>2</v>
      </c>
      <c r="H27" s="0" t="s">
        <v>9</v>
      </c>
      <c r="I27" s="0" t="s">
        <v>9</v>
      </c>
    </row>
    <row r="28" customFormat="false" ht="12.8" hidden="false" customHeight="false" outlineLevel="0" collapsed="false">
      <c r="A28" s="0" t="s">
        <v>46</v>
      </c>
      <c r="B28" s="0" t="s">
        <v>8</v>
      </c>
      <c r="C28" s="0" t="s">
        <v>8</v>
      </c>
      <c r="D28" s="0" t="n">
        <v>4</v>
      </c>
      <c r="E28" s="0" t="s">
        <v>74</v>
      </c>
    </row>
    <row r="29" customFormat="false" ht="12.8" hidden="false" customHeight="false" outlineLevel="0" collapsed="false">
      <c r="A29" s="0" t="s">
        <v>47</v>
      </c>
      <c r="B29" s="0" t="s">
        <v>8</v>
      </c>
      <c r="C29" s="0" t="s">
        <v>8</v>
      </c>
      <c r="D29" s="0" t="n">
        <v>1</v>
      </c>
      <c r="H29" s="0" t="s">
        <v>9</v>
      </c>
      <c r="I29" s="0" t="s">
        <v>9</v>
      </c>
    </row>
    <row r="35" customFormat="false" ht="12.8" hidden="false" customHeight="false" outlineLevel="0" collapsed="false">
      <c r="D35" s="0" t="s">
        <v>5</v>
      </c>
      <c r="E35" s="0" t="s">
        <v>48</v>
      </c>
      <c r="F35" s="0" t="s">
        <v>49</v>
      </c>
      <c r="H35" s="0" t="s">
        <v>6</v>
      </c>
      <c r="I35" s="0" t="s">
        <v>48</v>
      </c>
      <c r="J35" s="0" t="s">
        <v>49</v>
      </c>
    </row>
    <row r="36" customFormat="false" ht="12.8" hidden="false" customHeight="false" outlineLevel="0" collapsed="false">
      <c r="D36" s="0" t="s">
        <v>50</v>
      </c>
      <c r="E36" s="0" t="n">
        <f aca="false">COUNTIF(H2:H29, "TP")</f>
        <v>16</v>
      </c>
      <c r="F36" s="0" t="n">
        <f aca="false">COUNTIF(H2:H29, "FN")</f>
        <v>3</v>
      </c>
      <c r="H36" s="0" t="s">
        <v>50</v>
      </c>
      <c r="I36" s="0" t="n">
        <f aca="false">COUNTIF(I2:I29,"TP")</f>
        <v>8</v>
      </c>
      <c r="J36" s="0" t="n">
        <f aca="false">COUNTIF(I2:I29,"FN")</f>
        <v>2</v>
      </c>
    </row>
    <row r="37" customFormat="false" ht="12.8" hidden="false" customHeight="false" outlineLevel="0" collapsed="false">
      <c r="D37" s="0" t="s">
        <v>51</v>
      </c>
      <c r="E37" s="0" t="n">
        <f aca="false">COUNTIF(H2:H29, "FP")</f>
        <v>0</v>
      </c>
      <c r="F37" s="0" t="n">
        <f aca="false">COUNTIF(H2:H29, "TN")</f>
        <v>8</v>
      </c>
      <c r="H37" s="0" t="s">
        <v>51</v>
      </c>
      <c r="I37" s="0" t="n">
        <f aca="false">COUNTIF(I2:I29,"FP")</f>
        <v>3</v>
      </c>
      <c r="J37" s="0" t="n">
        <f aca="false">COUNTIF(I2:I29,"TN")</f>
        <v>3</v>
      </c>
    </row>
    <row r="41" customFormat="false" ht="12.8" hidden="false" customHeight="false" outlineLevel="0" collapsed="false">
      <c r="D41" s="0" t="s">
        <v>52</v>
      </c>
      <c r="E41" s="0" t="n">
        <f aca="false">((E36+F37)/(E36+F36+F37+E37))</f>
        <v>0.888888888888889</v>
      </c>
      <c r="H41" s="0" t="s">
        <v>52</v>
      </c>
      <c r="I41" s="0" t="n">
        <f aca="false">((I36+J37)/(I36+J36+J37+I37))</f>
        <v>0.6875</v>
      </c>
    </row>
    <row r="42" customFormat="false" ht="12.8" hidden="false" customHeight="false" outlineLevel="0" collapsed="false">
      <c r="D42" s="0" t="s">
        <v>53</v>
      </c>
      <c r="E42" s="0" t="n">
        <f aca="false">E36/(E36+F36)</f>
        <v>0.842105263157895</v>
      </c>
      <c r="H42" s="0" t="s">
        <v>53</v>
      </c>
      <c r="I42" s="0" t="n">
        <f aca="false">I36/(I36+J36)</f>
        <v>0.8</v>
      </c>
    </row>
    <row r="43" customFormat="false" ht="12.8" hidden="false" customHeight="false" outlineLevel="0" collapsed="false">
      <c r="D43" s="0" t="s">
        <v>54</v>
      </c>
      <c r="E43" s="0" t="n">
        <f aca="false">E36/(E36+E37)</f>
        <v>1</v>
      </c>
      <c r="H43" s="0" t="s">
        <v>54</v>
      </c>
      <c r="I43" s="0" t="n">
        <f aca="false">I36/(I36+I37)</f>
        <v>0.727272727272727</v>
      </c>
    </row>
    <row r="44" customFormat="false" ht="12.8" hidden="false" customHeight="false" outlineLevel="0" collapsed="false">
      <c r="D44" s="0" t="s">
        <v>55</v>
      </c>
      <c r="E44" s="0" t="n">
        <f aca="false">2*(E42*E43)/(E42+E43)</f>
        <v>0.914285714285714</v>
      </c>
      <c r="H44" s="0" t="s">
        <v>55</v>
      </c>
      <c r="I44" s="0" t="n">
        <f aca="false">2*(I42*I43)/(I42+I43)</f>
        <v>0.761904761904762</v>
      </c>
    </row>
    <row r="45" customFormat="false" ht="12.8" hidden="false" customHeight="false" outlineLevel="0" collapsed="false">
      <c r="D45" s="0" t="s">
        <v>56</v>
      </c>
      <c r="E45" s="0" t="n">
        <f aca="false">F37/(F37+E37)</f>
        <v>1</v>
      </c>
      <c r="H45" s="0" t="s">
        <v>56</v>
      </c>
      <c r="I45" s="0" t="n">
        <f aca="false">J37/(J37+I37)</f>
        <v>0.5</v>
      </c>
    </row>
    <row r="46" customFormat="false" ht="12.8" hidden="false" customHeight="false" outlineLevel="0" collapsed="false">
      <c r="D46" s="0" t="s">
        <v>57</v>
      </c>
      <c r="E46" s="0" t="n">
        <f aca="false">F37/(F37+F36)</f>
        <v>0.727272727272727</v>
      </c>
      <c r="H46" s="0" t="s">
        <v>58</v>
      </c>
      <c r="I46" s="0" t="n">
        <f aca="false">J37/(J37+J36)</f>
        <v>0.6</v>
      </c>
    </row>
    <row r="47" customFormat="false" ht="12.8" hidden="false" customHeight="false" outlineLevel="0" collapsed="false">
      <c r="D47" s="0" t="s">
        <v>59</v>
      </c>
      <c r="E47" s="0" t="n">
        <f aca="false">2*(E46*E45)/(E46+E45)</f>
        <v>0.842105263157895</v>
      </c>
      <c r="H47" s="0" t="s">
        <v>60</v>
      </c>
      <c r="I47" s="0" t="n">
        <f aca="false">2*(I46*I45)/(I46+I45)</f>
        <v>0.545454545454545</v>
      </c>
    </row>
    <row r="48" customFormat="false" ht="12.8" hidden="false" customHeight="false" outlineLevel="0" collapsed="false">
      <c r="D48" s="0" t="s">
        <v>61</v>
      </c>
      <c r="E48" s="0" t="n">
        <f aca="false">(E36*F37-E37*F36)/(SQRT((E36+E37)*(E36+F36)*(F37+E37)*(F37+F36)))</f>
        <v>0.78258558087123</v>
      </c>
      <c r="H48" s="0" t="s">
        <v>61</v>
      </c>
      <c r="I48" s="0" t="n">
        <f aca="false">(I36*J37-I37*J36)/(SQRT((I36+I37)*(I36+J36)*(J37+I37)*(J37+J36)))</f>
        <v>0.313339780720256</v>
      </c>
    </row>
  </sheetData>
  <autoFilter ref="A1:E2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2024-08-29T09:44:11Z</dcterms:created>
  <dc:creator/>
  <dc:description/>
  <dc:language>en-US</dc:language>
  <cp:lastModifiedBy/>
  <dcterms:modified xsi:type="dcterms:W3CDTF">2024-08-29T18:04:29Z</dcterms:modified>
  <cp:revision>2</cp:revision>
  <dc:subject/>
  <dc:title/>
</cp:coreProperties>
</file>