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<sst xmlns="http://schemas.openxmlformats.org/spreadsheetml/2006/main" count="118" uniqueCount="65">
  <si>
    <t>Part</t>
  </si>
  <si>
    <t>Quantity</t>
  </si>
  <si>
    <t>Unit Cost</t>
  </si>
  <si>
    <t>Total</t>
  </si>
  <si>
    <t>Subteam</t>
  </si>
  <si>
    <t>#25 chain pt2</t>
  </si>
  <si>
    <t>MechE</t>
  </si>
  <si>
    <t>Totals</t>
  </si>
  <si>
    <t>6061 aluminum rod 3/4" diameter, 1ft long</t>
  </si>
  <si>
    <t>Team</t>
  </si>
  <si>
    <t xml:space="preserve">General Sum </t>
  </si>
  <si>
    <t>15% Contigency</t>
  </si>
  <si>
    <t xml:space="preserve">chain sprocket </t>
  </si>
  <si>
    <t>frame connectors</t>
  </si>
  <si>
    <t>CS</t>
  </si>
  <si>
    <t>Flanged bearings</t>
  </si>
  <si>
    <t>Overall</t>
  </si>
  <si>
    <t>T-Slotted Framing Inline/Perpendicular Pivot for 40mm Double/Quad Rail</t>
  </si>
  <si>
    <t>6" stroke linear actuators</t>
  </si>
  <si>
    <t>1" square aluminum tubing 1/8" thick 4' long</t>
  </si>
  <si>
    <t>3" square aluminum tubing 1/8" thick 4' long</t>
  </si>
  <si>
    <t>1" 80/20</t>
  </si>
  <si>
    <t>idler pulley</t>
  </si>
  <si>
    <t>Double-sided timing belt</t>
  </si>
  <si>
    <t>Medium-Strength Grade 5 Steel Hex Head Screw</t>
  </si>
  <si>
    <t>48V DC motor for Locomotion w/Encoder and flange</t>
  </si>
  <si>
    <t>48V DC motor for Excavation W/encoder and flange</t>
  </si>
  <si>
    <t xml:space="preserve">Mounting Brackets: NEMA23 Stepper Motor </t>
  </si>
  <si>
    <t>Servomotors for controlling motors</t>
  </si>
  <si>
    <t>Rivet 100pack</t>
  </si>
  <si>
    <t>Multipurpose 6061 Aluminum 90 angle, 1/4" Thick, 3" High x 3" Wide</t>
  </si>
  <si>
    <t>Low-Carbon Steel Hex Bar</t>
  </si>
  <si>
    <t>Ball Bearing Sealed, Trade Number R8-2RS, for 1/2" Shaft Diameter</t>
  </si>
  <si>
    <t>Shoulder Screw: 3/8"-16 Thr Size, 5/8 in Thr Lg, 3 1/4 in Shoulder Lg</t>
  </si>
  <si>
    <t>LOCTITE High-Strength Threadlocker</t>
  </si>
  <si>
    <t>High-Strength Steel Nylon-Insert Locknut Grade 8, 1/2"-13 Thread Size</t>
  </si>
  <si>
    <t>Steel SAE Washer, for 1/2" Screw Size, 0.531" ID, 1.062" OD</t>
  </si>
  <si>
    <t>Wear-Resistant Nylon Tube (1/32" Wall Thickness, 3/4" OD, 11/16" ID) - only used ~6"</t>
  </si>
  <si>
    <t>Oil-Embedded Flanged Sleeve Bearing for 1/2" Shaft Diameter and 5/8" Housing ID, 3/8" Long</t>
  </si>
  <si>
    <t xml:space="preserve">1/16" thick steel sheet </t>
  </si>
  <si>
    <t>1/4" 6061-T651 Aluminum Plate</t>
  </si>
  <si>
    <t>Auger Linear Actuators(700mm)</t>
  </si>
  <si>
    <t>bolts and nuts</t>
  </si>
  <si>
    <t>1kg PLA</t>
  </si>
  <si>
    <t>Plexiglass (12" x 24")</t>
  </si>
  <si>
    <t>Intel Realsense Lidar Camera L515</t>
  </si>
  <si>
    <t>Intel Realsense Depth Camera D455</t>
  </si>
  <si>
    <t>Wifi Adapter</t>
  </si>
  <si>
    <t>Velcro Zip Ties</t>
  </si>
  <si>
    <t>Wire Kit</t>
  </si>
  <si>
    <t>USB Splitter</t>
  </si>
  <si>
    <t>POE Adapter</t>
  </si>
  <si>
    <t>SD Card</t>
  </si>
  <si>
    <t>Frequency to Voltage Converter Module</t>
  </si>
  <si>
    <t>CJMCU-1051 TJA1051 High-Speed Low-Power CAN Transceiver for Arduino</t>
  </si>
  <si>
    <t>CAN Board Connecting MCUs to CAN Network</t>
  </si>
  <si>
    <t>Lockport Black Gaffers Tape 4 Pack</t>
  </si>
  <si>
    <t>Arducam 1080P Low Light WDR Ultra Wide Angle</t>
  </si>
  <si>
    <t>22AWG Stranded Wire Electric (6 colors,10ft)</t>
  </si>
  <si>
    <t>Cable Line Connector Assorted Kit</t>
  </si>
  <si>
    <t>18 Gauge 2pin 2 Color Red Black Cable</t>
  </si>
  <si>
    <t>18 Gauge PVC 1007 Solid Electric Wire Kit 6 Color Each 20 ft</t>
  </si>
  <si>
    <t>WAGO Lever-Nuts® Inline Splicing Connector</t>
  </si>
  <si>
    <t>I2C CAN-BUS Module based on MCP2551 and MCP2515</t>
  </si>
  <si>
    <t>Nvidia jetson xavier agx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</si>
</sst>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10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b/>
      <sz val="11.0"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1155CC"/>
      <name val="Arial"/>
    </font>
    <font>
      <b/>
      <color theme="1"/>
      <name val="Arial"/>
    </font>
    <font/>
    <font>
      <color rgb="FF0F1111"/>
      <name val="Arial"/>
    </font>
    <font>
      <color rgb="FF0F1111"/>
      <name val="&quot;Amazon Ember&quot;"/>
    </font>
  </fonts>
  <fills count="5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10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right style="thin">
        <color rgb="FF38761D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4" numFmtId="164" xfId="0" applyAlignment="1" applyFont="1" applyNumberFormat="1">
      <alignment horizontal="right"/>
    </xf>
    <xf borderId="0" fillId="0" fontId="3" numFmtId="0" xfId="0" applyAlignment="1" applyFont="1">
      <alignment horizontal="left" readingOrder="0" vertical="bottom"/>
    </xf>
    <xf borderId="0" fillId="0" fontId="5" numFmtId="0" xfId="0" applyAlignment="1" applyFont="1">
      <alignment vertical="bottom"/>
    </xf>
    <xf borderId="1" fillId="2" fontId="6" numFmtId="0" xfId="0" applyAlignment="1" applyBorder="1" applyFill="1" applyFont="1">
      <alignment horizontal="center" vertical="bottom"/>
    </xf>
    <xf borderId="2" fillId="0" fontId="7" numFmtId="0" xfId="0" applyBorder="1" applyFont="1"/>
    <xf borderId="3" fillId="0" fontId="7" numFmtId="0" xfId="0" applyBorder="1" applyFont="1"/>
    <xf borderId="0" fillId="0" fontId="3" numFmtId="0" xfId="0" applyAlignment="1" applyFont="1">
      <alignment vertical="bottom"/>
    </xf>
    <xf borderId="4" fillId="3" fontId="3" numFmtId="0" xfId="0" applyAlignment="1" applyBorder="1" applyFill="1" applyFont="1">
      <alignment horizontal="center" vertical="bottom"/>
    </xf>
    <xf borderId="0" fillId="3" fontId="3" numFmtId="165" xfId="0" applyAlignment="1" applyFont="1" applyNumberFormat="1">
      <alignment horizontal="center" vertical="bottom"/>
    </xf>
    <xf borderId="5" fillId="3" fontId="3" numFmtId="165" xfId="0" applyAlignment="1" applyBorder="1" applyFont="1" applyNumberFormat="1">
      <alignment horizontal="center" vertical="bottom"/>
    </xf>
    <xf borderId="4" fillId="4" fontId="3" numFmtId="0" xfId="0" applyAlignment="1" applyBorder="1" applyFill="1" applyFon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5" fillId="0" fontId="3" numFmtId="164" xfId="0" applyAlignment="1" applyBorder="1" applyFont="1" applyNumberFormat="1">
      <alignment horizontal="center" vertical="bottom"/>
    </xf>
    <xf borderId="6" fillId="0" fontId="3" numFmtId="164" xfId="0" applyAlignment="1" applyBorder="1" applyFont="1" applyNumberFormat="1">
      <alignment horizontal="right" vertical="bottom"/>
    </xf>
    <xf borderId="7" fillId="4" fontId="3" numFmtId="0" xfId="0" applyAlignment="1" applyBorder="1" applyFont="1">
      <alignment horizontal="center" vertical="bottom"/>
    </xf>
    <xf borderId="8" fillId="0" fontId="3" numFmtId="164" xfId="0" applyAlignment="1" applyBorder="1" applyFont="1" applyNumberFormat="1">
      <alignment horizontal="center" vertical="bottom"/>
    </xf>
    <xf borderId="9" fillId="0" fontId="3" numFmtId="164" xfId="0" applyAlignment="1" applyBorder="1" applyFont="1" applyNumberFormat="1">
      <alignment horizontal="center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8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4" numFmtId="164" xfId="0" applyAlignment="1" applyFont="1" applyNumberFormat="1">
      <alignment horizontal="right" readingOrder="0"/>
    </xf>
    <xf borderId="0" fillId="0" fontId="3" numFmtId="0" xfId="0" applyAlignment="1" applyFont="1">
      <alignment horizontal="left" vertical="bottom"/>
    </xf>
    <xf borderId="0" fillId="0" fontId="8" numFmtId="164" xfId="0" applyAlignment="1" applyFont="1" applyNumberFormat="1">
      <alignment horizontal="right" vertical="bottom"/>
    </xf>
    <xf borderId="0" fillId="0" fontId="9" numFmtId="0" xfId="0" applyAlignment="1" applyFont="1">
      <alignment vertical="bottom"/>
    </xf>
    <xf borderId="0" fillId="0" fontId="8" numFmtId="0" xfId="0" applyAlignment="1" applyFont="1">
      <alignment horizontal="right" vertical="bottom"/>
    </xf>
    <xf borderId="0" fillId="0" fontId="4" numFmtId="164" xfId="0" applyAlignment="1" applyFont="1" applyNumberFormat="1">
      <alignment readingOrder="0"/>
    </xf>
    <xf borderId="0" fillId="0" fontId="4" numFmtId="164" xfId="0" applyAlignment="1" applyFont="1" applyNumberFormat="1">
      <alignment horizontal="right" vertical="bottom"/>
    </xf>
    <xf borderId="0" fillId="0" fontId="4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3.0"/>
    <col customWidth="1" min="7" max="7" width="6.25"/>
    <col customWidth="1" min="8" max="8" width="11.25"/>
    <col customWidth="1" min="9" max="9" width="13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J1" s="3"/>
    </row>
    <row r="2">
      <c r="A2" s="3" t="s">
        <v>5</v>
      </c>
      <c r="B2" s="4">
        <v>1.0</v>
      </c>
      <c r="C2" s="5">
        <v>17.45</v>
      </c>
      <c r="D2" s="6">
        <f t="shared" ref="D2:D13" si="1">B2*C2</f>
        <v>17.45</v>
      </c>
      <c r="E2" s="7" t="s">
        <v>6</v>
      </c>
      <c r="F2" s="8"/>
      <c r="G2" s="9" t="s">
        <v>7</v>
      </c>
      <c r="H2" s="10"/>
      <c r="I2" s="11"/>
      <c r="J2" s="3"/>
    </row>
    <row r="3">
      <c r="A3" s="12" t="s">
        <v>8</v>
      </c>
      <c r="B3" s="4">
        <v>1.0</v>
      </c>
      <c r="C3" s="5">
        <v>6.43</v>
      </c>
      <c r="D3" s="6">
        <f t="shared" si="1"/>
        <v>6.43</v>
      </c>
      <c r="E3" s="7" t="s">
        <v>6</v>
      </c>
      <c r="G3" s="13" t="s">
        <v>9</v>
      </c>
      <c r="H3" s="14" t="s">
        <v>10</v>
      </c>
      <c r="I3" s="15" t="s">
        <v>11</v>
      </c>
    </row>
    <row r="4">
      <c r="A4" s="3" t="s">
        <v>12</v>
      </c>
      <c r="B4" s="4">
        <v>2.0</v>
      </c>
      <c r="C4" s="5">
        <v>15.52</v>
      </c>
      <c r="D4" s="6">
        <f t="shared" si="1"/>
        <v>31.04</v>
      </c>
      <c r="E4" s="7" t="s">
        <v>6</v>
      </c>
      <c r="G4" s="16" t="s">
        <v>6</v>
      </c>
      <c r="H4" s="17">
        <f>sumif(E:E,"MechE",D:D)</f>
        <v>6688.871</v>
      </c>
      <c r="I4" s="18">
        <f t="shared" ref="I4:I6" si="2">H4*1.15</f>
        <v>7692.20165</v>
      </c>
    </row>
    <row r="5">
      <c r="A5" s="3" t="s">
        <v>13</v>
      </c>
      <c r="B5" s="4">
        <v>8.0</v>
      </c>
      <c r="C5" s="5">
        <v>3.08</v>
      </c>
      <c r="D5" s="19">
        <f t="shared" si="1"/>
        <v>24.64</v>
      </c>
      <c r="E5" s="7" t="s">
        <v>6</v>
      </c>
      <c r="G5" s="16" t="s">
        <v>14</v>
      </c>
      <c r="H5" s="17">
        <f>sumif(E:E,"CS",D:D)</f>
        <v>3279.27</v>
      </c>
      <c r="I5" s="18">
        <f t="shared" si="2"/>
        <v>3771.1605</v>
      </c>
    </row>
    <row r="6">
      <c r="A6" s="3" t="s">
        <v>15</v>
      </c>
      <c r="B6" s="4">
        <v>2.0</v>
      </c>
      <c r="C6" s="5">
        <v>57.6</v>
      </c>
      <c r="D6" s="19">
        <f t="shared" si="1"/>
        <v>115.2</v>
      </c>
      <c r="E6" s="7" t="s">
        <v>6</v>
      </c>
      <c r="G6" s="20" t="s">
        <v>16</v>
      </c>
      <c r="H6" s="21">
        <f>sum(D:D)</f>
        <v>9968.141</v>
      </c>
      <c r="I6" s="22">
        <f t="shared" si="2"/>
        <v>11463.36215</v>
      </c>
    </row>
    <row r="7">
      <c r="A7" s="3" t="s">
        <v>17</v>
      </c>
      <c r="B7" s="4">
        <v>2.0</v>
      </c>
      <c r="C7" s="5">
        <v>31.69</v>
      </c>
      <c r="D7" s="19">
        <f t="shared" si="1"/>
        <v>63.38</v>
      </c>
      <c r="E7" s="7" t="s">
        <v>6</v>
      </c>
    </row>
    <row r="8">
      <c r="A8" s="3" t="s">
        <v>18</v>
      </c>
      <c r="B8" s="4">
        <v>2.0</v>
      </c>
      <c r="C8" s="5">
        <v>67.95</v>
      </c>
      <c r="D8" s="19">
        <f t="shared" si="1"/>
        <v>135.9</v>
      </c>
      <c r="E8" s="7" t="s">
        <v>6</v>
      </c>
    </row>
    <row r="9">
      <c r="A9" s="3" t="s">
        <v>19</v>
      </c>
      <c r="B9" s="23">
        <v>4.0</v>
      </c>
      <c r="C9" s="5">
        <v>30.2</v>
      </c>
      <c r="D9" s="19">
        <f t="shared" si="1"/>
        <v>120.8</v>
      </c>
      <c r="E9" s="7" t="s">
        <v>6</v>
      </c>
    </row>
    <row r="10">
      <c r="A10" s="3" t="s">
        <v>20</v>
      </c>
      <c r="B10" s="4">
        <v>1.0</v>
      </c>
      <c r="C10" s="5">
        <v>160.72</v>
      </c>
      <c r="D10" s="19">
        <f t="shared" si="1"/>
        <v>160.72</v>
      </c>
      <c r="E10" s="7" t="s">
        <v>6</v>
      </c>
    </row>
    <row r="11">
      <c r="A11" s="24" t="s">
        <v>21</v>
      </c>
      <c r="B11" s="23">
        <v>2.0</v>
      </c>
      <c r="C11" s="25">
        <v>34.03</v>
      </c>
      <c r="D11" s="19">
        <f t="shared" si="1"/>
        <v>68.06</v>
      </c>
      <c r="E11" s="7" t="s">
        <v>6</v>
      </c>
    </row>
    <row r="12">
      <c r="A12" s="3" t="s">
        <v>22</v>
      </c>
      <c r="B12" s="4">
        <v>12.0</v>
      </c>
      <c r="C12" s="5">
        <v>24.99</v>
      </c>
      <c r="D12" s="19">
        <f t="shared" si="1"/>
        <v>299.88</v>
      </c>
      <c r="E12" s="7" t="s">
        <v>6</v>
      </c>
    </row>
    <row r="13">
      <c r="A13" s="3" t="s">
        <v>23</v>
      </c>
      <c r="B13" s="4">
        <v>2.0</v>
      </c>
      <c r="C13" s="5">
        <v>339.16</v>
      </c>
      <c r="D13" s="19">
        <f t="shared" si="1"/>
        <v>678.32</v>
      </c>
      <c r="E13" s="7" t="s">
        <v>6</v>
      </c>
    </row>
    <row r="14">
      <c r="A14" s="26" t="s">
        <v>24</v>
      </c>
      <c r="B14" s="4">
        <v>2.0</v>
      </c>
      <c r="C14" s="5">
        <v>4.61</v>
      </c>
      <c r="D14" s="19">
        <f>C14*B14</f>
        <v>9.22</v>
      </c>
      <c r="E14" s="7" t="s">
        <v>6</v>
      </c>
    </row>
    <row r="15">
      <c r="A15" s="3" t="s">
        <v>25</v>
      </c>
      <c r="B15" s="4">
        <v>2.0</v>
      </c>
      <c r="C15" s="5">
        <v>793.0</v>
      </c>
      <c r="D15" s="19">
        <v>1586.0</v>
      </c>
      <c r="E15" s="7" t="s">
        <v>6</v>
      </c>
    </row>
    <row r="16">
      <c r="A16" s="3" t="s">
        <v>26</v>
      </c>
      <c r="B16" s="4">
        <v>1.0</v>
      </c>
      <c r="C16" s="5">
        <v>850.0</v>
      </c>
      <c r="D16" s="19">
        <v>850.0</v>
      </c>
      <c r="E16" s="7" t="s">
        <v>6</v>
      </c>
    </row>
    <row r="17">
      <c r="A17" s="26" t="s">
        <v>27</v>
      </c>
      <c r="B17" s="4">
        <v>2.0</v>
      </c>
      <c r="C17" s="5">
        <v>12.99</v>
      </c>
      <c r="D17" s="19">
        <f t="shared" ref="D17:D19" si="3">B17*C17</f>
        <v>25.98</v>
      </c>
      <c r="E17" s="7" t="s">
        <v>6</v>
      </c>
    </row>
    <row r="18">
      <c r="A18" s="3" t="s">
        <v>28</v>
      </c>
      <c r="B18" s="4">
        <v>3.0</v>
      </c>
      <c r="C18" s="5">
        <v>518.0</v>
      </c>
      <c r="D18" s="19">
        <f t="shared" si="3"/>
        <v>1554</v>
      </c>
      <c r="E18" s="7" t="s">
        <v>6</v>
      </c>
    </row>
    <row r="19">
      <c r="A19" s="26" t="s">
        <v>29</v>
      </c>
      <c r="B19" s="4">
        <v>1.0</v>
      </c>
      <c r="C19" s="5">
        <v>6.64</v>
      </c>
      <c r="D19" s="19">
        <f t="shared" si="3"/>
        <v>6.64</v>
      </c>
      <c r="E19" s="7" t="s">
        <v>6</v>
      </c>
    </row>
    <row r="20">
      <c r="A20" s="27" t="s">
        <v>30</v>
      </c>
      <c r="B20" s="23">
        <v>2.0</v>
      </c>
      <c r="C20" s="5">
        <v>23.11</v>
      </c>
      <c r="D20" s="19">
        <f t="shared" ref="D20:D28" si="4">C20*B20</f>
        <v>46.22</v>
      </c>
      <c r="E20" s="7" t="s">
        <v>6</v>
      </c>
    </row>
    <row r="21">
      <c r="A21" s="26" t="s">
        <v>31</v>
      </c>
      <c r="B21" s="4">
        <v>1.0</v>
      </c>
      <c r="C21" s="5">
        <v>17.72</v>
      </c>
      <c r="D21" s="19">
        <f t="shared" si="4"/>
        <v>17.72</v>
      </c>
      <c r="E21" s="7" t="s">
        <v>6</v>
      </c>
    </row>
    <row r="22">
      <c r="A22" s="26" t="s">
        <v>32</v>
      </c>
      <c r="B22" s="4">
        <v>4.0</v>
      </c>
      <c r="C22" s="5">
        <v>9.79</v>
      </c>
      <c r="D22" s="19">
        <f t="shared" si="4"/>
        <v>39.16</v>
      </c>
      <c r="E22" s="7" t="s">
        <v>6</v>
      </c>
    </row>
    <row r="23">
      <c r="A23" s="26" t="s">
        <v>33</v>
      </c>
      <c r="B23" s="23">
        <v>6.0</v>
      </c>
      <c r="C23" s="5">
        <v>14.43</v>
      </c>
      <c r="D23" s="19">
        <f t="shared" si="4"/>
        <v>86.58</v>
      </c>
      <c r="E23" s="7" t="s">
        <v>6</v>
      </c>
    </row>
    <row r="24">
      <c r="A24" s="26" t="s">
        <v>34</v>
      </c>
      <c r="B24" s="4">
        <v>1.0</v>
      </c>
      <c r="C24" s="5">
        <v>28.34</v>
      </c>
      <c r="D24" s="19">
        <f t="shared" si="4"/>
        <v>28.34</v>
      </c>
      <c r="E24" s="7" t="s">
        <v>6</v>
      </c>
    </row>
    <row r="25">
      <c r="A25" s="3" t="s">
        <v>35</v>
      </c>
      <c r="B25" s="23">
        <v>6.0</v>
      </c>
      <c r="C25" s="5">
        <v>4.76</v>
      </c>
      <c r="D25" s="19">
        <f t="shared" si="4"/>
        <v>28.56</v>
      </c>
      <c r="E25" s="7" t="s">
        <v>6</v>
      </c>
    </row>
    <row r="26">
      <c r="A26" s="27" t="s">
        <v>36</v>
      </c>
      <c r="B26" s="4">
        <v>1.0</v>
      </c>
      <c r="C26" s="5">
        <v>7.79</v>
      </c>
      <c r="D26" s="19">
        <f t="shared" si="4"/>
        <v>7.79</v>
      </c>
      <c r="E26" s="7" t="s">
        <v>6</v>
      </c>
    </row>
    <row r="27">
      <c r="A27" s="28" t="s">
        <v>37</v>
      </c>
      <c r="B27" s="4">
        <v>1.0</v>
      </c>
      <c r="C27" s="25">
        <v>0.771</v>
      </c>
      <c r="D27" s="19">
        <f t="shared" si="4"/>
        <v>0.771</v>
      </c>
      <c r="E27" s="7" t="s">
        <v>6</v>
      </c>
    </row>
    <row r="28">
      <c r="A28" s="27" t="s">
        <v>38</v>
      </c>
      <c r="B28" s="4">
        <v>2.0</v>
      </c>
      <c r="C28" s="5">
        <v>1.98</v>
      </c>
      <c r="D28" s="19">
        <f t="shared" si="4"/>
        <v>3.96</v>
      </c>
      <c r="E28" s="7" t="s">
        <v>6</v>
      </c>
    </row>
    <row r="29">
      <c r="A29" s="29" t="s">
        <v>39</v>
      </c>
      <c r="B29" s="30">
        <v>1.0</v>
      </c>
      <c r="C29" s="31">
        <v>29.59</v>
      </c>
      <c r="D29" s="6">
        <f>B29*C29</f>
        <v>29.59</v>
      </c>
      <c r="E29" s="7" t="s">
        <v>6</v>
      </c>
    </row>
    <row r="30">
      <c r="A30" s="3" t="s">
        <v>40</v>
      </c>
      <c r="B30" s="4">
        <v>1.0</v>
      </c>
      <c r="C30" s="5">
        <v>56.53</v>
      </c>
      <c r="D30" s="5">
        <f>C30*B30</f>
        <v>56.53</v>
      </c>
      <c r="E30" s="32" t="s">
        <v>6</v>
      </c>
    </row>
    <row r="31">
      <c r="A31" s="24" t="s">
        <v>41</v>
      </c>
      <c r="B31" s="30">
        <v>2.0</v>
      </c>
      <c r="C31" s="31">
        <v>232.0</v>
      </c>
      <c r="D31" s="6">
        <f t="shared" ref="D31:D34" si="5">B31*C31</f>
        <v>464</v>
      </c>
      <c r="E31" s="7" t="s">
        <v>6</v>
      </c>
    </row>
    <row r="32">
      <c r="A32" s="29" t="s">
        <v>42</v>
      </c>
      <c r="B32" s="30">
        <v>1.0</v>
      </c>
      <c r="C32" s="31">
        <v>100.0</v>
      </c>
      <c r="D32" s="6">
        <f t="shared" si="5"/>
        <v>100</v>
      </c>
      <c r="E32" s="7" t="s">
        <v>6</v>
      </c>
    </row>
    <row r="33">
      <c r="A33" s="29" t="s">
        <v>43</v>
      </c>
      <c r="B33" s="30">
        <v>1.0</v>
      </c>
      <c r="C33" s="31">
        <v>25.99</v>
      </c>
      <c r="D33" s="6">
        <f t="shared" si="5"/>
        <v>25.99</v>
      </c>
      <c r="E33" s="7" t="s">
        <v>6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>
      <c r="A34" s="29" t="s">
        <v>44</v>
      </c>
      <c r="B34" s="30">
        <v>1.0</v>
      </c>
      <c r="C34" s="31">
        <v>18.0</v>
      </c>
      <c r="D34" s="6">
        <f t="shared" si="5"/>
        <v>18</v>
      </c>
      <c r="E34" s="7" t="s">
        <v>14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>
      <c r="A35" s="3" t="s">
        <v>45</v>
      </c>
      <c r="B35" s="4">
        <v>1.0</v>
      </c>
      <c r="C35" s="5">
        <v>589.0</v>
      </c>
      <c r="D35" s="5">
        <v>589.0</v>
      </c>
      <c r="E35" s="7" t="s">
        <v>14</v>
      </c>
    </row>
    <row r="36">
      <c r="A36" s="3" t="s">
        <v>46</v>
      </c>
      <c r="B36" s="4">
        <v>2.0</v>
      </c>
      <c r="C36" s="5">
        <v>419.0</v>
      </c>
      <c r="D36" s="5">
        <v>838.0</v>
      </c>
      <c r="E36" s="7" t="s">
        <v>14</v>
      </c>
    </row>
    <row r="37">
      <c r="A37" s="3" t="s">
        <v>47</v>
      </c>
      <c r="B37" s="23">
        <v>1.0</v>
      </c>
      <c r="C37" s="5">
        <v>64.99</v>
      </c>
      <c r="D37" s="5">
        <f t="shared" ref="D37:D42" si="6">B37*C37</f>
        <v>64.99</v>
      </c>
      <c r="E37" s="7" t="s">
        <v>14</v>
      </c>
    </row>
    <row r="38">
      <c r="A38" s="3" t="s">
        <v>48</v>
      </c>
      <c r="B38" s="4">
        <v>3.0</v>
      </c>
      <c r="C38" s="33">
        <v>7.29</v>
      </c>
      <c r="D38" s="5">
        <f t="shared" si="6"/>
        <v>21.87</v>
      </c>
      <c r="E38" s="7" t="s">
        <v>14</v>
      </c>
    </row>
    <row r="39">
      <c r="A39" s="3" t="s">
        <v>49</v>
      </c>
      <c r="B39" s="4">
        <v>1.0</v>
      </c>
      <c r="C39" s="5">
        <v>13.99</v>
      </c>
      <c r="D39" s="5">
        <f t="shared" si="6"/>
        <v>13.99</v>
      </c>
      <c r="E39" s="7" t="s">
        <v>14</v>
      </c>
    </row>
    <row r="40">
      <c r="A40" s="3" t="s">
        <v>50</v>
      </c>
      <c r="B40" s="23">
        <v>2.0</v>
      </c>
      <c r="C40" s="5">
        <v>16.99</v>
      </c>
      <c r="D40" s="5">
        <f t="shared" si="6"/>
        <v>33.98</v>
      </c>
      <c r="E40" s="7" t="s">
        <v>14</v>
      </c>
    </row>
    <row r="41">
      <c r="A41" s="3" t="s">
        <v>51</v>
      </c>
      <c r="B41" s="4">
        <v>2.0</v>
      </c>
      <c r="C41" s="5">
        <v>10.95</v>
      </c>
      <c r="D41" s="5">
        <f t="shared" si="6"/>
        <v>21.9</v>
      </c>
      <c r="E41" s="7" t="s">
        <v>14</v>
      </c>
    </row>
    <row r="42">
      <c r="A42" s="3" t="s">
        <v>52</v>
      </c>
      <c r="B42" s="23">
        <v>2.0</v>
      </c>
      <c r="C42" s="5">
        <v>17.95</v>
      </c>
      <c r="D42" s="5">
        <f t="shared" si="6"/>
        <v>35.9</v>
      </c>
      <c r="E42" s="7" t="s">
        <v>14</v>
      </c>
    </row>
    <row r="43">
      <c r="A43" s="34" t="s">
        <v>53</v>
      </c>
      <c r="B43" s="4">
        <v>3.0</v>
      </c>
      <c r="C43" s="5">
        <v>10.73</v>
      </c>
      <c r="D43" s="5">
        <f t="shared" ref="D43:D54" si="7">C43*B43</f>
        <v>32.19</v>
      </c>
      <c r="E43" s="7" t="s">
        <v>14</v>
      </c>
    </row>
    <row r="44">
      <c r="A44" s="26" t="s">
        <v>54</v>
      </c>
      <c r="B44" s="4">
        <v>3.0</v>
      </c>
      <c r="C44" s="5">
        <v>4.49</v>
      </c>
      <c r="D44" s="5">
        <f t="shared" si="7"/>
        <v>13.47</v>
      </c>
      <c r="E44" s="7" t="s">
        <v>14</v>
      </c>
    </row>
    <row r="45">
      <c r="A45" s="26" t="s">
        <v>55</v>
      </c>
      <c r="B45" s="4">
        <v>3.0</v>
      </c>
      <c r="C45" s="5">
        <v>9.89</v>
      </c>
      <c r="D45" s="5">
        <f t="shared" si="7"/>
        <v>29.67</v>
      </c>
      <c r="E45" s="7" t="s">
        <v>14</v>
      </c>
    </row>
    <row r="46">
      <c r="A46" s="26" t="s">
        <v>56</v>
      </c>
      <c r="B46" s="35">
        <v>1.0</v>
      </c>
      <c r="C46" s="33">
        <v>34.88</v>
      </c>
      <c r="D46" s="5">
        <f t="shared" si="7"/>
        <v>34.88</v>
      </c>
      <c r="E46" s="7" t="s">
        <v>14</v>
      </c>
    </row>
    <row r="47">
      <c r="A47" s="26" t="s">
        <v>57</v>
      </c>
      <c r="B47" s="35">
        <v>1.0</v>
      </c>
      <c r="C47" s="33">
        <v>49.99</v>
      </c>
      <c r="D47" s="5">
        <f t="shared" si="7"/>
        <v>49.99</v>
      </c>
      <c r="E47" s="7" t="s">
        <v>14</v>
      </c>
    </row>
    <row r="48">
      <c r="A48" s="26" t="s">
        <v>58</v>
      </c>
      <c r="B48" s="35">
        <v>1.0</v>
      </c>
      <c r="C48" s="33">
        <v>13.99</v>
      </c>
      <c r="D48" s="5">
        <f t="shared" si="7"/>
        <v>13.99</v>
      </c>
      <c r="E48" s="7" t="s">
        <v>14</v>
      </c>
    </row>
    <row r="49">
      <c r="A49" s="26" t="s">
        <v>59</v>
      </c>
      <c r="B49" s="35">
        <v>2.0</v>
      </c>
      <c r="C49" s="33">
        <v>9.99</v>
      </c>
      <c r="D49" s="5">
        <f t="shared" si="7"/>
        <v>19.98</v>
      </c>
      <c r="E49" s="7" t="s">
        <v>14</v>
      </c>
    </row>
    <row r="50">
      <c r="A50" s="26" t="s">
        <v>60</v>
      </c>
      <c r="B50" s="35">
        <v>1.0</v>
      </c>
      <c r="C50" s="33">
        <v>16.99</v>
      </c>
      <c r="D50" s="5">
        <f t="shared" si="7"/>
        <v>16.99</v>
      </c>
      <c r="E50" s="7" t="s">
        <v>14</v>
      </c>
    </row>
    <row r="51">
      <c r="A51" s="26" t="s">
        <v>61</v>
      </c>
      <c r="B51" s="35">
        <v>1.0</v>
      </c>
      <c r="C51" s="33">
        <v>15.98</v>
      </c>
      <c r="D51" s="5">
        <f t="shared" si="7"/>
        <v>15.98</v>
      </c>
      <c r="E51" s="7" t="s">
        <v>14</v>
      </c>
    </row>
    <row r="52">
      <c r="A52" s="26" t="s">
        <v>62</v>
      </c>
      <c r="B52" s="35">
        <v>1.0</v>
      </c>
      <c r="C52" s="33">
        <v>24.7</v>
      </c>
      <c r="D52" s="5">
        <f t="shared" si="7"/>
        <v>24.7</v>
      </c>
      <c r="E52" s="7" t="s">
        <v>14</v>
      </c>
    </row>
    <row r="53">
      <c r="A53" s="26" t="s">
        <v>63</v>
      </c>
      <c r="B53" s="35">
        <v>2.0</v>
      </c>
      <c r="C53" s="5">
        <v>19.9</v>
      </c>
      <c r="D53" s="5">
        <f t="shared" si="7"/>
        <v>39.8</v>
      </c>
      <c r="E53" s="7" t="s">
        <v>14</v>
      </c>
    </row>
    <row r="54">
      <c r="A54" s="29" t="s">
        <v>64</v>
      </c>
      <c r="B54" s="29">
        <v>1.0</v>
      </c>
      <c r="C54" s="36">
        <v>1350.0</v>
      </c>
      <c r="D54" s="37">
        <f t="shared" si="7"/>
        <v>1350</v>
      </c>
      <c r="E54" s="38" t="s">
        <v>14</v>
      </c>
    </row>
  </sheetData>
  <mergeCells count="1">
    <mergeCell ref="G2:I2"/>
  </mergeCells>
  <dataValidations>
    <dataValidation type="list" allowBlank="1" sqref="E2:E29 E31:E54">
      <formula1>"MechE,CS"</formula1>
    </dataValidation>
    <dataValidation type="list" allowBlank="1" sqref="E30">
      <formula1>"MechE,CS,EE"</formula1>
    </dataValidation>
  </dataValidations>
  <drawing r:id="rId1"/>
</worksheet>
</file>