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codeName="ThisWorkbook"/>
  <mc:AlternateContent xmlns:mc="http://schemas.openxmlformats.org/markup-compatibility/2006">
    <mc:Choice Requires="x15">
      <x15ac:absPath xmlns:x15ac="http://schemas.microsoft.com/office/spreadsheetml/2010/11/ac" url="https://openuniv-my.sharepoint.com/personal/zy395907_ou_ac_uk/Documents/TM470/"/>
    </mc:Choice>
  </mc:AlternateContent>
  <xr:revisionPtr revIDLastSave="120" documentId="8_{A70AFAE2-CC39-4382-A8B3-6D0C678C3F42}" xr6:coauthVersionLast="40" xr6:coauthVersionMax="40" xr10:uidLastSave="{1BDB5265-8D6A-4750-B56A-391E500E20EB}"/>
  <bookViews>
    <workbookView xWindow="-120" yWindow="-120" windowWidth="29040" windowHeight="15840" xr2:uid="{00000000-000D-0000-FFFF-FFFF00000000}"/>
  </bookViews>
  <sheets>
    <sheet name="GanttChart" sheetId="9" r:id="rId1"/>
    <sheet name="TermsOfUse" sheetId="11" r:id="rId2"/>
  </sheets>
  <definedNames>
    <definedName name="prevWBS" localSheetId="0">GanttChart!$A1048576</definedName>
    <definedName name="_xlnm.Print_Area" localSheetId="0">GanttChart!$A$1:$BN$56</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6" i="9" l="1"/>
  <c r="G48" i="9" l="1"/>
  <c r="G39" i="9"/>
  <c r="G22" i="9"/>
  <c r="G30" i="9"/>
  <c r="F48" i="9"/>
  <c r="G35" i="9"/>
  <c r="H17" i="9"/>
  <c r="F11" i="9"/>
  <c r="H11" i="9"/>
  <c r="E12" i="9"/>
  <c r="F9" i="9"/>
  <c r="E10" i="9" s="1"/>
  <c r="F10" i="9" s="1"/>
  <c r="H47" i="9"/>
  <c r="H34" i="9"/>
  <c r="H21" i="9"/>
  <c r="H8" i="9" l="1"/>
  <c r="F12" i="9" l="1"/>
  <c r="K6" i="9"/>
  <c r="E13" i="9" l="1"/>
  <c r="F13" i="9" s="1"/>
  <c r="K7" i="9"/>
  <c r="K4" i="9"/>
  <c r="A8" i="9"/>
  <c r="E14" i="9" l="1"/>
  <c r="F14" i="9" s="1"/>
  <c r="L6" i="9"/>
  <c r="E15" i="9" l="1"/>
  <c r="F15" i="9" s="1"/>
  <c r="F22" i="9"/>
  <c r="M6" i="9"/>
  <c r="E16" i="9" l="1"/>
  <c r="F16" i="9" s="1"/>
  <c r="E17" i="9" s="1"/>
  <c r="F23" i="9"/>
  <c r="N6" i="9"/>
  <c r="F17" i="9" l="1"/>
  <c r="E18" i="9"/>
  <c r="E24" i="9"/>
  <c r="F24" i="9" s="1"/>
  <c r="O6" i="9"/>
  <c r="K5" i="9"/>
  <c r="F18" i="9" l="1"/>
  <c r="E25" i="9"/>
  <c r="F25" i="9" s="1"/>
  <c r="P6" i="9"/>
  <c r="L7" i="9"/>
  <c r="E19" i="9" l="1"/>
  <c r="F19" i="9" s="1"/>
  <c r="E26" i="9"/>
  <c r="E27" i="9" s="1"/>
  <c r="Q6" i="9"/>
  <c r="M7" i="9"/>
  <c r="E20" i="9" l="1"/>
  <c r="F20" i="9" s="1"/>
  <c r="F26" i="9"/>
  <c r="F27" i="9"/>
  <c r="R6" i="9"/>
  <c r="N7" i="9"/>
  <c r="E28" i="9" l="1"/>
  <c r="F28" i="9" s="1"/>
  <c r="E29" i="9" s="1"/>
  <c r="F29" i="9" s="1"/>
  <c r="E30" i="9" s="1"/>
  <c r="S6" i="9"/>
  <c r="O7" i="9"/>
  <c r="T6" i="9" l="1"/>
  <c r="P7" i="9"/>
  <c r="F30" i="9" l="1"/>
  <c r="E31" i="9"/>
  <c r="F31" i="9" s="1"/>
  <c r="U6" i="9"/>
  <c r="Q7" i="9"/>
  <c r="E32" i="9" l="1"/>
  <c r="F32" i="9" s="1"/>
  <c r="V6" i="9"/>
  <c r="R7" i="9"/>
  <c r="R5" i="9"/>
  <c r="R4" i="9"/>
  <c r="E33" i="9" l="1"/>
  <c r="F33" i="9" s="1"/>
  <c r="W6" i="9"/>
  <c r="S7" i="9"/>
  <c r="E34" i="9" l="1"/>
  <c r="X6" i="9"/>
  <c r="T7" i="9"/>
  <c r="E35" i="9" l="1"/>
  <c r="E36" i="9" s="1"/>
  <c r="F36" i="9" s="1"/>
  <c r="Y6" i="9"/>
  <c r="U7" i="9"/>
  <c r="F35" i="9" l="1"/>
  <c r="E37" i="9"/>
  <c r="F37" i="9" s="1"/>
  <c r="Z6" i="9"/>
  <c r="V7" i="9"/>
  <c r="E38" i="9" l="1"/>
  <c r="F38" i="9" s="1"/>
  <c r="AA6" i="9"/>
  <c r="X7" i="9"/>
  <c r="W7" i="9"/>
  <c r="E39" i="9" l="1"/>
  <c r="AB6" i="9"/>
  <c r="Y5" i="9"/>
  <c r="Y4" i="9"/>
  <c r="Y7" i="9"/>
  <c r="F39" i="9" l="1"/>
  <c r="E40" i="9"/>
  <c r="F40" i="9" s="1"/>
  <c r="E41" i="9" s="1"/>
  <c r="AC6" i="9"/>
  <c r="Z7" i="9"/>
  <c r="F41" i="9" l="1"/>
  <c r="E42" i="9" s="1"/>
  <c r="AD6" i="9"/>
  <c r="AA7" i="9"/>
  <c r="F42" i="9" l="1"/>
  <c r="E43" i="9" s="1"/>
  <c r="AE6" i="9"/>
  <c r="AB7" i="9"/>
  <c r="F43" i="9" l="1"/>
  <c r="AF6" i="9"/>
  <c r="AC7" i="9"/>
  <c r="E44" i="9" l="1"/>
  <c r="AG6" i="9"/>
  <c r="AD7" i="9"/>
  <c r="F44" i="9" l="1"/>
  <c r="E47" i="9" s="1"/>
  <c r="E45" i="9"/>
  <c r="F45" i="9" s="1"/>
  <c r="E46" i="9" s="1"/>
  <c r="F46" i="9" s="1"/>
  <c r="AH6" i="9"/>
  <c r="AE7" i="9"/>
  <c r="E48" i="9" l="1"/>
  <c r="E49" i="9" s="1"/>
  <c r="F49" i="9" s="1"/>
  <c r="AI6" i="9"/>
  <c r="AF4" i="9"/>
  <c r="AF7" i="9"/>
  <c r="AF5" i="9"/>
  <c r="E50" i="9" l="1"/>
  <c r="F50" i="9" s="1"/>
  <c r="AJ6" i="9"/>
  <c r="AG7" i="9"/>
  <c r="E51" i="9" l="1"/>
  <c r="F51" i="9" s="1"/>
  <c r="AK6" i="9"/>
  <c r="AH7" i="9"/>
  <c r="E52" i="9" l="1"/>
  <c r="F52" i="9" s="1"/>
  <c r="AL6" i="9"/>
  <c r="AI7" i="9"/>
  <c r="E53" i="9" l="1"/>
  <c r="F53" i="9" s="1"/>
  <c r="AM6" i="9"/>
  <c r="AJ7" i="9"/>
  <c r="E54" i="9" l="1"/>
  <c r="F54" i="9" s="1"/>
  <c r="AN6" i="9"/>
  <c r="AK7" i="9"/>
  <c r="E55" i="9" l="1"/>
  <c r="F55" i="9" s="1"/>
  <c r="AO6" i="9"/>
  <c r="AL7" i="9"/>
  <c r="E56" i="9" l="1"/>
  <c r="F56" i="9" s="1"/>
  <c r="AP6" i="9"/>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O6" i="9" s="1"/>
  <c r="BK7" i="9"/>
  <c r="BO7" i="9" l="1"/>
  <c r="BO5" i="9"/>
  <c r="BP6" i="9"/>
  <c r="BO4" i="9"/>
  <c r="BL7" i="9"/>
  <c r="BQ6" i="9" l="1"/>
  <c r="BP7" i="9"/>
  <c r="BM7" i="9"/>
  <c r="BR6" i="9" l="1"/>
  <c r="BQ7" i="9"/>
  <c r="BN7" i="9"/>
  <c r="BR7" i="9" l="1"/>
  <c r="BS6" i="9"/>
  <c r="A11" i="9"/>
  <c r="A17" i="9" s="1"/>
  <c r="A20" i="9" s="1"/>
  <c r="BS7" i="9" l="1"/>
  <c r="BT6" i="9"/>
  <c r="A21" i="9"/>
  <c r="A22" i="9" s="1"/>
  <c r="A26" i="9" s="1"/>
  <c r="BU6" i="9" l="1"/>
  <c r="BT7" i="9"/>
  <c r="A30" i="9"/>
  <c r="A34" i="9" s="1"/>
  <c r="A35" i="9" s="1"/>
  <c r="BU7" i="9" l="1"/>
  <c r="BV6" i="9"/>
  <c r="A47" i="9"/>
  <c r="A48" i="9" s="1"/>
  <c r="BV5" i="9" l="1"/>
  <c r="BV7" i="9"/>
  <c r="BV4" i="9"/>
  <c r="BW6" i="9"/>
  <c r="BW7" i="9" l="1"/>
  <c r="BX6" i="9"/>
  <c r="BY6" i="9" l="1"/>
  <c r="BX7" i="9"/>
  <c r="BZ6" i="9" l="1"/>
  <c r="BY7" i="9"/>
  <c r="BZ7" i="9" l="1"/>
  <c r="CA6" i="9"/>
  <c r="CA7" i="9" l="1"/>
  <c r="CB6" i="9"/>
  <c r="CB7" i="9" l="1"/>
  <c r="CC6" i="9"/>
  <c r="CC7" i="9" l="1"/>
  <c r="CC5" i="9"/>
  <c r="CD6" i="9"/>
  <c r="CC4" i="9"/>
  <c r="CE6" i="9" l="1"/>
  <c r="CD7" i="9"/>
  <c r="CF6" i="9" l="1"/>
  <c r="CE7" i="9"/>
  <c r="CF7" i="9" l="1"/>
  <c r="CG6" i="9"/>
  <c r="CG7" i="9" l="1"/>
  <c r="CH6" i="9"/>
  <c r="CI6" i="9" l="1"/>
  <c r="CH7" i="9"/>
  <c r="CI7" i="9" l="1"/>
  <c r="CJ6" i="9"/>
  <c r="CJ7" i="9" l="1"/>
  <c r="CJ4" i="9"/>
  <c r="CK6" i="9"/>
  <c r="CJ5" i="9"/>
  <c r="CK7" i="9" l="1"/>
  <c r="CL6" i="9"/>
  <c r="CM6" i="9" l="1"/>
  <c r="CL7" i="9"/>
  <c r="CN6" i="9" l="1"/>
  <c r="CM7" i="9"/>
  <c r="CO6" i="9" l="1"/>
  <c r="CN7" i="9"/>
  <c r="CO7" i="9" l="1"/>
  <c r="CP6" i="9"/>
  <c r="CP7" i="9" l="1"/>
  <c r="CQ6" i="9"/>
  <c r="CR6" i="9" l="1"/>
  <c r="CQ4" i="9"/>
  <c r="CQ5" i="9"/>
  <c r="CQ7" i="9"/>
  <c r="CR7" i="9" l="1"/>
  <c r="CS6" i="9"/>
  <c r="CS7" i="9" l="1"/>
  <c r="CT6" i="9"/>
  <c r="CU6" i="9" l="1"/>
  <c r="CT7" i="9"/>
  <c r="CV6" i="9" l="1"/>
  <c r="CU7" i="9"/>
  <c r="CW6" i="9" l="1"/>
  <c r="CW7" i="9" s="1"/>
  <c r="CV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<sst xmlns="http://schemas.openxmlformats.org/spreadsheetml/2006/main" count="103" uniqueCount="93">
  <si>
    <t>WBS</t>
  </si>
  <si>
    <t>https://www.vertex42.com/ExcelTemplates/excel-gantt-chart.html</t>
  </si>
  <si>
    <t>https://www.vertex42.com/licensing/EULA_privateuse.html</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</si>
  <si>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</si>
  <si>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</si>
  <si>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</si>
  <si>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</si>
  <si>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</si>
  <si>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</si>
  <si>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</si>
  <si>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</si>
  <si>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</si>
  <si>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TASK</t>
  </si>
  <si>
    <t>START</t>
  </si>
  <si>
    <t>END</t>
  </si>
  <si>
    <t>DAYS</t>
  </si>
  <si>
    <t>% DONE</t>
  </si>
  <si>
    <t>PREDECESSOR</t>
  </si>
  <si>
    <t xml:space="preserve">Display Week </t>
  </si>
  <si>
    <t xml:space="preserve">Project Start Date </t>
  </si>
  <si>
    <r>
      <rPr>
        <i/>
        <u/>
        <sz val="8"/>
        <color theme="1" tint="0.34998626667073579"/>
        <rFont val="Arial"/>
        <family val="2"/>
      </rPr>
      <t>Gantt Chart Template</t>
    </r>
    <r>
      <rPr>
        <i/>
        <sz val="8"/>
        <color theme="1" tint="0.34998626667073579"/>
        <rFont val="Arial"/>
        <family val="2"/>
      </rPr>
      <t xml:space="preserve"> © 2006-2018 by Vertex42.com.</t>
    </r>
  </si>
  <si>
    <t>TMA01</t>
  </si>
  <si>
    <t>4.1.1</t>
  </si>
  <si>
    <t>TMA02</t>
  </si>
  <si>
    <t>TMA03</t>
  </si>
  <si>
    <t>EMA</t>
  </si>
  <si>
    <t>Preperation and Planning</t>
  </si>
  <si>
    <t>Project Work Completed</t>
  </si>
  <si>
    <t>Review and reflection</t>
  </si>
  <si>
    <t>Information Sources</t>
  </si>
  <si>
    <t>Project Work</t>
  </si>
  <si>
    <t>Working title</t>
  </si>
  <si>
    <t>Decription and scope</t>
  </si>
  <si>
    <t>Major Tasks and Subtasks</t>
  </si>
  <si>
    <t>Lifecycle Model and schedule</t>
  </si>
  <si>
    <t>Resources skills and methods</t>
  </si>
  <si>
    <t>2.1.1</t>
  </si>
  <si>
    <t>Title and scope</t>
  </si>
  <si>
    <t>2.1.2</t>
  </si>
  <si>
    <t>2.1.3</t>
  </si>
  <si>
    <t>Resources</t>
  </si>
  <si>
    <t>Future Plan</t>
  </si>
  <si>
    <t>2.2.1</t>
  </si>
  <si>
    <t>2.2.2</t>
  </si>
  <si>
    <t>2.3.1</t>
  </si>
  <si>
    <t>2.3.2</t>
  </si>
  <si>
    <t>2.3.3</t>
  </si>
  <si>
    <t>Ways of Working</t>
  </si>
  <si>
    <t>Evalulating project management</t>
  </si>
  <si>
    <t>Legal, social ethical and professional issues</t>
  </si>
  <si>
    <t>Draft Project Report</t>
  </si>
  <si>
    <t>Problem Description</t>
  </si>
  <si>
    <t>Account of related literature</t>
  </si>
  <si>
    <t>Account of project work and its outcome</t>
  </si>
  <si>
    <t>3.1.1</t>
  </si>
  <si>
    <t>3.1.2</t>
  </si>
  <si>
    <t>3.1.3</t>
  </si>
  <si>
    <t>3.2.1</t>
  </si>
  <si>
    <t>3.2.2</t>
  </si>
  <si>
    <t>3.2.3</t>
  </si>
  <si>
    <t>3.2.4</t>
  </si>
  <si>
    <t>Review</t>
  </si>
  <si>
    <t>Review of current stage of project work</t>
  </si>
  <si>
    <t>Review Project Management</t>
  </si>
  <si>
    <t>Assess risks to project completion</t>
  </si>
  <si>
    <t>Review of personal development</t>
  </si>
  <si>
    <t>Final Report</t>
  </si>
  <si>
    <t>Project title</t>
  </si>
  <si>
    <t>Problem description</t>
  </si>
  <si>
    <t>Review of project management</t>
  </si>
  <si>
    <t>1.3.1</t>
  </si>
  <si>
    <t>1.3.2</t>
  </si>
  <si>
    <t>1.3.3</t>
  </si>
  <si>
    <t>1.3.4</t>
  </si>
  <si>
    <t>1.3.5</t>
  </si>
  <si>
    <t>1.4.2</t>
  </si>
  <si>
    <t>1.4.1</t>
  </si>
  <si>
    <t>Read the module website resources</t>
  </si>
  <si>
    <t>4.1.2</t>
  </si>
  <si>
    <t>4.1.3</t>
  </si>
  <si>
    <t>4.1.4</t>
  </si>
  <si>
    <t>4.1.5</t>
  </si>
  <si>
    <t>4.1.6</t>
  </si>
  <si>
    <t>4.1.7</t>
  </si>
  <si>
    <t>4.1.8</t>
  </si>
  <si>
    <t>Check and Submit EMA</t>
  </si>
  <si>
    <t>Find potential projects at work</t>
  </si>
  <si>
    <t>3.3.1</t>
  </si>
  <si>
    <t>3.3.2</t>
  </si>
  <si>
    <t>Final Iteration</t>
  </si>
  <si>
    <t>Second Iteration</t>
  </si>
  <si>
    <t>2.2.2.1</t>
  </si>
  <si>
    <t>First Iteration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</si>
</sst>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yy\ \(dddd\)"/>
    <numFmt numFmtId="166" formatCode="d"/>
    <numFmt numFmtId="167" formatCode="d\ mmm\ yyyy"/>
    <numFmt numFmtId="168" formatCode="ddd\ dd/m/yy"/>
    <numFmt numFmtId="169" formatCode="0.0%"/>
  </numFmts>
  <fonts count="53"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4" tint="-0.249977111117893"/>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b/>
      <sz val="9"/>
      <name val="Arial"/>
      <family val="2"/>
      <scheme val="minor"/>
    </font>
    <font>
      <b/>
      <sz val="9"/>
      <color rgb="FF000000"/>
      <name val="Arial"/>
      <family val="2"/>
      <scheme val="min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0" fillId="2"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2"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6"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8"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0" borderId="0" applyNumberFormat="0" applyBorder="0" applyAlignment="0" applyProtection="0"/>
    <xf numFmtId="0" fontId="11" fillId="12" borderId="0" applyNumberFormat="0" applyBorder="0" applyAlignment="0" applyProtection="0"/>
    <xf numFmtId="0" fontId="11" fillId="9"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2" fillId="16" borderId="0" applyNumberFormat="0" applyBorder="0" applyAlignment="0" applyProtection="0"/>
    <xf numFmtId="0" fontId="13" fillId="17" borderId="1" applyNumberFormat="0" applyAlignment="0" applyProtection="0"/>
    <xf numFmtId="0" fontId="14" fillId="18" borderId="2" applyNumberFormat="0" applyAlignment="0" applyProtection="0"/>
    <xf numFmtId="0" fontId="15" fillId="0" borderId="0" applyNumberFormat="0" applyFill="0" applyBorder="0" applyAlignment="0" applyProtection="0"/>
    <xf numFmtId="0" fontId="16" fillId="19" borderId="0" applyNumberFormat="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2" fillId="0" borderId="0" applyNumberFormat="0" applyFill="0" applyBorder="0" applyAlignment="0" applyProtection="0">
      <alignment vertical="top"/>
      <protection locked="0"/>
    </xf>
    <xf numFmtId="0" fontId="20" fillId="11" borderId="1" applyNumberFormat="0" applyAlignment="0" applyProtection="0"/>
    <xf numFmtId="0" fontId="21" fillId="0" borderId="6" applyNumberFormat="0" applyFill="0" applyAlignment="0" applyProtection="0"/>
    <xf numFmtId="0" fontId="22" fillId="5" borderId="0" applyNumberFormat="0" applyBorder="0" applyAlignment="0" applyProtection="0"/>
    <xf numFmtId="0" fontId="6" fillId="5" borderId="7" applyNumberFormat="0" applyFont="0" applyAlignment="0" applyProtection="0"/>
    <xf numFmtId="0" fontId="23" fillId="17" borderId="8" applyNumberFormat="0" applyAlignment="0" applyProtection="0"/>
    <xf numFmtId="9" fontId="1" fillId="0" borderId="0" applyFont="0" applyFill="0" applyBorder="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0" borderId="0" applyNumberFormat="0" applyFill="0" applyBorder="0" applyAlignment="0" applyProtection="0"/>
  </cellStyleXfs>
  <cellXfs count="108">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13" xfId="0" applyFont="1" applyBorder="1"/>
    <xf numFmtId="0" fontId="0" fillId="0" borderId="13" xfId="0" applyBorder="1"/>
    <xf numFmtId="0" fontId="0" fillId="0" borderId="0" xfId="0"/>
    <xf numFmtId="0" fontId="27" fillId="0" borderId="13" xfId="0" applyFont="1" applyBorder="1" applyAlignment="1">
      <alignment horizontal="left" wrapText="1"/>
    </xf>
    <xf numFmtId="0" fontId="5" fillId="0" borderId="13" xfId="0" applyFont="1" applyBorder="1" applyAlignment="1">
      <alignment horizontal="left" wrapText="1"/>
    </xf>
    <xf numFmtId="0" fontId="27" fillId="0" borderId="13" xfId="0" applyFont="1" applyBorder="1" applyAlignment="1">
      <alignment horizontal="left"/>
    </xf>
    <xf numFmtId="0" fontId="1" fillId="0" borderId="0" xfId="0" applyFont="1"/>
    <xf numFmtId="0" fontId="8"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27" fillId="0" borderId="14" xfId="0" applyFont="1" applyBorder="1" applyAlignment="1">
      <alignment horizontal="left" wrapText="1"/>
    </xf>
    <xf numFmtId="0" fontId="28" fillId="0" borderId="13" xfId="34" applyFont="1" applyBorder="1" applyAlignment="1" applyProtection="1">
      <alignment horizontal="left" wrapText="1"/>
    </xf>
    <xf numFmtId="0" fontId="30" fillId="0" borderId="14" xfId="34" applyFont="1" applyBorder="1" applyAlignment="1" applyProtection="1">
      <alignment wrapText="1"/>
    </xf>
    <xf numFmtId="0" fontId="29"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7" fillId="0" borderId="0" xfId="0" applyFont="1" applyBorder="1" applyAlignment="1">
      <alignment horizontal="left" wrapText="1"/>
    </xf>
    <xf numFmtId="0" fontId="7" fillId="0" borderId="0" xfId="0" applyNumberFormat="1" applyFont="1" applyFill="1" applyBorder="1" applyAlignment="1" applyProtection="1">
      <alignment vertical="center"/>
      <protection locked="0"/>
    </xf>
    <xf numFmtId="0" fontId="1" fillId="0" borderId="0" xfId="0" applyFont="1" applyFill="1" applyAlignment="1" applyProtection="1"/>
    <xf numFmtId="0" fontId="36" fillId="0" borderId="0" xfId="0" applyNumberFormat="1" applyFont="1" applyFill="1" applyBorder="1" applyProtection="1"/>
    <xf numFmtId="0" fontId="36" fillId="0" borderId="0" xfId="0" applyFont="1" applyProtection="1"/>
    <xf numFmtId="0" fontId="36" fillId="0" borderId="0" xfId="0" applyNumberFormat="1" applyFont="1" applyProtection="1"/>
    <xf numFmtId="0" fontId="37" fillId="0" borderId="0" xfId="0" applyNumberFormat="1" applyFont="1" applyAlignment="1" applyProtection="1">
      <alignment vertical="center"/>
      <protection locked="0"/>
    </xf>
    <xf numFmtId="0" fontId="39" fillId="21" borderId="10" xfId="0" applyNumberFormat="1" applyFont="1" applyFill="1" applyBorder="1" applyAlignment="1" applyProtection="1">
      <alignment horizontal="left" vertical="center"/>
    </xf>
    <xf numFmtId="0" fontId="39" fillId="21" borderId="10" xfId="0" applyFont="1" applyFill="1" applyBorder="1" applyAlignment="1" applyProtection="1">
      <alignment vertical="center"/>
    </xf>
    <xf numFmtId="0" fontId="35" fillId="21" borderId="10" xfId="0" applyFont="1" applyFill="1" applyBorder="1" applyAlignment="1" applyProtection="1">
      <alignment vertical="center"/>
    </xf>
    <xf numFmtId="0" fontId="35" fillId="21" borderId="10" xfId="0" applyNumberFormat="1" applyFont="1" applyFill="1" applyBorder="1" applyAlignment="1" applyProtection="1">
      <alignment horizontal="center" vertical="center"/>
    </xf>
    <xf numFmtId="1" fontId="35" fillId="21" borderId="10" xfId="40" applyNumberFormat="1" applyFont="1" applyFill="1" applyBorder="1" applyAlignment="1" applyProtection="1">
      <alignment horizontal="center" vertical="center"/>
    </xf>
    <xf numFmtId="1" fontId="35" fillId="21" borderId="10" xfId="0" applyNumberFormat="1" applyFont="1" applyFill="1" applyBorder="1" applyAlignment="1" applyProtection="1">
      <alignment horizontal="center" vertical="center"/>
    </xf>
    <xf numFmtId="0" fontId="35" fillId="0" borderId="10" xfId="0" applyNumberFormat="1" applyFont="1" applyFill="1" applyBorder="1" applyAlignment="1" applyProtection="1">
      <alignment horizontal="left" vertical="center"/>
    </xf>
    <xf numFmtId="0" fontId="35" fillId="0" borderId="10" xfId="0" applyFont="1" applyFill="1" applyBorder="1" applyAlignment="1" applyProtection="1">
      <alignment vertical="center"/>
    </xf>
    <xf numFmtId="1" fontId="40" fillId="23" borderId="11" xfId="0" applyNumberFormat="1" applyFont="1" applyFill="1" applyBorder="1" applyAlignment="1" applyProtection="1">
      <alignment horizontal="center" vertical="center"/>
    </xf>
    <xf numFmtId="9" fontId="40" fillId="23" borderId="11" xfId="40" applyFont="1" applyFill="1" applyBorder="1" applyAlignment="1" applyProtection="1">
      <alignment horizontal="center" vertical="center"/>
    </xf>
    <xf numFmtId="1" fontId="40" fillId="0" borderId="11" xfId="0" applyNumberFormat="1" applyFont="1" applyBorder="1" applyAlignment="1" applyProtection="1">
      <alignment horizontal="center" vertical="center"/>
    </xf>
    <xf numFmtId="0" fontId="41" fillId="0" borderId="10" xfId="0" applyFont="1" applyFill="1" applyBorder="1" applyAlignment="1" applyProtection="1">
      <alignment vertical="center"/>
    </xf>
    <xf numFmtId="0" fontId="35" fillId="0" borderId="10" xfId="0" applyNumberFormat="1" applyFont="1" applyFill="1" applyBorder="1" applyAlignment="1" applyProtection="1">
      <alignment horizontal="center" vertical="center"/>
    </xf>
    <xf numFmtId="0" fontId="35" fillId="0" borderId="0" xfId="0" applyFont="1" applyFill="1" applyBorder="1" applyAlignment="1" applyProtection="1">
      <alignment vertical="center"/>
    </xf>
    <xf numFmtId="166" fontId="3" fillId="0" borderId="12" xfId="0" applyNumberFormat="1" applyFont="1" applyFill="1" applyBorder="1" applyAlignment="1" applyProtection="1">
      <alignment horizontal="center" vertical="center" shrinkToFit="1"/>
    </xf>
    <xf numFmtId="0" fontId="39" fillId="21" borderId="15" xfId="0" applyNumberFormat="1" applyFont="1" applyFill="1" applyBorder="1" applyAlignment="1" applyProtection="1">
      <alignment horizontal="left" vertical="center"/>
    </xf>
    <xf numFmtId="0" fontId="39" fillId="21" borderId="15" xfId="0" applyFont="1" applyFill="1" applyBorder="1" applyAlignment="1" applyProtection="1">
      <alignment vertical="center"/>
    </xf>
    <xf numFmtId="0" fontId="35" fillId="21" borderId="15" xfId="0" applyFont="1" applyFill="1" applyBorder="1" applyAlignment="1" applyProtection="1">
      <alignment vertical="center"/>
    </xf>
    <xf numFmtId="0" fontId="35" fillId="21" borderId="15" xfId="0" applyNumberFormat="1" applyFont="1" applyFill="1" applyBorder="1" applyAlignment="1" applyProtection="1">
      <alignment horizontal="center" vertical="center"/>
    </xf>
    <xf numFmtId="1" fontId="35" fillId="21"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1" fontId="43" fillId="21" borderId="15" xfId="0" applyNumberFormat="1" applyFont="1" applyFill="1" applyBorder="1" applyAlignment="1" applyProtection="1">
      <alignment horizontal="center" vertical="center"/>
    </xf>
    <xf numFmtId="1" fontId="44" fillId="0" borderId="11" xfId="0" applyNumberFormat="1" applyFont="1" applyBorder="1" applyAlignment="1" applyProtection="1">
      <alignment horizontal="center" vertical="center"/>
    </xf>
    <xf numFmtId="1" fontId="43" fillId="21" borderId="10" xfId="0" applyNumberFormat="1" applyFont="1" applyFill="1" applyBorder="1" applyAlignment="1" applyProtection="1">
      <alignment horizontal="center" vertical="center"/>
    </xf>
    <xf numFmtId="1" fontId="43" fillId="0" borderId="10" xfId="0" applyNumberFormat="1" applyFont="1" applyFill="1" applyBorder="1" applyAlignment="1" applyProtection="1">
      <alignment horizontal="center" vertical="center"/>
    </xf>
    <xf numFmtId="0" fontId="35" fillId="21" borderId="15" xfId="0" applyFont="1" applyFill="1" applyBorder="1" applyAlignment="1" applyProtection="1">
      <alignment horizontal="left" vertical="center"/>
    </xf>
    <xf numFmtId="0" fontId="35" fillId="0" borderId="10" xfId="0" applyFont="1" applyFill="1" applyBorder="1" applyAlignment="1" applyProtection="1">
      <alignment horizontal="left" vertical="center"/>
    </xf>
    <xf numFmtId="9" fontId="35" fillId="0" borderId="10" xfId="0" applyNumberFormat="1" applyFont="1" applyFill="1" applyBorder="1" applyAlignment="1" applyProtection="1">
      <alignment horizontal="left" vertical="center"/>
    </xf>
    <xf numFmtId="0" fontId="35" fillId="21" borderId="10" xfId="0" applyFont="1" applyFill="1" applyBorder="1" applyAlignment="1" applyProtection="1">
      <alignment horizontal="left" vertical="center"/>
    </xf>
    <xf numFmtId="0" fontId="45" fillId="0" borderId="0" xfId="0" applyNumberFormat="1" applyFont="1" applyFill="1" applyBorder="1" applyProtection="1"/>
    <xf numFmtId="0" fontId="45" fillId="0" borderId="0" xfId="0" applyFont="1" applyFill="1" applyBorder="1" applyProtection="1"/>
    <xf numFmtId="0" fontId="1" fillId="0" borderId="0" xfId="0" applyFont="1" applyFill="1" applyBorder="1" applyProtection="1"/>
    <xf numFmtId="0" fontId="45" fillId="0" borderId="0" xfId="0" applyFont="1" applyProtection="1"/>
    <xf numFmtId="0" fontId="45" fillId="0" borderId="0" xfId="0" applyFont="1" applyFill="1" applyAlignment="1" applyProtection="1">
      <alignment horizontal="right" vertical="center"/>
    </xf>
    <xf numFmtId="0" fontId="46" fillId="0" borderId="19" xfId="0" applyNumberFormat="1" applyFont="1" applyFill="1" applyBorder="1" applyAlignment="1" applyProtection="1">
      <alignment horizontal="left" vertical="center"/>
    </xf>
    <xf numFmtId="0" fontId="46" fillId="0" borderId="19" xfId="0" applyFont="1" applyFill="1" applyBorder="1" applyAlignment="1" applyProtection="1">
      <alignment horizontal="left" vertical="center"/>
    </xf>
    <xf numFmtId="0" fontId="46" fillId="0" borderId="19" xfId="0" applyFont="1" applyFill="1" applyBorder="1" applyAlignment="1" applyProtection="1">
      <alignment horizontal="center" vertical="center" wrapText="1"/>
    </xf>
    <xf numFmtId="0" fontId="47" fillId="0" borderId="19" xfId="0" applyNumberFormat="1" applyFont="1" applyFill="1" applyBorder="1" applyAlignment="1" applyProtection="1">
      <alignment horizontal="center" vertical="center" wrapText="1"/>
    </xf>
    <xf numFmtId="0" fontId="46" fillId="0" borderId="19" xfId="0" applyFont="1" applyFill="1" applyBorder="1" applyAlignment="1" applyProtection="1">
      <alignment horizontal="center" vertical="center"/>
    </xf>
    <xf numFmtId="0" fontId="35" fillId="0" borderId="20" xfId="0" applyNumberFormat="1" applyFont="1" applyFill="1" applyBorder="1" applyAlignment="1" applyProtection="1">
      <alignment horizontal="center" vertical="center" shrinkToFit="1"/>
    </xf>
    <xf numFmtId="0" fontId="35" fillId="0" borderId="21" xfId="0" applyNumberFormat="1" applyFont="1" applyFill="1" applyBorder="1" applyAlignment="1" applyProtection="1">
      <alignment horizontal="center" vertical="center" shrinkToFit="1"/>
    </xf>
    <xf numFmtId="0" fontId="35"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8" fillId="0" borderId="0" xfId="0" applyNumberFormat="1" applyFont="1" applyFill="1" applyBorder="1" applyAlignment="1" applyProtection="1">
      <alignment vertical="center"/>
      <protection locked="0"/>
    </xf>
    <xf numFmtId="0" fontId="35" fillId="0" borderId="10" xfId="0" applyFont="1" applyFill="1" applyBorder="1" applyAlignment="1" applyProtection="1">
      <alignment vertical="center" wrapText="1"/>
    </xf>
    <xf numFmtId="0" fontId="40" fillId="0" borderId="11" xfId="0" applyFont="1" applyFill="1" applyBorder="1" applyAlignment="1" applyProtection="1">
      <alignment horizontal="center" vertical="center"/>
    </xf>
    <xf numFmtId="0" fontId="38" fillId="0" borderId="23"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9" fillId="0" borderId="0" xfId="0" applyFont="1" applyAlignment="1" applyProtection="1">
      <protection locked="0"/>
    </xf>
    <xf numFmtId="0" fontId="40" fillId="0" borderId="0" xfId="0" applyFont="1" applyFill="1" applyBorder="1" applyAlignment="1" applyProtection="1">
      <alignment horizontal="center" vertical="center"/>
    </xf>
    <xf numFmtId="1" fontId="40" fillId="23" borderId="0" xfId="0" applyNumberFormat="1" applyFont="1" applyFill="1" applyBorder="1" applyAlignment="1" applyProtection="1">
      <alignment horizontal="center" vertical="center"/>
    </xf>
    <xf numFmtId="1" fontId="40" fillId="0" borderId="0" xfId="0" applyNumberFormat="1" applyFont="1" applyBorder="1" applyAlignment="1" applyProtection="1">
      <alignment horizontal="center" vertical="center"/>
    </xf>
    <xf numFmtId="1" fontId="44" fillId="0" borderId="0" xfId="0" applyNumberFormat="1" applyFont="1" applyBorder="1" applyAlignment="1" applyProtection="1">
      <alignment horizontal="center" vertical="center"/>
    </xf>
    <xf numFmtId="168" fontId="35" fillId="21" borderId="15" xfId="0" applyNumberFormat="1" applyFont="1" applyFill="1" applyBorder="1" applyAlignment="1" applyProtection="1">
      <alignment horizontal="right" vertical="center"/>
    </xf>
    <xf numFmtId="168" fontId="35" fillId="21" borderId="15" xfId="0" applyNumberFormat="1" applyFont="1" applyFill="1" applyBorder="1" applyAlignment="1" applyProtection="1">
      <alignment horizontal="center" vertical="center"/>
    </xf>
    <xf numFmtId="168" fontId="40" fillId="22" borderId="11" xfId="0" applyNumberFormat="1" applyFont="1" applyFill="1" applyBorder="1" applyAlignment="1" applyProtection="1">
      <alignment horizontal="center" vertical="center"/>
    </xf>
    <xf numFmtId="168" fontId="40" fillId="0" borderId="11" xfId="0" applyNumberFormat="1" applyFont="1" applyBorder="1" applyAlignment="1" applyProtection="1">
      <alignment horizontal="center" vertical="center"/>
    </xf>
    <xf numFmtId="168" fontId="35" fillId="21" borderId="10" xfId="0" applyNumberFormat="1" applyFont="1" applyFill="1" applyBorder="1" applyAlignment="1" applyProtection="1">
      <alignment horizontal="center" vertical="center"/>
    </xf>
    <xf numFmtId="0" fontId="51" fillId="0" borderId="10" xfId="0" applyFont="1" applyFill="1" applyBorder="1" applyAlignment="1" applyProtection="1">
      <alignment vertical="center" wrapText="1"/>
    </xf>
    <xf numFmtId="9" fontId="35" fillId="21" borderId="15" xfId="40" applyNumberFormat="1" applyFont="1" applyFill="1" applyBorder="1" applyAlignment="1" applyProtection="1">
      <alignment horizontal="center" vertical="center"/>
    </xf>
    <xf numFmtId="168" fontId="40" fillId="22" borderId="0" xfId="0" applyNumberFormat="1" applyFont="1" applyFill="1" applyBorder="1" applyAlignment="1" applyProtection="1">
      <alignment horizontal="center" vertical="center"/>
    </xf>
    <xf numFmtId="168" fontId="52" fillId="22" borderId="11" xfId="0" applyNumberFormat="1" applyFont="1" applyFill="1" applyBorder="1" applyAlignment="1" applyProtection="1">
      <alignment horizontal="center" vertical="center"/>
    </xf>
    <xf numFmtId="168" fontId="52" fillId="0" borderId="11" xfId="0" applyNumberFormat="1" applyFont="1" applyBorder="1" applyAlignment="1" applyProtection="1">
      <alignment horizontal="center" vertical="center"/>
    </xf>
    <xf numFmtId="1" fontId="52" fillId="23" borderId="11" xfId="0" applyNumberFormat="1" applyFont="1" applyFill="1" applyBorder="1" applyAlignment="1" applyProtection="1">
      <alignment horizontal="center" vertical="center"/>
    </xf>
    <xf numFmtId="169" fontId="52" fillId="23" borderId="11" xfId="40" applyNumberFormat="1" applyFont="1" applyFill="1" applyBorder="1" applyAlignment="1" applyProtection="1">
      <alignment horizontal="center" vertical="center"/>
    </xf>
    <xf numFmtId="9" fontId="52" fillId="23" borderId="11" xfId="40" applyFont="1" applyFill="1" applyBorder="1" applyAlignment="1" applyProtection="1">
      <alignment horizontal="center" vertical="center"/>
    </xf>
    <xf numFmtId="0" fontId="42" fillId="0" borderId="17" xfId="0" applyNumberFormat="1" applyFont="1" applyFill="1" applyBorder="1" applyAlignment="1" applyProtection="1">
      <alignment horizontal="center" vertical="center"/>
    </xf>
    <xf numFmtId="0" fontId="42" fillId="0" borderId="12" xfId="0" applyNumberFormat="1" applyFont="1" applyFill="1" applyBorder="1" applyAlignment="1" applyProtection="1">
      <alignment horizontal="center" vertical="center"/>
    </xf>
    <xf numFmtId="0" fontId="42" fillId="0" borderId="18" xfId="0" applyNumberFormat="1" applyFont="1" applyFill="1" applyBorder="1" applyAlignment="1" applyProtection="1">
      <alignment horizontal="center" vertical="center"/>
    </xf>
    <xf numFmtId="167" fontId="38" fillId="0" borderId="17" xfId="0" applyNumberFormat="1" applyFont="1" applyFill="1" applyBorder="1" applyAlignment="1" applyProtection="1">
      <alignment horizontal="center" vertical="center"/>
    </xf>
    <xf numFmtId="167" fontId="38" fillId="0" borderId="12" xfId="0" applyNumberFormat="1" applyFont="1" applyFill="1" applyBorder="1" applyAlignment="1" applyProtection="1">
      <alignment horizontal="center" vertical="center"/>
    </xf>
    <xf numFmtId="167" fontId="38" fillId="0" borderId="18" xfId="0" applyNumberFormat="1" applyFont="1" applyFill="1" applyBorder="1" applyAlignment="1" applyProtection="1">
      <alignment horizontal="center" vertical="center"/>
    </xf>
    <xf numFmtId="0" fontId="49" fillId="0" borderId="0" xfId="34" applyFont="1" applyBorder="1" applyAlignment="1" applyProtection="1">
      <alignment horizontal="left" vertical="center"/>
    </xf>
    <xf numFmtId="164" fontId="38" fillId="0" borderId="16" xfId="0" applyNumberFormat="1" applyFont="1" applyFill="1" applyBorder="1" applyAlignment="1" applyProtection="1">
      <alignment horizontal="center" vertical="center" shrinkToFit="1"/>
      <protection locked="0"/>
    </xf>
    <xf numFmtId="164" fontId="38" fillId="0" borderId="23"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03">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H$4" horiz="1" max="100" min="1" page="0" val="12"/>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7</xdr:col>
      <xdr:colOff>440951</xdr:colOff>
      <xdr:row>5</xdr:row>
      <xdr:rowOff>142875</xdr:rowOff>
    </xdr:from>
    <xdr:to>
      <xdr:col>27</xdr:col>
      <xdr:colOff>101974</xdr:colOff>
      <xdr:row>9</xdr:row>
      <xdr:rowOff>221628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CW56"/>
  <sheetViews>
    <sheetView showGridLines="0" tabSelected="1" topLeftCell="B1" zoomScale="85" zoomScaleNormal="85" workbookViewId="0">
      <pane ySplit="7" topLeftCell="A34" activePane="bottomLeft" state="frozen"/>
      <selection pane="bottomLeft" activeCell="Z52" sqref="Z52"/>
    </sheetView>
  </sheetViews>
  <sheetFormatPr defaultColWidth="9.140625" defaultRowHeight="12.75" x14ac:dyDescent="0.2"/>
  <cols>
    <col min="1" max="1" width="6.85546875" style="5" customWidth="1"/>
    <col min="2" max="2" width="19" style="1" customWidth="1"/>
    <col min="3" max="3" width="10.140625" style="1" customWidth="1"/>
    <col min="4" max="4" width="16.140625" style="6" hidden="1" customWidth="1"/>
    <col min="5" max="5" width="12.85546875" style="1" bestFit="1" customWidth="1"/>
    <col min="6" max="6" width="12.5703125" style="1" bestFit="1" customWidth="1"/>
    <col min="7" max="7" width="6" style="1" customWidth="1"/>
    <col min="8" max="8" width="6.7109375" style="1" customWidth="1"/>
    <col min="9" max="9" width="6.42578125" style="1" customWidth="1"/>
    <col min="10" max="10" width="1.85546875" style="1" customWidth="1"/>
    <col min="11" max="101" width="2.42578125" style="1" customWidth="1"/>
    <col min="102" max="16384" width="9.140625" style="3"/>
  </cols>
  <sheetData>
    <row r="1" spans="1:101" ht="30" customHeight="1" x14ac:dyDescent="0.2">
      <c r="A1" s="76"/>
      <c r="B1" s="26"/>
      <c r="C1" s="26"/>
      <c r="D1" s="26"/>
      <c r="E1" s="26"/>
      <c r="F1" s="26"/>
      <c r="I1" s="80"/>
      <c r="K1" s="105" t="s">
        <v>20</v>
      </c>
      <c r="L1" s="105"/>
      <c r="M1" s="105"/>
      <c r="N1" s="105"/>
      <c r="O1" s="105"/>
      <c r="P1" s="105"/>
      <c r="Q1" s="105"/>
      <c r="R1" s="105"/>
      <c r="S1" s="105"/>
      <c r="T1" s="105"/>
      <c r="U1" s="105"/>
      <c r="V1" s="105"/>
      <c r="W1" s="105"/>
      <c r="X1" s="105"/>
      <c r="Y1" s="105"/>
      <c r="Z1" s="105"/>
      <c r="AA1" s="105"/>
      <c r="AB1" s="105"/>
      <c r="AC1" s="105"/>
      <c r="AD1" s="105"/>
      <c r="AE1" s="105"/>
    </row>
    <row r="2" spans="1:101" ht="18" customHeight="1" x14ac:dyDescent="0.2">
      <c r="A2" s="31"/>
      <c r="B2" s="14"/>
      <c r="C2" s="14"/>
      <c r="D2" s="16"/>
      <c r="E2" s="81"/>
      <c r="F2" s="81"/>
      <c r="H2" s="2"/>
    </row>
    <row r="3" spans="1:101" ht="14.25" x14ac:dyDescent="0.2">
      <c r="A3" s="31"/>
      <c r="B3" s="27"/>
      <c r="C3" s="4"/>
      <c r="D3" s="4"/>
      <c r="E3" s="4"/>
      <c r="F3" s="4"/>
      <c r="G3" s="4"/>
      <c r="H3" s="2"/>
      <c r="K3" s="15"/>
      <c r="L3" s="15"/>
      <c r="M3" s="15"/>
      <c r="N3" s="15"/>
      <c r="O3" s="15"/>
      <c r="P3" s="15"/>
      <c r="Q3" s="15"/>
      <c r="R3" s="15"/>
      <c r="S3" s="15"/>
      <c r="T3" s="15"/>
      <c r="U3" s="15"/>
      <c r="V3" s="15"/>
      <c r="W3" s="15"/>
      <c r="X3" s="15"/>
      <c r="Y3" s="15"/>
      <c r="Z3" s="15"/>
      <c r="AA3" s="15"/>
    </row>
    <row r="4" spans="1:101" ht="17.25" customHeight="1" x14ac:dyDescent="0.2">
      <c r="A4" s="62"/>
      <c r="B4" s="66" t="s">
        <v>19</v>
      </c>
      <c r="C4" s="107">
        <v>43498</v>
      </c>
      <c r="D4" s="107"/>
      <c r="E4" s="107"/>
      <c r="F4" s="63"/>
      <c r="G4" s="66" t="s">
        <v>18</v>
      </c>
      <c r="H4" s="79">
        <v>12</v>
      </c>
      <c r="I4" s="64"/>
      <c r="J4" s="29"/>
      <c r="K4" s="99" t="str">
        <f>"Week "&amp;(K6-($C$4-WEEKDAY($C$4,1)+2))/7+1</f>
        <v>Week 12</v>
      </c>
      <c r="L4" s="100"/>
      <c r="M4" s="100"/>
      <c r="N4" s="100"/>
      <c r="O4" s="100"/>
      <c r="P4" s="100"/>
      <c r="Q4" s="101"/>
      <c r="R4" s="99" t="str">
        <f>"Week "&amp;(R6-($C$4-WEEKDAY($C$4,1)+2))/7+1</f>
        <v>Week 13</v>
      </c>
      <c r="S4" s="100"/>
      <c r="T4" s="100"/>
      <c r="U4" s="100"/>
      <c r="V4" s="100"/>
      <c r="W4" s="100"/>
      <c r="X4" s="101"/>
      <c r="Y4" s="99" t="str">
        <f>"Week "&amp;(Y6-($C$4-WEEKDAY($C$4,1)+2))/7+1</f>
        <v>Week 14</v>
      </c>
      <c r="Z4" s="100"/>
      <c r="AA4" s="100"/>
      <c r="AB4" s="100"/>
      <c r="AC4" s="100"/>
      <c r="AD4" s="100"/>
      <c r="AE4" s="101"/>
      <c r="AF4" s="99" t="str">
        <f>"Week "&amp;(AF6-($C$4-WEEKDAY($C$4,1)+2))/7+1</f>
        <v>Week 15</v>
      </c>
      <c r="AG4" s="100"/>
      <c r="AH4" s="100"/>
      <c r="AI4" s="100"/>
      <c r="AJ4" s="100"/>
      <c r="AK4" s="100"/>
      <c r="AL4" s="101"/>
      <c r="AM4" s="99" t="str">
        <f>"Week "&amp;(AM6-($C$4-WEEKDAY($C$4,1)+2))/7+1</f>
        <v>Week 16</v>
      </c>
      <c r="AN4" s="100"/>
      <c r="AO4" s="100"/>
      <c r="AP4" s="100"/>
      <c r="AQ4" s="100"/>
      <c r="AR4" s="100"/>
      <c r="AS4" s="101"/>
      <c r="AT4" s="99" t="str">
        <f>"Week "&amp;(AT6-($C$4-WEEKDAY($C$4,1)+2))/7+1</f>
        <v>Week 17</v>
      </c>
      <c r="AU4" s="100"/>
      <c r="AV4" s="100"/>
      <c r="AW4" s="100"/>
      <c r="AX4" s="100"/>
      <c r="AY4" s="100"/>
      <c r="AZ4" s="101"/>
      <c r="BA4" s="99" t="str">
        <f>"Week "&amp;(BA6-($C$4-WEEKDAY($C$4,1)+2))/7+1</f>
        <v>Week 18</v>
      </c>
      <c r="BB4" s="100"/>
      <c r="BC4" s="100"/>
      <c r="BD4" s="100"/>
      <c r="BE4" s="100"/>
      <c r="BF4" s="100"/>
      <c r="BG4" s="101"/>
      <c r="BH4" s="99" t="str">
        <f>"Week "&amp;(BH6-($C$4-WEEKDAY($C$4,1)+2))/7+1</f>
        <v>Week 19</v>
      </c>
      <c r="BI4" s="100"/>
      <c r="BJ4" s="100"/>
      <c r="BK4" s="100"/>
      <c r="BL4" s="100"/>
      <c r="BM4" s="100"/>
      <c r="BN4" s="101"/>
      <c r="BO4" s="99" t="str">
        <f>"Week "&amp;(BO6-($C$4-WEEKDAY($C$4,1)+2))/7+1</f>
        <v>Week 20</v>
      </c>
      <c r="BP4" s="100"/>
      <c r="BQ4" s="100"/>
      <c r="BR4" s="100"/>
      <c r="BS4" s="100"/>
      <c r="BT4" s="100"/>
      <c r="BU4" s="101"/>
      <c r="BV4" s="99" t="str">
        <f>"Week "&amp;(BV6-($C$4-WEEKDAY($C$4,1)+2))/7+1</f>
        <v>Week 21</v>
      </c>
      <c r="BW4" s="100"/>
      <c r="BX4" s="100"/>
      <c r="BY4" s="100"/>
      <c r="BZ4" s="100"/>
      <c r="CA4" s="100"/>
      <c r="CB4" s="101"/>
      <c r="CC4" s="99" t="str">
        <f>"Week "&amp;(CC6-($C$4-WEEKDAY($C$4,1)+2))/7+1</f>
        <v>Week 22</v>
      </c>
      <c r="CD4" s="100"/>
      <c r="CE4" s="100"/>
      <c r="CF4" s="100"/>
      <c r="CG4" s="100"/>
      <c r="CH4" s="100"/>
      <c r="CI4" s="101"/>
      <c r="CJ4" s="99" t="str">
        <f>"Week "&amp;(CJ6-($C$4-WEEKDAY($C$4,1)+2))/7+1</f>
        <v>Week 23</v>
      </c>
      <c r="CK4" s="100"/>
      <c r="CL4" s="100"/>
      <c r="CM4" s="100"/>
      <c r="CN4" s="100"/>
      <c r="CO4" s="100"/>
      <c r="CP4" s="101"/>
      <c r="CQ4" s="99" t="str">
        <f>"Week "&amp;(CQ6-($C$4-WEEKDAY($C$4,1)+2))/7+1</f>
        <v>Week 24</v>
      </c>
      <c r="CR4" s="100"/>
      <c r="CS4" s="100"/>
      <c r="CT4" s="100"/>
      <c r="CU4" s="100"/>
      <c r="CV4" s="100"/>
      <c r="CW4" s="101"/>
    </row>
    <row r="5" spans="1:101" ht="17.25" customHeight="1" x14ac:dyDescent="0.2">
      <c r="A5" s="62"/>
      <c r="B5" s="66"/>
      <c r="C5" s="106"/>
      <c r="D5" s="106"/>
      <c r="E5" s="106"/>
      <c r="F5" s="65"/>
      <c r="G5" s="65"/>
      <c r="H5" s="65"/>
      <c r="I5" s="65"/>
      <c r="J5" s="29"/>
      <c r="K5" s="102">
        <f>K6</f>
        <v>43570</v>
      </c>
      <c r="L5" s="103"/>
      <c r="M5" s="103"/>
      <c r="N5" s="103"/>
      <c r="O5" s="103"/>
      <c r="P5" s="103"/>
      <c r="Q5" s="104"/>
      <c r="R5" s="102">
        <f>R6</f>
        <v>43577</v>
      </c>
      <c r="S5" s="103"/>
      <c r="T5" s="103"/>
      <c r="U5" s="103"/>
      <c r="V5" s="103"/>
      <c r="W5" s="103"/>
      <c r="X5" s="104"/>
      <c r="Y5" s="102">
        <f>Y6</f>
        <v>43584</v>
      </c>
      <c r="Z5" s="103"/>
      <c r="AA5" s="103"/>
      <c r="AB5" s="103"/>
      <c r="AC5" s="103"/>
      <c r="AD5" s="103"/>
      <c r="AE5" s="104"/>
      <c r="AF5" s="102">
        <f>AF6</f>
        <v>43591</v>
      </c>
      <c r="AG5" s="103"/>
      <c r="AH5" s="103"/>
      <c r="AI5" s="103"/>
      <c r="AJ5" s="103"/>
      <c r="AK5" s="103"/>
      <c r="AL5" s="104"/>
      <c r="AM5" s="102">
        <f>AM6</f>
        <v>43598</v>
      </c>
      <c r="AN5" s="103"/>
      <c r="AO5" s="103"/>
      <c r="AP5" s="103"/>
      <c r="AQ5" s="103"/>
      <c r="AR5" s="103"/>
      <c r="AS5" s="104"/>
      <c r="AT5" s="102">
        <f>AT6</f>
        <v>43605</v>
      </c>
      <c r="AU5" s="103"/>
      <c r="AV5" s="103"/>
      <c r="AW5" s="103"/>
      <c r="AX5" s="103"/>
      <c r="AY5" s="103"/>
      <c r="AZ5" s="104"/>
      <c r="BA5" s="102">
        <f>BA6</f>
        <v>43612</v>
      </c>
      <c r="BB5" s="103"/>
      <c r="BC5" s="103"/>
      <c r="BD5" s="103"/>
      <c r="BE5" s="103"/>
      <c r="BF5" s="103"/>
      <c r="BG5" s="104"/>
      <c r="BH5" s="102">
        <f>BH6</f>
        <v>43619</v>
      </c>
      <c r="BI5" s="103"/>
      <c r="BJ5" s="103"/>
      <c r="BK5" s="103"/>
      <c r="BL5" s="103"/>
      <c r="BM5" s="103"/>
      <c r="BN5" s="104"/>
      <c r="BO5" s="102">
        <f>BO6</f>
        <v>43626</v>
      </c>
      <c r="BP5" s="103"/>
      <c r="BQ5" s="103"/>
      <c r="BR5" s="103"/>
      <c r="BS5" s="103"/>
      <c r="BT5" s="103"/>
      <c r="BU5" s="104"/>
      <c r="BV5" s="102">
        <f>BV6</f>
        <v>43633</v>
      </c>
      <c r="BW5" s="103"/>
      <c r="BX5" s="103"/>
      <c r="BY5" s="103"/>
      <c r="BZ5" s="103"/>
      <c r="CA5" s="103"/>
      <c r="CB5" s="104"/>
      <c r="CC5" s="102">
        <f>CC6</f>
        <v>43640</v>
      </c>
      <c r="CD5" s="103"/>
      <c r="CE5" s="103"/>
      <c r="CF5" s="103"/>
      <c r="CG5" s="103"/>
      <c r="CH5" s="103"/>
      <c r="CI5" s="104"/>
      <c r="CJ5" s="102">
        <f>CJ6</f>
        <v>43647</v>
      </c>
      <c r="CK5" s="103"/>
      <c r="CL5" s="103"/>
      <c r="CM5" s="103"/>
      <c r="CN5" s="103"/>
      <c r="CO5" s="103"/>
      <c r="CP5" s="104"/>
      <c r="CQ5" s="102">
        <f>CQ6</f>
        <v>43654</v>
      </c>
      <c r="CR5" s="103"/>
      <c r="CS5" s="103"/>
      <c r="CT5" s="103"/>
      <c r="CU5" s="103"/>
      <c r="CV5" s="103"/>
      <c r="CW5" s="104"/>
    </row>
    <row r="6" spans="1:101" x14ac:dyDescent="0.2">
      <c r="A6" s="28"/>
      <c r="B6" s="29"/>
      <c r="C6" s="29"/>
      <c r="D6" s="30"/>
      <c r="E6" s="29"/>
      <c r="F6" s="29"/>
      <c r="G6" s="29"/>
      <c r="H6" s="29"/>
      <c r="I6" s="29"/>
      <c r="J6" s="29"/>
      <c r="K6" s="52">
        <f>C4-WEEKDAY(C4,1)+2+7*(H4-1)</f>
        <v>43570</v>
      </c>
      <c r="L6" s="46">
        <f t="shared" ref="L6:AQ6" si="0">K6+1</f>
        <v>43571</v>
      </c>
      <c r="M6" s="46">
        <f t="shared" si="0"/>
        <v>43572</v>
      </c>
      <c r="N6" s="46">
        <f t="shared" si="0"/>
        <v>43573</v>
      </c>
      <c r="O6" s="46">
        <f t="shared" si="0"/>
        <v>43574</v>
      </c>
      <c r="P6" s="46">
        <f t="shared" si="0"/>
        <v>43575</v>
      </c>
      <c r="Q6" s="53">
        <f t="shared" si="0"/>
        <v>43576</v>
      </c>
      <c r="R6" s="52">
        <f t="shared" si="0"/>
        <v>43577</v>
      </c>
      <c r="S6" s="46">
        <f t="shared" si="0"/>
        <v>43578</v>
      </c>
      <c r="T6" s="46">
        <f t="shared" si="0"/>
        <v>43579</v>
      </c>
      <c r="U6" s="46">
        <f t="shared" si="0"/>
        <v>43580</v>
      </c>
      <c r="V6" s="46">
        <f t="shared" si="0"/>
        <v>43581</v>
      </c>
      <c r="W6" s="46">
        <f t="shared" si="0"/>
        <v>43582</v>
      </c>
      <c r="X6" s="53">
        <f t="shared" si="0"/>
        <v>43583</v>
      </c>
      <c r="Y6" s="52">
        <f t="shared" si="0"/>
        <v>43584</v>
      </c>
      <c r="Z6" s="46">
        <f t="shared" si="0"/>
        <v>43585</v>
      </c>
      <c r="AA6" s="46">
        <f t="shared" si="0"/>
        <v>43586</v>
      </c>
      <c r="AB6" s="46">
        <f t="shared" si="0"/>
        <v>43587</v>
      </c>
      <c r="AC6" s="46">
        <f t="shared" si="0"/>
        <v>43588</v>
      </c>
      <c r="AD6" s="46">
        <f t="shared" si="0"/>
        <v>43589</v>
      </c>
      <c r="AE6" s="53">
        <f t="shared" si="0"/>
        <v>43590</v>
      </c>
      <c r="AF6" s="52">
        <f t="shared" si="0"/>
        <v>43591</v>
      </c>
      <c r="AG6" s="46">
        <f t="shared" si="0"/>
        <v>43592</v>
      </c>
      <c r="AH6" s="46">
        <f t="shared" si="0"/>
        <v>43593</v>
      </c>
      <c r="AI6" s="46">
        <f t="shared" si="0"/>
        <v>43594</v>
      </c>
      <c r="AJ6" s="46">
        <f t="shared" si="0"/>
        <v>43595</v>
      </c>
      <c r="AK6" s="46">
        <f t="shared" si="0"/>
        <v>43596</v>
      </c>
      <c r="AL6" s="53">
        <f t="shared" si="0"/>
        <v>43597</v>
      </c>
      <c r="AM6" s="52">
        <f t="shared" si="0"/>
        <v>43598</v>
      </c>
      <c r="AN6" s="46">
        <f t="shared" si="0"/>
        <v>43599</v>
      </c>
      <c r="AO6" s="46">
        <f t="shared" si="0"/>
        <v>43600</v>
      </c>
      <c r="AP6" s="46">
        <f t="shared" si="0"/>
        <v>43601</v>
      </c>
      <c r="AQ6" s="46">
        <f t="shared" si="0"/>
        <v>43602</v>
      </c>
      <c r="AR6" s="46">
        <f t="shared" ref="AR6:BN6" si="1">AQ6+1</f>
        <v>43603</v>
      </c>
      <c r="AS6" s="53">
        <f t="shared" si="1"/>
        <v>43604</v>
      </c>
      <c r="AT6" s="52">
        <f t="shared" si="1"/>
        <v>43605</v>
      </c>
      <c r="AU6" s="46">
        <f t="shared" si="1"/>
        <v>43606</v>
      </c>
      <c r="AV6" s="46">
        <f t="shared" si="1"/>
        <v>43607</v>
      </c>
      <c r="AW6" s="46">
        <f t="shared" si="1"/>
        <v>43608</v>
      </c>
      <c r="AX6" s="46">
        <f t="shared" si="1"/>
        <v>43609</v>
      </c>
      <c r="AY6" s="46">
        <f t="shared" si="1"/>
        <v>43610</v>
      </c>
      <c r="AZ6" s="53">
        <f t="shared" si="1"/>
        <v>43611</v>
      </c>
      <c r="BA6" s="52">
        <f t="shared" si="1"/>
        <v>43612</v>
      </c>
      <c r="BB6" s="46">
        <f t="shared" si="1"/>
        <v>43613</v>
      </c>
      <c r="BC6" s="46">
        <f t="shared" si="1"/>
        <v>43614</v>
      </c>
      <c r="BD6" s="46">
        <f t="shared" si="1"/>
        <v>43615</v>
      </c>
      <c r="BE6" s="46">
        <f t="shared" si="1"/>
        <v>43616</v>
      </c>
      <c r="BF6" s="46">
        <f t="shared" si="1"/>
        <v>43617</v>
      </c>
      <c r="BG6" s="53">
        <f t="shared" si="1"/>
        <v>43618</v>
      </c>
      <c r="BH6" s="52">
        <f t="shared" si="1"/>
        <v>43619</v>
      </c>
      <c r="BI6" s="46">
        <f t="shared" si="1"/>
        <v>43620</v>
      </c>
      <c r="BJ6" s="46">
        <f t="shared" si="1"/>
        <v>43621</v>
      </c>
      <c r="BK6" s="46">
        <f t="shared" si="1"/>
        <v>43622</v>
      </c>
      <c r="BL6" s="46">
        <f t="shared" si="1"/>
        <v>43623</v>
      </c>
      <c r="BM6" s="46">
        <f t="shared" si="1"/>
        <v>43624</v>
      </c>
      <c r="BN6" s="53">
        <f t="shared" si="1"/>
        <v>43625</v>
      </c>
      <c r="BO6" s="52">
        <f t="shared" ref="BO6" si="2">BN6+1</f>
        <v>43626</v>
      </c>
      <c r="BP6" s="46">
        <f t="shared" ref="BP6" si="3">BO6+1</f>
        <v>43627</v>
      </c>
      <c r="BQ6" s="46">
        <f t="shared" ref="BQ6" si="4">BP6+1</f>
        <v>43628</v>
      </c>
      <c r="BR6" s="46">
        <f t="shared" ref="BR6" si="5">BQ6+1</f>
        <v>43629</v>
      </c>
      <c r="BS6" s="46">
        <f t="shared" ref="BS6" si="6">BR6+1</f>
        <v>43630</v>
      </c>
      <c r="BT6" s="46">
        <f t="shared" ref="BT6" si="7">BS6+1</f>
        <v>43631</v>
      </c>
      <c r="BU6" s="53">
        <f t="shared" ref="BU6" si="8">BT6+1</f>
        <v>43632</v>
      </c>
      <c r="BV6" s="52">
        <f t="shared" ref="BV6" si="9">BU6+1</f>
        <v>43633</v>
      </c>
      <c r="BW6" s="46">
        <f t="shared" ref="BW6" si="10">BV6+1</f>
        <v>43634</v>
      </c>
      <c r="BX6" s="46">
        <f t="shared" ref="BX6" si="11">BW6+1</f>
        <v>43635</v>
      </c>
      <c r="BY6" s="46">
        <f t="shared" ref="BY6" si="12">BX6+1</f>
        <v>43636</v>
      </c>
      <c r="BZ6" s="46">
        <f t="shared" ref="BZ6" si="13">BY6+1</f>
        <v>43637</v>
      </c>
      <c r="CA6" s="46">
        <f t="shared" ref="CA6" si="14">BZ6+1</f>
        <v>43638</v>
      </c>
      <c r="CB6" s="53">
        <f t="shared" ref="CB6" si="15">CA6+1</f>
        <v>43639</v>
      </c>
      <c r="CC6" s="52">
        <f t="shared" ref="CC6" si="16">CB6+1</f>
        <v>43640</v>
      </c>
      <c r="CD6" s="46">
        <f t="shared" ref="CD6" si="17">CC6+1</f>
        <v>43641</v>
      </c>
      <c r="CE6" s="46">
        <f t="shared" ref="CE6" si="18">CD6+1</f>
        <v>43642</v>
      </c>
      <c r="CF6" s="46">
        <f t="shared" ref="CF6" si="19">CE6+1</f>
        <v>43643</v>
      </c>
      <c r="CG6" s="46">
        <f t="shared" ref="CG6" si="20">CF6+1</f>
        <v>43644</v>
      </c>
      <c r="CH6" s="46">
        <f t="shared" ref="CH6" si="21">CG6+1</f>
        <v>43645</v>
      </c>
      <c r="CI6" s="53">
        <f t="shared" ref="CI6" si="22">CH6+1</f>
        <v>43646</v>
      </c>
      <c r="CJ6" s="52">
        <f t="shared" ref="CJ6" si="23">CI6+1</f>
        <v>43647</v>
      </c>
      <c r="CK6" s="46">
        <f t="shared" ref="CK6" si="24">CJ6+1</f>
        <v>43648</v>
      </c>
      <c r="CL6" s="46">
        <f t="shared" ref="CL6" si="25">CK6+1</f>
        <v>43649</v>
      </c>
      <c r="CM6" s="46">
        <f t="shared" ref="CM6" si="26">CL6+1</f>
        <v>43650</v>
      </c>
      <c r="CN6" s="46">
        <f t="shared" ref="CN6" si="27">CM6+1</f>
        <v>43651</v>
      </c>
      <c r="CO6" s="46">
        <f t="shared" ref="CO6" si="28">CN6+1</f>
        <v>43652</v>
      </c>
      <c r="CP6" s="53">
        <f t="shared" ref="CP6" si="29">CO6+1</f>
        <v>43653</v>
      </c>
      <c r="CQ6" s="52">
        <f t="shared" ref="CQ6" si="30">CP6+1</f>
        <v>43654</v>
      </c>
      <c r="CR6" s="46">
        <f t="shared" ref="CR6" si="31">CQ6+1</f>
        <v>43655</v>
      </c>
      <c r="CS6" s="46">
        <f t="shared" ref="CS6" si="32">CR6+1</f>
        <v>43656</v>
      </c>
      <c r="CT6" s="46">
        <f t="shared" ref="CT6" si="33">CS6+1</f>
        <v>43657</v>
      </c>
      <c r="CU6" s="46">
        <f t="shared" ref="CU6" si="34">CT6+1</f>
        <v>43658</v>
      </c>
      <c r="CV6" s="46">
        <f t="shared" ref="CV6" si="35">CU6+1</f>
        <v>43659</v>
      </c>
      <c r="CW6" s="53">
        <f t="shared" ref="CW6" si="36">CV6+1</f>
        <v>43660</v>
      </c>
    </row>
    <row r="7" spans="1:101" s="75" customFormat="1" ht="24.75" thickBot="1" x14ac:dyDescent="0.25">
      <c r="A7" s="67" t="s">
        <v>0</v>
      </c>
      <c r="B7" s="68" t="s">
        <v>12</v>
      </c>
      <c r="C7" s="69"/>
      <c r="D7" s="70" t="s">
        <v>17</v>
      </c>
      <c r="E7" s="71" t="s">
        <v>13</v>
      </c>
      <c r="F7" s="71" t="s">
        <v>14</v>
      </c>
      <c r="G7" s="69" t="s">
        <v>15</v>
      </c>
      <c r="H7" s="69" t="s">
        <v>16</v>
      </c>
      <c r="I7" s="69"/>
      <c r="J7" s="69"/>
      <c r="K7" s="72" t="str">
        <f t="shared" ref="K7:AP7" si="37">CHOOSE(WEEKDAY(K6,1),"S","M","T","W","T","F","S")</f>
        <v>M</v>
      </c>
      <c r="L7" s="73" t="str">
        <f t="shared" si="37"/>
        <v>T</v>
      </c>
      <c r="M7" s="73" t="str">
        <f t="shared" si="37"/>
        <v>W</v>
      </c>
      <c r="N7" s="73" t="str">
        <f t="shared" si="37"/>
        <v>T</v>
      </c>
      <c r="O7" s="73" t="str">
        <f t="shared" si="37"/>
        <v>F</v>
      </c>
      <c r="P7" s="73" t="str">
        <f t="shared" si="37"/>
        <v>S</v>
      </c>
      <c r="Q7" s="74" t="str">
        <f t="shared" si="37"/>
        <v>S</v>
      </c>
      <c r="R7" s="72" t="str">
        <f t="shared" si="37"/>
        <v>M</v>
      </c>
      <c r="S7" s="73" t="str">
        <f t="shared" si="37"/>
        <v>T</v>
      </c>
      <c r="T7" s="73" t="str">
        <f t="shared" si="37"/>
        <v>W</v>
      </c>
      <c r="U7" s="73" t="str">
        <f t="shared" si="37"/>
        <v>T</v>
      </c>
      <c r="V7" s="73" t="str">
        <f t="shared" si="37"/>
        <v>F</v>
      </c>
      <c r="W7" s="73" t="str">
        <f t="shared" si="37"/>
        <v>S</v>
      </c>
      <c r="X7" s="74" t="str">
        <f t="shared" si="37"/>
        <v>S</v>
      </c>
      <c r="Y7" s="72" t="str">
        <f t="shared" si="37"/>
        <v>M</v>
      </c>
      <c r="Z7" s="73" t="str">
        <f t="shared" si="37"/>
        <v>T</v>
      </c>
      <c r="AA7" s="73" t="str">
        <f t="shared" si="37"/>
        <v>W</v>
      </c>
      <c r="AB7" s="73" t="str">
        <f t="shared" si="37"/>
        <v>T</v>
      </c>
      <c r="AC7" s="73" t="str">
        <f t="shared" si="37"/>
        <v>F</v>
      </c>
      <c r="AD7" s="73" t="str">
        <f t="shared" si="37"/>
        <v>S</v>
      </c>
      <c r="AE7" s="74" t="str">
        <f t="shared" si="37"/>
        <v>S</v>
      </c>
      <c r="AF7" s="72" t="str">
        <f t="shared" si="37"/>
        <v>M</v>
      </c>
      <c r="AG7" s="73" t="str">
        <f t="shared" si="37"/>
        <v>T</v>
      </c>
      <c r="AH7" s="73" t="str">
        <f t="shared" si="37"/>
        <v>W</v>
      </c>
      <c r="AI7" s="73" t="str">
        <f t="shared" si="37"/>
        <v>T</v>
      </c>
      <c r="AJ7" s="73" t="str">
        <f t="shared" si="37"/>
        <v>F</v>
      </c>
      <c r="AK7" s="73" t="str">
        <f t="shared" si="37"/>
        <v>S</v>
      </c>
      <c r="AL7" s="74" t="str">
        <f t="shared" si="37"/>
        <v>S</v>
      </c>
      <c r="AM7" s="72" t="str">
        <f t="shared" si="37"/>
        <v>M</v>
      </c>
      <c r="AN7" s="73" t="str">
        <f t="shared" si="37"/>
        <v>T</v>
      </c>
      <c r="AO7" s="73" t="str">
        <f t="shared" si="37"/>
        <v>W</v>
      </c>
      <c r="AP7" s="73" t="str">
        <f t="shared" si="37"/>
        <v>T</v>
      </c>
      <c r="AQ7" s="73" t="str">
        <f t="shared" ref="AQ7:BN7" si="38">CHOOSE(WEEKDAY(AQ6,1),"S","M","T","W","T","F","S")</f>
        <v>F</v>
      </c>
      <c r="AR7" s="73" t="str">
        <f t="shared" si="38"/>
        <v>S</v>
      </c>
      <c r="AS7" s="74" t="str">
        <f t="shared" si="38"/>
        <v>S</v>
      </c>
      <c r="AT7" s="72" t="str">
        <f t="shared" si="38"/>
        <v>M</v>
      </c>
      <c r="AU7" s="73" t="str">
        <f t="shared" si="38"/>
        <v>T</v>
      </c>
      <c r="AV7" s="73" t="str">
        <f t="shared" si="38"/>
        <v>W</v>
      </c>
      <c r="AW7" s="73" t="str">
        <f t="shared" si="38"/>
        <v>T</v>
      </c>
      <c r="AX7" s="73" t="str">
        <f t="shared" si="38"/>
        <v>F</v>
      </c>
      <c r="AY7" s="73" t="str">
        <f t="shared" si="38"/>
        <v>S</v>
      </c>
      <c r="AZ7" s="74" t="str">
        <f t="shared" si="38"/>
        <v>S</v>
      </c>
      <c r="BA7" s="72" t="str">
        <f t="shared" si="38"/>
        <v>M</v>
      </c>
      <c r="BB7" s="73" t="str">
        <f t="shared" si="38"/>
        <v>T</v>
      </c>
      <c r="BC7" s="73" t="str">
        <f t="shared" si="38"/>
        <v>W</v>
      </c>
      <c r="BD7" s="73" t="str">
        <f t="shared" si="38"/>
        <v>T</v>
      </c>
      <c r="BE7" s="73" t="str">
        <f t="shared" si="38"/>
        <v>F</v>
      </c>
      <c r="BF7" s="73" t="str">
        <f t="shared" si="38"/>
        <v>S</v>
      </c>
      <c r="BG7" s="74" t="str">
        <f t="shared" si="38"/>
        <v>S</v>
      </c>
      <c r="BH7" s="72" t="str">
        <f t="shared" si="38"/>
        <v>M</v>
      </c>
      <c r="BI7" s="73" t="str">
        <f t="shared" si="38"/>
        <v>T</v>
      </c>
      <c r="BJ7" s="73" t="str">
        <f t="shared" si="38"/>
        <v>W</v>
      </c>
      <c r="BK7" s="73" t="str">
        <f t="shared" si="38"/>
        <v>T</v>
      </c>
      <c r="BL7" s="73" t="str">
        <f t="shared" si="38"/>
        <v>F</v>
      </c>
      <c r="BM7" s="73" t="str">
        <f t="shared" si="38"/>
        <v>S</v>
      </c>
      <c r="BN7" s="74" t="str">
        <f t="shared" si="38"/>
        <v>S</v>
      </c>
      <c r="BO7" s="72" t="str">
        <f t="shared" ref="BO7:BU7" si="39">CHOOSE(WEEKDAY(BO6,1),"S","M","T","W","T","F","S")</f>
        <v>M</v>
      </c>
      <c r="BP7" s="73" t="str">
        <f t="shared" si="39"/>
        <v>T</v>
      </c>
      <c r="BQ7" s="73" t="str">
        <f t="shared" si="39"/>
        <v>W</v>
      </c>
      <c r="BR7" s="73" t="str">
        <f t="shared" si="39"/>
        <v>T</v>
      </c>
      <c r="BS7" s="73" t="str">
        <f t="shared" si="39"/>
        <v>F</v>
      </c>
      <c r="BT7" s="73" t="str">
        <f t="shared" si="39"/>
        <v>S</v>
      </c>
      <c r="BU7" s="74" t="str">
        <f t="shared" si="39"/>
        <v>S</v>
      </c>
      <c r="BV7" s="72" t="str">
        <f t="shared" ref="BV7:CW7" si="40">CHOOSE(WEEKDAY(BV6,1),"S","M","T","W","T","F","S")</f>
        <v>M</v>
      </c>
      <c r="BW7" s="73" t="str">
        <f t="shared" si="40"/>
        <v>T</v>
      </c>
      <c r="BX7" s="73" t="str">
        <f t="shared" si="40"/>
        <v>W</v>
      </c>
      <c r="BY7" s="73" t="str">
        <f t="shared" si="40"/>
        <v>T</v>
      </c>
      <c r="BZ7" s="73" t="str">
        <f t="shared" si="40"/>
        <v>F</v>
      </c>
      <c r="CA7" s="73" t="str">
        <f t="shared" si="40"/>
        <v>S</v>
      </c>
      <c r="CB7" s="74" t="str">
        <f t="shared" si="40"/>
        <v>S</v>
      </c>
      <c r="CC7" s="72" t="str">
        <f t="shared" si="40"/>
        <v>M</v>
      </c>
      <c r="CD7" s="73" t="str">
        <f t="shared" si="40"/>
        <v>T</v>
      </c>
      <c r="CE7" s="73" t="str">
        <f t="shared" si="40"/>
        <v>W</v>
      </c>
      <c r="CF7" s="73" t="str">
        <f t="shared" si="40"/>
        <v>T</v>
      </c>
      <c r="CG7" s="73" t="str">
        <f t="shared" si="40"/>
        <v>F</v>
      </c>
      <c r="CH7" s="73" t="str">
        <f t="shared" si="40"/>
        <v>S</v>
      </c>
      <c r="CI7" s="74" t="str">
        <f t="shared" si="40"/>
        <v>S</v>
      </c>
      <c r="CJ7" s="72" t="str">
        <f t="shared" si="40"/>
        <v>M</v>
      </c>
      <c r="CK7" s="73" t="str">
        <f t="shared" si="40"/>
        <v>T</v>
      </c>
      <c r="CL7" s="73" t="str">
        <f t="shared" si="40"/>
        <v>W</v>
      </c>
      <c r="CM7" s="73" t="str">
        <f t="shared" si="40"/>
        <v>T</v>
      </c>
      <c r="CN7" s="73" t="str">
        <f t="shared" si="40"/>
        <v>F</v>
      </c>
      <c r="CO7" s="73" t="str">
        <f t="shared" si="40"/>
        <v>S</v>
      </c>
      <c r="CP7" s="74" t="str">
        <f t="shared" si="40"/>
        <v>S</v>
      </c>
      <c r="CQ7" s="72" t="str">
        <f t="shared" si="40"/>
        <v>M</v>
      </c>
      <c r="CR7" s="73" t="str">
        <f t="shared" si="40"/>
        <v>T</v>
      </c>
      <c r="CS7" s="73" t="str">
        <f t="shared" si="40"/>
        <v>W</v>
      </c>
      <c r="CT7" s="73" t="str">
        <f t="shared" si="40"/>
        <v>T</v>
      </c>
      <c r="CU7" s="73" t="str">
        <f t="shared" si="40"/>
        <v>F</v>
      </c>
      <c r="CV7" s="73" t="str">
        <f t="shared" si="40"/>
        <v>S</v>
      </c>
      <c r="CW7" s="74" t="str">
        <f t="shared" si="40"/>
        <v>S</v>
      </c>
    </row>
    <row r="8" spans="1:101" s="34" customFormat="1" ht="18" x14ac:dyDescent="0.2">
      <c r="A8" s="47" t="str">
        <f>IF(ISERROR(VALUE(SUBSTITUTE(prevWBS,".",""))),"1",IF(ISERROR(FIND("`",SUBSTITUTE(prevWBS,".","`",1))),TEXT(VALUE(prevWBS)+1,"#"),TEXT(VALUE(LEFT(prevWBS,FIND("`",SUBSTITUTE(prevWBS,".","`",1))-1))+1,"#")))</f>
        <v>1</v>
      </c>
      <c r="B8" s="48" t="s">
        <v>21</v>
      </c>
      <c r="C8" s="49"/>
      <c r="D8" s="50"/>
      <c r="E8" s="86">
        <v>43498</v>
      </c>
      <c r="F8" s="87">
        <v>43536</v>
      </c>
      <c r="G8" s="36"/>
      <c r="H8" s="92">
        <f>SUM(H11:H20)/COUNTA(H11:H20)</f>
        <v>0.36</v>
      </c>
      <c r="I8" s="51"/>
      <c r="J8" s="54"/>
      <c r="K8" s="58"/>
      <c r="L8" s="58"/>
      <c r="M8" s="58"/>
      <c r="N8" s="58"/>
      <c r="O8" s="58"/>
      <c r="P8" s="58"/>
      <c r="Q8" s="58"/>
      <c r="R8" s="58"/>
      <c r="S8" s="58"/>
      <c r="T8" s="58"/>
      <c r="U8" s="58"/>
      <c r="V8" s="58"/>
      <c r="W8" s="58"/>
      <c r="X8" s="58"/>
      <c r="Y8" s="58"/>
      <c r="Z8" s="58"/>
      <c r="AA8" s="58"/>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c r="BC8" s="58"/>
      <c r="BD8" s="58"/>
      <c r="BE8" s="58"/>
      <c r="BF8" s="58"/>
      <c r="BG8" s="58"/>
      <c r="BH8" s="58"/>
      <c r="BI8" s="58"/>
      <c r="BJ8" s="58"/>
      <c r="BK8" s="58"/>
      <c r="BL8" s="58"/>
      <c r="BM8" s="58"/>
      <c r="BN8" s="58"/>
      <c r="BO8" s="58"/>
      <c r="BP8" s="58"/>
      <c r="BQ8" s="58"/>
      <c r="BR8" s="58"/>
      <c r="BS8" s="58"/>
      <c r="BT8" s="58"/>
      <c r="BU8" s="58"/>
      <c r="BV8" s="58"/>
      <c r="BW8" s="58"/>
      <c r="BX8" s="58"/>
      <c r="BY8" s="58"/>
      <c r="BZ8" s="58"/>
      <c r="CA8" s="58"/>
      <c r="CB8" s="58"/>
      <c r="CC8" s="58"/>
      <c r="CD8" s="58"/>
      <c r="CE8" s="58"/>
      <c r="CF8" s="58"/>
      <c r="CG8" s="58"/>
      <c r="CH8" s="58"/>
      <c r="CI8" s="58"/>
      <c r="CJ8" s="58"/>
      <c r="CK8" s="58"/>
      <c r="CL8" s="58"/>
      <c r="CM8" s="58"/>
      <c r="CN8" s="58"/>
      <c r="CO8" s="58"/>
      <c r="CP8" s="58"/>
      <c r="CQ8" s="58"/>
      <c r="CR8" s="58"/>
      <c r="CS8" s="58"/>
      <c r="CT8" s="58"/>
      <c r="CU8" s="58"/>
      <c r="CV8" s="58"/>
      <c r="CW8" s="58"/>
    </row>
    <row r="9" spans="1:101" s="39" customFormat="1" ht="24.95" customHeight="1" x14ac:dyDescent="0.2">
      <c r="A9" s="38">
        <v>1.1000000000000001</v>
      </c>
      <c r="B9" s="91" t="s">
        <v>77</v>
      </c>
      <c r="D9" s="78"/>
      <c r="E9" s="94">
        <v>43498</v>
      </c>
      <c r="F9" s="95">
        <f t="shared" ref="F9:F10" si="41">IF(ISBLANK(E9)," - ",IF(G9=0,E9,E9+G9-1))</f>
        <v>43499</v>
      </c>
      <c r="G9" s="96">
        <v>2</v>
      </c>
      <c r="H9" s="41">
        <v>1</v>
      </c>
      <c r="I9" s="42"/>
      <c r="J9" s="55"/>
      <c r="K9" s="59"/>
      <c r="L9" s="59"/>
      <c r="M9" s="59"/>
      <c r="N9" s="59"/>
      <c r="O9" s="59"/>
      <c r="P9" s="59"/>
      <c r="Q9" s="59"/>
      <c r="R9" s="59"/>
      <c r="S9" s="59"/>
      <c r="T9" s="59"/>
      <c r="U9" s="59"/>
      <c r="V9" s="59"/>
      <c r="W9" s="59"/>
      <c r="X9" s="59"/>
      <c r="Y9" s="59"/>
      <c r="Z9" s="59"/>
      <c r="AA9" s="59"/>
      <c r="AB9" s="59"/>
      <c r="AC9" s="59"/>
      <c r="AD9" s="59"/>
      <c r="AE9" s="59"/>
      <c r="AF9" s="59"/>
      <c r="AG9" s="59"/>
      <c r="AH9" s="59"/>
      <c r="AI9" s="59"/>
      <c r="AJ9" s="59"/>
      <c r="AK9" s="59"/>
      <c r="AL9" s="59"/>
      <c r="AM9" s="59"/>
      <c r="AN9" s="59"/>
      <c r="AO9" s="59"/>
      <c r="AP9" s="59"/>
      <c r="AQ9" s="59"/>
      <c r="AR9" s="59"/>
      <c r="AS9" s="59"/>
      <c r="AT9" s="59"/>
      <c r="AU9" s="59"/>
      <c r="AV9" s="59"/>
      <c r="AW9" s="59"/>
      <c r="AX9" s="59"/>
      <c r="AY9" s="59"/>
      <c r="AZ9" s="59"/>
      <c r="BA9" s="59"/>
      <c r="BB9" s="59"/>
      <c r="BC9" s="59"/>
      <c r="BD9" s="59"/>
      <c r="BE9" s="59"/>
      <c r="BF9" s="59"/>
      <c r="BG9" s="59"/>
      <c r="BH9" s="59"/>
      <c r="BI9" s="59"/>
      <c r="BJ9" s="59"/>
      <c r="BK9" s="59"/>
      <c r="BL9" s="59"/>
      <c r="BM9" s="59"/>
      <c r="BN9" s="59"/>
      <c r="BO9" s="59"/>
      <c r="BP9" s="59"/>
      <c r="BQ9" s="59"/>
      <c r="BR9" s="59"/>
      <c r="BS9" s="59"/>
      <c r="BT9" s="59"/>
      <c r="BU9" s="59"/>
      <c r="BV9" s="59"/>
      <c r="BW9" s="59"/>
      <c r="BX9" s="59"/>
      <c r="BY9" s="59"/>
      <c r="BZ9" s="59"/>
      <c r="CA9" s="59"/>
      <c r="CB9" s="59"/>
      <c r="CC9" s="59"/>
      <c r="CD9" s="59"/>
      <c r="CE9" s="59"/>
      <c r="CF9" s="59"/>
      <c r="CG9" s="59"/>
      <c r="CH9" s="59"/>
      <c r="CI9" s="59"/>
      <c r="CJ9" s="59"/>
      <c r="CK9" s="59"/>
      <c r="CL9" s="59"/>
      <c r="CM9" s="59"/>
      <c r="CN9" s="59"/>
      <c r="CO9" s="59"/>
      <c r="CP9" s="59"/>
      <c r="CQ9" s="59"/>
      <c r="CR9" s="59"/>
      <c r="CS9" s="59"/>
      <c r="CT9" s="59"/>
      <c r="CU9" s="59"/>
      <c r="CV9" s="59"/>
      <c r="CW9" s="59"/>
    </row>
    <row r="10" spans="1:101" s="39" customFormat="1" ht="24.95" customHeight="1" x14ac:dyDescent="0.2">
      <c r="A10" s="38">
        <v>1.2</v>
      </c>
      <c r="B10" s="91" t="s">
        <v>86</v>
      </c>
      <c r="D10" s="78"/>
      <c r="E10" s="94">
        <f>F9+1</f>
        <v>43500</v>
      </c>
      <c r="F10" s="95">
        <f t="shared" si="41"/>
        <v>43501</v>
      </c>
      <c r="G10" s="96">
        <v>2</v>
      </c>
      <c r="H10" s="41">
        <v>1</v>
      </c>
      <c r="I10" s="42"/>
      <c r="J10" s="55"/>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59"/>
      <c r="AK10" s="59"/>
      <c r="AL10" s="59"/>
      <c r="AM10" s="59"/>
      <c r="AN10" s="59"/>
      <c r="AO10" s="59"/>
      <c r="AP10" s="59"/>
      <c r="AQ10" s="59"/>
      <c r="AR10" s="59"/>
      <c r="AS10" s="59"/>
      <c r="AT10" s="59"/>
      <c r="AU10" s="59"/>
      <c r="AV10" s="59"/>
      <c r="AW10" s="59"/>
      <c r="AX10" s="59"/>
      <c r="AY10" s="59"/>
      <c r="AZ10" s="59"/>
      <c r="BA10" s="59"/>
      <c r="BB10" s="59"/>
      <c r="BC10" s="59"/>
      <c r="BD10" s="59"/>
      <c r="BE10" s="59"/>
      <c r="BF10" s="59"/>
      <c r="BG10" s="59"/>
      <c r="BH10" s="59"/>
      <c r="BI10" s="59"/>
      <c r="BJ10" s="59"/>
      <c r="BK10" s="59"/>
      <c r="BL10" s="59"/>
      <c r="BM10" s="59"/>
      <c r="BN10" s="59"/>
      <c r="BO10" s="59"/>
      <c r="BP10" s="59"/>
      <c r="BQ10" s="59"/>
      <c r="BR10" s="59"/>
      <c r="BS10" s="59"/>
      <c r="BT10" s="59"/>
      <c r="BU10" s="59"/>
      <c r="BV10" s="59"/>
      <c r="BW10" s="59"/>
      <c r="BX10" s="59"/>
      <c r="BY10" s="59"/>
      <c r="BZ10" s="59"/>
      <c r="CA10" s="59"/>
      <c r="CB10" s="59"/>
      <c r="CC10" s="59"/>
      <c r="CD10" s="59"/>
      <c r="CE10" s="59"/>
      <c r="CF10" s="59"/>
      <c r="CG10" s="59"/>
      <c r="CH10" s="59"/>
      <c r="CI10" s="59"/>
      <c r="CJ10" s="59"/>
      <c r="CK10" s="59"/>
      <c r="CL10" s="59"/>
      <c r="CM10" s="59"/>
      <c r="CN10" s="59"/>
      <c r="CO10" s="59"/>
      <c r="CP10" s="59"/>
      <c r="CQ10" s="59"/>
      <c r="CR10" s="59"/>
      <c r="CS10" s="59"/>
      <c r="CT10" s="59"/>
      <c r="CU10" s="59"/>
      <c r="CV10" s="59"/>
      <c r="CW10" s="59"/>
    </row>
    <row r="11" spans="1:101" s="39" customFormat="1" ht="24.95" customHeight="1" x14ac:dyDescent="0.2">
      <c r="A11" s="38" t="str">
        <f t="shared" ref="A11:A20" si="4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11" s="91" t="s">
        <v>26</v>
      </c>
      <c r="D11" s="78"/>
      <c r="E11" s="94">
        <v>43502</v>
      </c>
      <c r="F11" s="95">
        <f>IF(ISBLANK(E11)," - ",IF(G11=0,E11,E11+G11-1))</f>
        <v>43515</v>
      </c>
      <c r="G11" s="96">
        <v>14</v>
      </c>
      <c r="H11" s="41">
        <f>SUM(H12:H16)/COUNTA(H12:H16)</f>
        <v>0.6</v>
      </c>
      <c r="I11" s="42"/>
      <c r="J11" s="55"/>
      <c r="K11" s="59"/>
      <c r="L11" s="59"/>
      <c r="M11" s="59"/>
      <c r="N11" s="59"/>
      <c r="O11" s="59"/>
      <c r="P11" s="59"/>
      <c r="Q11" s="59"/>
      <c r="R11" s="59"/>
      <c r="S11" s="59"/>
      <c r="T11" s="59"/>
      <c r="U11" s="59"/>
      <c r="V11" s="59"/>
      <c r="W11" s="59"/>
      <c r="X11" s="59"/>
      <c r="Y11" s="59"/>
      <c r="Z11" s="59"/>
      <c r="AA11" s="59"/>
      <c r="AB11" s="59"/>
      <c r="AC11" s="59"/>
      <c r="AD11" s="59"/>
      <c r="AE11" s="59"/>
      <c r="AF11" s="59"/>
      <c r="AG11" s="59"/>
      <c r="AH11" s="59"/>
      <c r="AI11" s="59"/>
      <c r="AJ11" s="59"/>
      <c r="AK11" s="59"/>
      <c r="AL11" s="59"/>
      <c r="AM11" s="59"/>
      <c r="AN11" s="59"/>
      <c r="AO11" s="59"/>
      <c r="AP11" s="59"/>
      <c r="AQ11" s="59"/>
      <c r="AR11" s="59"/>
      <c r="AS11" s="59"/>
      <c r="AT11" s="59"/>
      <c r="AU11" s="59"/>
      <c r="AV11" s="59"/>
      <c r="AW11" s="59"/>
      <c r="AX11" s="59"/>
      <c r="AY11" s="59"/>
      <c r="AZ11" s="59"/>
      <c r="BA11" s="59"/>
      <c r="BB11" s="59"/>
      <c r="BC11" s="59"/>
      <c r="BD11" s="59"/>
      <c r="BE11" s="59"/>
      <c r="BF11" s="59"/>
      <c r="BG11" s="59"/>
      <c r="BH11" s="59"/>
      <c r="BI11" s="59"/>
      <c r="BJ11" s="59"/>
      <c r="BK11" s="59"/>
      <c r="BL11" s="59"/>
      <c r="BM11" s="59"/>
      <c r="BN11" s="59"/>
      <c r="BO11" s="59"/>
      <c r="BP11" s="59"/>
      <c r="BQ11" s="59"/>
      <c r="BR11" s="59"/>
      <c r="BS11" s="59"/>
      <c r="BT11" s="59"/>
      <c r="BU11" s="59"/>
      <c r="BV11" s="59"/>
      <c r="BW11" s="59"/>
      <c r="BX11" s="59"/>
      <c r="BY11" s="59"/>
      <c r="BZ11" s="59"/>
      <c r="CA11" s="59"/>
      <c r="CB11" s="59"/>
      <c r="CC11" s="59"/>
      <c r="CD11" s="59"/>
      <c r="CE11" s="59"/>
      <c r="CF11" s="59"/>
      <c r="CG11" s="59"/>
      <c r="CH11" s="59"/>
      <c r="CI11" s="59"/>
      <c r="CJ11" s="59"/>
      <c r="CK11" s="59"/>
      <c r="CL11" s="59"/>
      <c r="CM11" s="59"/>
      <c r="CN11" s="59"/>
      <c r="CO11" s="59"/>
      <c r="CP11" s="59"/>
      <c r="CQ11" s="59"/>
      <c r="CR11" s="59"/>
      <c r="CS11" s="59"/>
      <c r="CT11" s="59"/>
      <c r="CU11" s="59"/>
      <c r="CV11" s="59"/>
      <c r="CW11" s="59"/>
    </row>
    <row r="12" spans="1:101" s="39" customFormat="1" ht="24.95" customHeight="1" x14ac:dyDescent="0.2">
      <c r="A12" s="38" t="s">
        <v>70</v>
      </c>
      <c r="B12" s="77" t="s">
        <v>31</v>
      </c>
      <c r="D12" s="78"/>
      <c r="E12" s="88">
        <f>E11</f>
        <v>43502</v>
      </c>
      <c r="F12" s="89">
        <f t="shared" ref="F12:F19" si="43">IF(ISBLANK(E12)," - ",IF(G12=0,E12,E12+G12-1))</f>
        <v>43502</v>
      </c>
      <c r="G12" s="40">
        <v>1</v>
      </c>
      <c r="H12" s="41">
        <v>1</v>
      </c>
      <c r="I12" s="42"/>
      <c r="J12" s="55"/>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9"/>
      <c r="AJ12" s="59"/>
      <c r="AK12" s="59"/>
      <c r="AL12" s="59"/>
      <c r="AM12" s="59"/>
      <c r="AN12" s="59"/>
      <c r="AO12" s="59"/>
      <c r="AP12" s="59"/>
      <c r="AQ12" s="59"/>
      <c r="AR12" s="59"/>
      <c r="AS12" s="59"/>
      <c r="AT12" s="59"/>
      <c r="AU12" s="59"/>
      <c r="AV12" s="59"/>
      <c r="AW12" s="59"/>
      <c r="AX12" s="59"/>
      <c r="AY12" s="59"/>
      <c r="AZ12" s="59"/>
      <c r="BA12" s="59"/>
      <c r="BB12" s="59"/>
      <c r="BC12" s="59"/>
      <c r="BD12" s="59"/>
      <c r="BE12" s="59"/>
      <c r="BF12" s="59"/>
      <c r="BG12" s="59"/>
      <c r="BH12" s="59"/>
      <c r="BI12" s="59"/>
      <c r="BJ12" s="59"/>
      <c r="BK12" s="59"/>
      <c r="BL12" s="59"/>
      <c r="BM12" s="59"/>
      <c r="BN12" s="59"/>
      <c r="BO12" s="59"/>
      <c r="BP12" s="59"/>
      <c r="BQ12" s="59"/>
      <c r="BR12" s="59"/>
      <c r="BS12" s="59"/>
      <c r="BT12" s="59"/>
      <c r="BU12" s="59"/>
      <c r="BV12" s="59"/>
      <c r="BW12" s="59"/>
      <c r="BX12" s="59"/>
      <c r="BY12" s="59"/>
      <c r="BZ12" s="59"/>
      <c r="CA12" s="59"/>
      <c r="CB12" s="59"/>
      <c r="CC12" s="59"/>
      <c r="CD12" s="59"/>
      <c r="CE12" s="59"/>
      <c r="CF12" s="59"/>
      <c r="CG12" s="59"/>
      <c r="CH12" s="59"/>
      <c r="CI12" s="59"/>
      <c r="CJ12" s="59"/>
      <c r="CK12" s="59"/>
      <c r="CL12" s="59"/>
      <c r="CM12" s="59"/>
      <c r="CN12" s="59"/>
      <c r="CO12" s="59"/>
      <c r="CP12" s="59"/>
      <c r="CQ12" s="59"/>
      <c r="CR12" s="59"/>
      <c r="CS12" s="59"/>
      <c r="CT12" s="59"/>
      <c r="CU12" s="59"/>
      <c r="CV12" s="59"/>
      <c r="CW12" s="59"/>
    </row>
    <row r="13" spans="1:101" s="39" customFormat="1" ht="24.95" customHeight="1" x14ac:dyDescent="0.2">
      <c r="A13" s="38" t="s">
        <v>71</v>
      </c>
      <c r="B13" s="77" t="s">
        <v>32</v>
      </c>
      <c r="D13" s="78"/>
      <c r="E13" s="88">
        <f t="shared" ref="E13:E20" si="44">F12+1</f>
        <v>43503</v>
      </c>
      <c r="F13" s="89">
        <f t="shared" si="43"/>
        <v>43504</v>
      </c>
      <c r="G13" s="40">
        <v>2</v>
      </c>
      <c r="H13" s="41">
        <v>1</v>
      </c>
      <c r="I13" s="42"/>
      <c r="J13" s="55"/>
      <c r="K13" s="59"/>
      <c r="L13" s="59"/>
      <c r="M13" s="59"/>
      <c r="N13" s="59"/>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c r="BA13" s="59"/>
      <c r="BB13" s="59"/>
      <c r="BC13" s="59"/>
      <c r="BD13" s="59"/>
      <c r="BE13" s="59"/>
      <c r="BF13" s="59"/>
      <c r="BG13" s="59"/>
      <c r="BH13" s="59"/>
      <c r="BI13" s="59"/>
      <c r="BJ13" s="59"/>
      <c r="BK13" s="59"/>
      <c r="BL13" s="59"/>
      <c r="BM13" s="59"/>
      <c r="BN13" s="59"/>
      <c r="BO13" s="59"/>
      <c r="BP13" s="59"/>
      <c r="BQ13" s="59"/>
      <c r="BR13" s="59"/>
      <c r="BS13" s="59"/>
      <c r="BT13" s="59"/>
      <c r="BU13" s="59"/>
      <c r="BV13" s="59"/>
      <c r="BW13" s="59"/>
      <c r="BX13" s="59"/>
      <c r="BY13" s="59"/>
      <c r="BZ13" s="59"/>
      <c r="CA13" s="59"/>
      <c r="CB13" s="59"/>
      <c r="CC13" s="59"/>
      <c r="CD13" s="59"/>
      <c r="CE13" s="59"/>
      <c r="CF13" s="59"/>
      <c r="CG13" s="59"/>
      <c r="CH13" s="59"/>
      <c r="CI13" s="59"/>
      <c r="CJ13" s="59"/>
      <c r="CK13" s="59"/>
      <c r="CL13" s="59"/>
      <c r="CM13" s="59"/>
      <c r="CN13" s="59"/>
      <c r="CO13" s="59"/>
      <c r="CP13" s="59"/>
      <c r="CQ13" s="59"/>
      <c r="CR13" s="59"/>
      <c r="CS13" s="59"/>
      <c r="CT13" s="59"/>
      <c r="CU13" s="59"/>
      <c r="CV13" s="59"/>
      <c r="CW13" s="59"/>
    </row>
    <row r="14" spans="1:101" s="39" customFormat="1" ht="24.95" customHeight="1" x14ac:dyDescent="0.2">
      <c r="A14" s="38" t="s">
        <v>72</v>
      </c>
      <c r="B14" s="77" t="s">
        <v>33</v>
      </c>
      <c r="D14" s="78"/>
      <c r="E14" s="88">
        <f t="shared" si="44"/>
        <v>43505</v>
      </c>
      <c r="F14" s="89">
        <f t="shared" si="43"/>
        <v>43506</v>
      </c>
      <c r="G14" s="40">
        <v>2</v>
      </c>
      <c r="H14" s="41">
        <v>1</v>
      </c>
      <c r="I14" s="42"/>
      <c r="J14" s="55"/>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59"/>
      <c r="BS14" s="59"/>
      <c r="BT14" s="59"/>
      <c r="BU14" s="59"/>
      <c r="BV14" s="59"/>
      <c r="BW14" s="59"/>
      <c r="BX14" s="59"/>
      <c r="BY14" s="59"/>
      <c r="BZ14" s="59"/>
      <c r="CA14" s="59"/>
      <c r="CB14" s="59"/>
      <c r="CC14" s="59"/>
      <c r="CD14" s="59"/>
      <c r="CE14" s="59"/>
      <c r="CF14" s="59"/>
      <c r="CG14" s="59"/>
      <c r="CH14" s="59"/>
      <c r="CI14" s="59"/>
      <c r="CJ14" s="59"/>
      <c r="CK14" s="59"/>
      <c r="CL14" s="59"/>
      <c r="CM14" s="59"/>
      <c r="CN14" s="59"/>
      <c r="CO14" s="59"/>
      <c r="CP14" s="59"/>
      <c r="CQ14" s="59"/>
      <c r="CR14" s="59"/>
      <c r="CS14" s="59"/>
      <c r="CT14" s="59"/>
      <c r="CU14" s="59"/>
      <c r="CV14" s="59"/>
      <c r="CW14" s="59"/>
    </row>
    <row r="15" spans="1:101" s="39" customFormat="1" ht="24.95" customHeight="1" x14ac:dyDescent="0.2">
      <c r="A15" s="38" t="s">
        <v>73</v>
      </c>
      <c r="B15" s="77" t="s">
        <v>34</v>
      </c>
      <c r="D15" s="78"/>
      <c r="E15" s="88">
        <f t="shared" si="44"/>
        <v>43507</v>
      </c>
      <c r="F15" s="89">
        <f t="shared" si="43"/>
        <v>43511</v>
      </c>
      <c r="G15" s="40">
        <v>5</v>
      </c>
      <c r="H15" s="41">
        <v>0</v>
      </c>
      <c r="I15" s="42"/>
      <c r="J15" s="55"/>
      <c r="K15" s="59"/>
      <c r="L15" s="59"/>
      <c r="M15" s="59"/>
      <c r="N15" s="59"/>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59"/>
      <c r="BS15" s="59"/>
      <c r="BT15" s="59"/>
      <c r="BU15" s="59"/>
      <c r="BV15" s="59"/>
      <c r="BW15" s="59"/>
      <c r="BX15" s="59"/>
      <c r="BY15" s="59"/>
      <c r="BZ15" s="59"/>
      <c r="CA15" s="59"/>
      <c r="CB15" s="59"/>
      <c r="CC15" s="59"/>
      <c r="CD15" s="59"/>
      <c r="CE15" s="59"/>
      <c r="CF15" s="59"/>
      <c r="CG15" s="59"/>
      <c r="CH15" s="59"/>
      <c r="CI15" s="59"/>
      <c r="CJ15" s="59"/>
      <c r="CK15" s="59"/>
      <c r="CL15" s="59"/>
      <c r="CM15" s="59"/>
      <c r="CN15" s="59"/>
      <c r="CO15" s="59"/>
      <c r="CP15" s="59"/>
      <c r="CQ15" s="59"/>
      <c r="CR15" s="59"/>
      <c r="CS15" s="59"/>
      <c r="CT15" s="59"/>
      <c r="CU15" s="59"/>
      <c r="CV15" s="59"/>
      <c r="CW15" s="59"/>
    </row>
    <row r="16" spans="1:101" s="39" customFormat="1" ht="24.95" customHeight="1" x14ac:dyDescent="0.2">
      <c r="A16" s="38" t="s">
        <v>74</v>
      </c>
      <c r="B16" s="77" t="s">
        <v>35</v>
      </c>
      <c r="D16" s="78"/>
      <c r="E16" s="88">
        <f t="shared" si="44"/>
        <v>43512</v>
      </c>
      <c r="F16" s="89">
        <f t="shared" si="43"/>
        <v>43515</v>
      </c>
      <c r="G16" s="40">
        <v>4</v>
      </c>
      <c r="H16" s="41">
        <v>0</v>
      </c>
      <c r="I16" s="42"/>
      <c r="J16" s="55"/>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59"/>
      <c r="BS16" s="59"/>
      <c r="BT16" s="59"/>
      <c r="BU16" s="59"/>
      <c r="BV16" s="59"/>
      <c r="BW16" s="59"/>
      <c r="BX16" s="59"/>
      <c r="BY16" s="59"/>
      <c r="BZ16" s="59"/>
      <c r="CA16" s="59"/>
      <c r="CB16" s="59"/>
      <c r="CC16" s="59"/>
      <c r="CD16" s="59"/>
      <c r="CE16" s="59"/>
      <c r="CF16" s="59"/>
      <c r="CG16" s="59"/>
      <c r="CH16" s="59"/>
      <c r="CI16" s="59"/>
      <c r="CJ16" s="59"/>
      <c r="CK16" s="59"/>
      <c r="CL16" s="59"/>
      <c r="CM16" s="59"/>
      <c r="CN16" s="59"/>
      <c r="CO16" s="59"/>
      <c r="CP16" s="59"/>
      <c r="CQ16" s="59"/>
      <c r="CR16" s="59"/>
      <c r="CS16" s="59"/>
      <c r="CT16" s="59"/>
      <c r="CU16" s="59"/>
      <c r="CV16" s="59"/>
      <c r="CW16" s="59"/>
    </row>
    <row r="17" spans="1:101" s="39" customFormat="1" ht="24.95" customHeight="1" x14ac:dyDescent="0.2">
      <c r="A17" s="38" t="str">
        <f t="shared" si="42"/>
        <v>1.4</v>
      </c>
      <c r="B17" s="91" t="s">
        <v>27</v>
      </c>
      <c r="D17" s="78"/>
      <c r="E17" s="94">
        <f t="shared" si="44"/>
        <v>43516</v>
      </c>
      <c r="F17" s="95">
        <f t="shared" si="43"/>
        <v>43529</v>
      </c>
      <c r="G17" s="96">
        <v>14</v>
      </c>
      <c r="H17" s="97">
        <f>SUM(H18:H19)/COUNTA(H18:H19)</f>
        <v>0</v>
      </c>
      <c r="I17" s="42"/>
      <c r="J17" s="55"/>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59"/>
      <c r="BS17" s="59"/>
      <c r="BT17" s="59"/>
      <c r="BU17" s="59"/>
      <c r="BV17" s="59"/>
      <c r="BW17" s="59"/>
      <c r="BX17" s="59"/>
      <c r="BY17" s="59"/>
      <c r="BZ17" s="59"/>
      <c r="CA17" s="59"/>
      <c r="CB17" s="59"/>
      <c r="CC17" s="59"/>
      <c r="CD17" s="59"/>
      <c r="CE17" s="59"/>
      <c r="CF17" s="59"/>
      <c r="CG17" s="59"/>
      <c r="CH17" s="59"/>
      <c r="CI17" s="59"/>
      <c r="CJ17" s="59"/>
      <c r="CK17" s="59"/>
      <c r="CL17" s="59"/>
      <c r="CM17" s="59"/>
      <c r="CN17" s="59"/>
      <c r="CO17" s="59"/>
      <c r="CP17" s="59"/>
      <c r="CQ17" s="59"/>
      <c r="CR17" s="59"/>
      <c r="CS17" s="59"/>
      <c r="CT17" s="59"/>
      <c r="CU17" s="59"/>
      <c r="CV17" s="59"/>
      <c r="CW17" s="59"/>
    </row>
    <row r="18" spans="1:101" s="39" customFormat="1" ht="24.95" customHeight="1" x14ac:dyDescent="0.2">
      <c r="A18" s="38" t="s">
        <v>76</v>
      </c>
      <c r="B18" s="77" t="s">
        <v>29</v>
      </c>
      <c r="D18" s="78"/>
      <c r="E18" s="88">
        <f>E17</f>
        <v>43516</v>
      </c>
      <c r="F18" s="89">
        <f t="shared" si="43"/>
        <v>43518</v>
      </c>
      <c r="G18" s="40">
        <v>3</v>
      </c>
      <c r="H18" s="41">
        <v>0</v>
      </c>
      <c r="I18" s="42"/>
      <c r="J18" s="55"/>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59"/>
      <c r="BS18" s="59"/>
      <c r="BT18" s="59"/>
      <c r="BU18" s="59"/>
      <c r="BV18" s="59"/>
      <c r="BW18" s="59"/>
      <c r="BX18" s="59"/>
      <c r="BY18" s="59"/>
      <c r="BZ18" s="59"/>
      <c r="CA18" s="59"/>
      <c r="CB18" s="59"/>
      <c r="CC18" s="59"/>
      <c r="CD18" s="59"/>
      <c r="CE18" s="59"/>
      <c r="CF18" s="59"/>
      <c r="CG18" s="59"/>
      <c r="CH18" s="59"/>
      <c r="CI18" s="59"/>
      <c r="CJ18" s="59"/>
      <c r="CK18" s="59"/>
      <c r="CL18" s="59"/>
      <c r="CM18" s="59"/>
      <c r="CN18" s="59"/>
      <c r="CO18" s="59"/>
      <c r="CP18" s="59"/>
      <c r="CQ18" s="59"/>
      <c r="CR18" s="59"/>
      <c r="CS18" s="59"/>
      <c r="CT18" s="59"/>
      <c r="CU18" s="59"/>
      <c r="CV18" s="59"/>
      <c r="CW18" s="59"/>
    </row>
    <row r="19" spans="1:101" s="39" customFormat="1" ht="24.95" customHeight="1" x14ac:dyDescent="0.2">
      <c r="A19" s="38" t="s">
        <v>75</v>
      </c>
      <c r="B19" s="77" t="s">
        <v>30</v>
      </c>
      <c r="D19" s="78"/>
      <c r="E19" s="88">
        <f t="shared" si="44"/>
        <v>43519</v>
      </c>
      <c r="F19" s="89">
        <f t="shared" si="43"/>
        <v>43529</v>
      </c>
      <c r="G19" s="40">
        <v>11</v>
      </c>
      <c r="H19" s="41">
        <v>0</v>
      </c>
      <c r="I19" s="42"/>
      <c r="J19" s="55"/>
      <c r="K19" s="59"/>
      <c r="L19" s="59"/>
      <c r="M19" s="59"/>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59"/>
      <c r="BS19" s="59"/>
      <c r="BT19" s="59"/>
      <c r="BU19" s="59"/>
      <c r="BV19" s="59"/>
      <c r="BW19" s="59"/>
      <c r="BX19" s="59"/>
      <c r="BY19" s="59"/>
      <c r="BZ19" s="59"/>
      <c r="CA19" s="59"/>
      <c r="CB19" s="59"/>
      <c r="CC19" s="59"/>
      <c r="CD19" s="59"/>
      <c r="CE19" s="59"/>
      <c r="CF19" s="59"/>
      <c r="CG19" s="59"/>
      <c r="CH19" s="59"/>
      <c r="CI19" s="59"/>
      <c r="CJ19" s="59"/>
      <c r="CK19" s="59"/>
      <c r="CL19" s="59"/>
      <c r="CM19" s="59"/>
      <c r="CN19" s="59"/>
      <c r="CO19" s="59"/>
      <c r="CP19" s="59"/>
      <c r="CQ19" s="59"/>
      <c r="CR19" s="59"/>
      <c r="CS19" s="59"/>
      <c r="CT19" s="59"/>
      <c r="CU19" s="59"/>
      <c r="CV19" s="59"/>
      <c r="CW19" s="59"/>
    </row>
    <row r="20" spans="1:101" s="39" customFormat="1" ht="24.95" customHeight="1" x14ac:dyDescent="0.2">
      <c r="A20" s="38" t="str">
        <f t="shared" si="42"/>
        <v>1.5</v>
      </c>
      <c r="B20" s="91" t="s">
        <v>28</v>
      </c>
      <c r="D20" s="78"/>
      <c r="E20" s="94">
        <f t="shared" si="44"/>
        <v>43530</v>
      </c>
      <c r="F20" s="95">
        <f t="shared" ref="F20:F56" si="45">IF(ISBLANK(E20)," - ",IF(G20=0,E20,E20+G20-1))</f>
        <v>43535</v>
      </c>
      <c r="G20" s="96">
        <v>6</v>
      </c>
      <c r="H20" s="98">
        <v>0</v>
      </c>
      <c r="I20" s="42"/>
      <c r="J20" s="55"/>
      <c r="K20" s="59"/>
      <c r="L20" s="59"/>
      <c r="M20" s="60"/>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59"/>
      <c r="BS20" s="59"/>
      <c r="BT20" s="59"/>
      <c r="BU20" s="59"/>
      <c r="BV20" s="59"/>
      <c r="BW20" s="59"/>
      <c r="BX20" s="59"/>
      <c r="BY20" s="59"/>
      <c r="BZ20" s="59"/>
      <c r="CA20" s="59"/>
      <c r="CB20" s="59"/>
      <c r="CC20" s="59"/>
      <c r="CD20" s="59"/>
      <c r="CE20" s="59"/>
      <c r="CF20" s="59"/>
      <c r="CG20" s="59"/>
      <c r="CH20" s="59"/>
      <c r="CI20" s="59"/>
      <c r="CJ20" s="59"/>
      <c r="CK20" s="59"/>
      <c r="CL20" s="59"/>
      <c r="CM20" s="59"/>
      <c r="CN20" s="59"/>
      <c r="CO20" s="59"/>
      <c r="CP20" s="59"/>
      <c r="CQ20" s="59"/>
      <c r="CR20" s="59"/>
      <c r="CS20" s="59"/>
      <c r="CT20" s="59"/>
      <c r="CU20" s="59"/>
      <c r="CV20" s="59"/>
      <c r="CW20" s="59"/>
    </row>
    <row r="21" spans="1:101" s="34" customFormat="1" ht="24.95" customHeight="1" x14ac:dyDescent="0.2">
      <c r="A21" s="32" t="str">
        <f>IF(ISERROR(VALUE(SUBSTITUTE(prevWBS,".",""))),"1",IF(ISERROR(FIND("`",SUBSTITUTE(prevWBS,".","`",1))),TEXT(VALUE(prevWBS)+1,"#"),TEXT(VALUE(LEFT(prevWBS,FIND("`",SUBSTITUTE(prevWBS,".","`",1))-1))+1,"#")))</f>
        <v>2</v>
      </c>
      <c r="B21" s="33" t="s">
        <v>23</v>
      </c>
      <c r="D21" s="35"/>
      <c r="E21" s="90">
        <v>43536</v>
      </c>
      <c r="F21" s="90">
        <v>43571</v>
      </c>
      <c r="G21" s="36"/>
      <c r="H21" s="92">
        <f>(SUM(H22:H33)/COUNTA(H22:H33))</f>
        <v>0</v>
      </c>
      <c r="I21" s="37"/>
      <c r="J21" s="56"/>
      <c r="K21" s="61"/>
      <c r="L21" s="61"/>
      <c r="M21" s="61"/>
      <c r="N21" s="61"/>
      <c r="O21" s="61"/>
      <c r="P21" s="61"/>
      <c r="Q21" s="61"/>
      <c r="R21" s="61"/>
      <c r="S21" s="61"/>
      <c r="T21" s="61"/>
      <c r="U21" s="61"/>
      <c r="V21" s="61"/>
      <c r="W21" s="61"/>
      <c r="X21" s="61"/>
      <c r="Y21" s="61"/>
      <c r="Z21" s="61"/>
      <c r="AA21" s="61"/>
      <c r="AB21" s="61"/>
      <c r="AC21" s="61"/>
      <c r="AD21" s="61"/>
      <c r="AE21" s="61"/>
      <c r="AF21" s="61"/>
      <c r="AG21" s="61"/>
      <c r="AH21" s="61"/>
      <c r="AI21" s="61"/>
      <c r="AJ21" s="61"/>
      <c r="AK21" s="61"/>
      <c r="AL21" s="61"/>
      <c r="AM21" s="61"/>
      <c r="AN21" s="61"/>
      <c r="AO21" s="61"/>
      <c r="AP21" s="61"/>
      <c r="AQ21" s="61"/>
      <c r="AR21" s="61"/>
      <c r="AS21" s="61"/>
      <c r="AT21" s="61"/>
      <c r="AU21" s="61"/>
      <c r="AV21" s="61"/>
      <c r="AW21" s="61"/>
      <c r="AX21" s="61"/>
      <c r="AY21" s="61"/>
      <c r="AZ21" s="61"/>
      <c r="BA21" s="61"/>
      <c r="BB21" s="61"/>
      <c r="BC21" s="61"/>
      <c r="BD21" s="61"/>
      <c r="BE21" s="61"/>
      <c r="BF21" s="61"/>
      <c r="BG21" s="61"/>
      <c r="BH21" s="61"/>
      <c r="BI21" s="61"/>
      <c r="BJ21" s="61"/>
      <c r="BK21" s="61"/>
      <c r="BL21" s="61"/>
      <c r="BM21" s="61"/>
      <c r="BN21" s="61"/>
      <c r="BO21" s="61"/>
      <c r="BP21" s="61"/>
      <c r="BQ21" s="61"/>
      <c r="BR21" s="61"/>
      <c r="BS21" s="61"/>
      <c r="BT21" s="61"/>
      <c r="BU21" s="61"/>
      <c r="BV21" s="61"/>
      <c r="BW21" s="61"/>
      <c r="BX21" s="61"/>
      <c r="BY21" s="61"/>
      <c r="BZ21" s="61"/>
      <c r="CA21" s="61"/>
      <c r="CB21" s="61"/>
      <c r="CC21" s="61"/>
      <c r="CD21" s="61"/>
      <c r="CE21" s="61"/>
      <c r="CF21" s="61"/>
      <c r="CG21" s="61"/>
      <c r="CH21" s="61"/>
      <c r="CI21" s="61"/>
      <c r="CJ21" s="61"/>
      <c r="CK21" s="61"/>
      <c r="CL21" s="61"/>
      <c r="CM21" s="61"/>
      <c r="CN21" s="61"/>
      <c r="CO21" s="61"/>
      <c r="CP21" s="61"/>
      <c r="CQ21" s="61"/>
      <c r="CR21" s="61"/>
      <c r="CS21" s="61"/>
      <c r="CT21" s="61"/>
      <c r="CU21" s="61"/>
      <c r="CV21" s="61"/>
      <c r="CW21" s="61"/>
    </row>
    <row r="22" spans="1:101" s="39" customFormat="1" ht="24.95" customHeight="1" x14ac:dyDescent="0.2">
      <c r="A22" s="3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2" s="91" t="s">
        <v>26</v>
      </c>
      <c r="D22" s="78"/>
      <c r="E22" s="94">
        <v>43536</v>
      </c>
      <c r="F22" s="95">
        <f t="shared" si="45"/>
        <v>43543</v>
      </c>
      <c r="G22" s="96">
        <f>SUM(G23:G25)</f>
        <v>8</v>
      </c>
      <c r="H22" s="98">
        <v>0</v>
      </c>
      <c r="I22" s="42"/>
      <c r="J22" s="55"/>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59"/>
      <c r="BS22" s="59"/>
      <c r="BT22" s="59"/>
      <c r="BU22" s="59"/>
      <c r="BV22" s="59"/>
      <c r="BW22" s="59"/>
      <c r="BX22" s="59"/>
      <c r="BY22" s="59"/>
      <c r="BZ22" s="59"/>
      <c r="CA22" s="59"/>
      <c r="CB22" s="59"/>
      <c r="CC22" s="59"/>
      <c r="CD22" s="59"/>
      <c r="CE22" s="59"/>
      <c r="CF22" s="59"/>
      <c r="CG22" s="59"/>
      <c r="CH22" s="59"/>
      <c r="CI22" s="59"/>
      <c r="CJ22" s="59"/>
      <c r="CK22" s="59"/>
      <c r="CL22" s="59"/>
      <c r="CM22" s="59"/>
      <c r="CN22" s="59"/>
      <c r="CO22" s="59"/>
      <c r="CP22" s="59"/>
      <c r="CQ22" s="59"/>
      <c r="CR22" s="59"/>
      <c r="CS22" s="59"/>
      <c r="CT22" s="59"/>
      <c r="CU22" s="59"/>
      <c r="CV22" s="59"/>
      <c r="CW22" s="59"/>
    </row>
    <row r="23" spans="1:101" s="39" customFormat="1" ht="24.95" customHeight="1" x14ac:dyDescent="0.2">
      <c r="A23" s="38" t="s">
        <v>36</v>
      </c>
      <c r="B23" s="77" t="s">
        <v>37</v>
      </c>
      <c r="D23" s="78"/>
      <c r="E23" s="88">
        <v>43536</v>
      </c>
      <c r="F23" s="89">
        <f t="shared" si="45"/>
        <v>43537</v>
      </c>
      <c r="G23" s="40">
        <v>2</v>
      </c>
      <c r="H23" s="41">
        <v>0</v>
      </c>
      <c r="I23" s="42"/>
      <c r="J23" s="55"/>
      <c r="K23" s="59"/>
      <c r="L23" s="59"/>
      <c r="M23" s="59"/>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59"/>
      <c r="BS23" s="59"/>
      <c r="BT23" s="59"/>
      <c r="BU23" s="59"/>
      <c r="BV23" s="59"/>
      <c r="BW23" s="59"/>
      <c r="BX23" s="59"/>
      <c r="BY23" s="59"/>
      <c r="BZ23" s="59"/>
      <c r="CA23" s="59"/>
      <c r="CB23" s="59"/>
      <c r="CC23" s="59"/>
      <c r="CD23" s="59"/>
      <c r="CE23" s="59"/>
      <c r="CF23" s="59"/>
      <c r="CG23" s="59"/>
      <c r="CH23" s="59"/>
      <c r="CI23" s="59"/>
      <c r="CJ23" s="59"/>
      <c r="CK23" s="59"/>
      <c r="CL23" s="59"/>
      <c r="CM23" s="59"/>
      <c r="CN23" s="59"/>
      <c r="CO23" s="59"/>
      <c r="CP23" s="59"/>
      <c r="CQ23" s="59"/>
      <c r="CR23" s="59"/>
      <c r="CS23" s="59"/>
      <c r="CT23" s="59"/>
      <c r="CU23" s="59"/>
      <c r="CV23" s="59"/>
      <c r="CW23" s="59"/>
    </row>
    <row r="24" spans="1:101" s="39" customFormat="1" ht="24.95" customHeight="1" x14ac:dyDescent="0.2">
      <c r="A24" s="38" t="s">
        <v>38</v>
      </c>
      <c r="B24" s="77" t="s">
        <v>40</v>
      </c>
      <c r="D24" s="78"/>
      <c r="E24" s="88">
        <f t="shared" ref="E24:E34" si="46">F23+1</f>
        <v>43538</v>
      </c>
      <c r="F24" s="89">
        <f t="shared" si="45"/>
        <v>43540</v>
      </c>
      <c r="G24" s="40">
        <v>3</v>
      </c>
      <c r="H24" s="41">
        <v>0</v>
      </c>
      <c r="I24" s="42"/>
      <c r="J24" s="55"/>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59"/>
      <c r="BS24" s="59"/>
      <c r="BT24" s="59"/>
      <c r="BU24" s="59"/>
      <c r="BV24" s="59"/>
      <c r="BW24" s="59"/>
      <c r="BX24" s="59"/>
      <c r="BY24" s="59"/>
      <c r="BZ24" s="59"/>
      <c r="CA24" s="59"/>
      <c r="CB24" s="59"/>
      <c r="CC24" s="59"/>
      <c r="CD24" s="59"/>
      <c r="CE24" s="59"/>
      <c r="CF24" s="59"/>
      <c r="CG24" s="59"/>
      <c r="CH24" s="59"/>
      <c r="CI24" s="59"/>
      <c r="CJ24" s="59"/>
      <c r="CK24" s="59"/>
      <c r="CL24" s="59"/>
      <c r="CM24" s="59"/>
      <c r="CN24" s="59"/>
      <c r="CO24" s="59"/>
      <c r="CP24" s="59"/>
      <c r="CQ24" s="59"/>
      <c r="CR24" s="59"/>
      <c r="CS24" s="59"/>
      <c r="CT24" s="59"/>
      <c r="CU24" s="59"/>
      <c r="CV24" s="59"/>
      <c r="CW24" s="59"/>
    </row>
    <row r="25" spans="1:101" s="39" customFormat="1" ht="24.95" customHeight="1" x14ac:dyDescent="0.2">
      <c r="A25" s="38" t="s">
        <v>39</v>
      </c>
      <c r="B25" s="77" t="s">
        <v>41</v>
      </c>
      <c r="D25" s="78"/>
      <c r="E25" s="88">
        <f t="shared" si="46"/>
        <v>43541</v>
      </c>
      <c r="F25" s="89">
        <f t="shared" si="45"/>
        <v>43543</v>
      </c>
      <c r="G25" s="40">
        <v>3</v>
      </c>
      <c r="H25" s="41">
        <v>0</v>
      </c>
      <c r="I25" s="42"/>
      <c r="J25" s="55"/>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59"/>
      <c r="BS25" s="59"/>
      <c r="BT25" s="59"/>
      <c r="BU25" s="59"/>
      <c r="BV25" s="59"/>
      <c r="BW25" s="59"/>
      <c r="BX25" s="59"/>
      <c r="BY25" s="59"/>
      <c r="BZ25" s="59"/>
      <c r="CA25" s="59"/>
      <c r="CB25" s="59"/>
      <c r="CC25" s="59"/>
      <c r="CD25" s="59"/>
      <c r="CE25" s="59"/>
      <c r="CF25" s="59"/>
      <c r="CG25" s="59"/>
      <c r="CH25" s="59"/>
      <c r="CI25" s="59"/>
      <c r="CJ25" s="59"/>
      <c r="CK25" s="59"/>
      <c r="CL25" s="59"/>
      <c r="CM25" s="59"/>
      <c r="CN25" s="59"/>
      <c r="CO25" s="59"/>
      <c r="CP25" s="59"/>
      <c r="CQ25" s="59"/>
      <c r="CR25" s="59"/>
      <c r="CS25" s="59"/>
      <c r="CT25" s="59"/>
      <c r="CU25" s="59"/>
      <c r="CV25" s="59"/>
      <c r="CW25" s="59"/>
    </row>
    <row r="26" spans="1:101" s="39" customFormat="1" ht="24.95" customHeight="1" x14ac:dyDescent="0.2">
      <c r="A26" s="3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6" s="91" t="s">
        <v>27</v>
      </c>
      <c r="D26" s="78"/>
      <c r="E26" s="94">
        <f t="shared" si="46"/>
        <v>43544</v>
      </c>
      <c r="F26" s="95">
        <f t="shared" si="45"/>
        <v>43561</v>
      </c>
      <c r="G26" s="96">
        <f>SUM(G27:G29)</f>
        <v>18</v>
      </c>
      <c r="H26" s="98">
        <v>0</v>
      </c>
      <c r="I26" s="42"/>
      <c r="J26" s="55"/>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59"/>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row>
    <row r="27" spans="1:101" s="39" customFormat="1" ht="24.95" customHeight="1" x14ac:dyDescent="0.2">
      <c r="A27" s="38" t="s">
        <v>42</v>
      </c>
      <c r="B27" s="77" t="s">
        <v>29</v>
      </c>
      <c r="D27" s="78"/>
      <c r="E27" s="88">
        <f>E26</f>
        <v>43544</v>
      </c>
      <c r="F27" s="89">
        <f t="shared" si="45"/>
        <v>43547</v>
      </c>
      <c r="G27" s="40">
        <v>4</v>
      </c>
      <c r="H27" s="41">
        <v>0</v>
      </c>
      <c r="I27" s="42"/>
      <c r="J27" s="55"/>
      <c r="K27" s="59"/>
      <c r="L27" s="59"/>
      <c r="M27" s="59"/>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59"/>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c r="CQ27" s="59"/>
      <c r="CR27" s="59"/>
      <c r="CS27" s="59"/>
      <c r="CT27" s="59"/>
      <c r="CU27" s="59"/>
      <c r="CV27" s="59"/>
      <c r="CW27" s="59"/>
    </row>
    <row r="28" spans="1:101" s="39" customFormat="1" ht="24.95" customHeight="1" x14ac:dyDescent="0.2">
      <c r="A28" s="38" t="s">
        <v>43</v>
      </c>
      <c r="B28" s="77" t="s">
        <v>30</v>
      </c>
      <c r="D28" s="78"/>
      <c r="E28" s="88">
        <f>F27+1</f>
        <v>43548</v>
      </c>
      <c r="F28" s="89">
        <f>IF(ISBLANK(E28)," - ",IF(G28=0,E28,E28+G28-1))</f>
        <v>43553</v>
      </c>
      <c r="G28" s="40">
        <v>6</v>
      </c>
      <c r="H28" s="41">
        <v>0</v>
      </c>
      <c r="I28" s="42"/>
      <c r="J28" s="55"/>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row>
    <row r="29" spans="1:101" s="39" customFormat="1" ht="24.95" customHeight="1" x14ac:dyDescent="0.2">
      <c r="A29" s="38" t="s">
        <v>91</v>
      </c>
      <c r="B29" s="77" t="s">
        <v>92</v>
      </c>
      <c r="D29" s="78"/>
      <c r="E29" s="88">
        <f>F28+1</f>
        <v>43554</v>
      </c>
      <c r="F29" s="89">
        <f>IF(ISBLANK(E29)," - ",IF(G29=0,E29,E29+G29-1))</f>
        <v>43561</v>
      </c>
      <c r="G29" s="40">
        <v>8</v>
      </c>
      <c r="H29" s="41">
        <v>0</v>
      </c>
      <c r="I29" s="42"/>
      <c r="J29" s="55"/>
      <c r="K29" s="59"/>
      <c r="L29" s="59"/>
      <c r="M29" s="59"/>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c r="BQ29" s="59"/>
      <c r="BR29" s="59"/>
      <c r="BS29" s="59"/>
      <c r="BT29" s="59"/>
      <c r="BU29" s="59"/>
      <c r="BV29" s="59"/>
      <c r="BW29" s="59"/>
      <c r="BX29" s="59"/>
      <c r="BY29" s="59"/>
      <c r="BZ29" s="59"/>
      <c r="CA29" s="59"/>
      <c r="CB29" s="59"/>
      <c r="CC29" s="59"/>
      <c r="CD29" s="59"/>
      <c r="CE29" s="59"/>
      <c r="CF29" s="59"/>
      <c r="CG29" s="59"/>
      <c r="CH29" s="59"/>
      <c r="CI29" s="59"/>
      <c r="CJ29" s="59"/>
      <c r="CK29" s="59"/>
      <c r="CL29" s="59"/>
      <c r="CM29" s="59"/>
      <c r="CN29" s="59"/>
      <c r="CO29" s="59"/>
      <c r="CP29" s="59"/>
      <c r="CQ29" s="59"/>
      <c r="CR29" s="59"/>
      <c r="CS29" s="59"/>
      <c r="CT29" s="59"/>
      <c r="CU29" s="59"/>
      <c r="CV29" s="59"/>
      <c r="CW29" s="59"/>
    </row>
    <row r="30" spans="1:101" s="39" customFormat="1" ht="24.95" customHeight="1" x14ac:dyDescent="0.2">
      <c r="A30" s="3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30" s="91" t="s">
        <v>28</v>
      </c>
      <c r="D30" s="78"/>
      <c r="E30" s="94">
        <f>F29+1</f>
        <v>43562</v>
      </c>
      <c r="F30" s="95">
        <f t="shared" si="45"/>
        <v>43570</v>
      </c>
      <c r="G30" s="96">
        <f>SUM(G31:G33)</f>
        <v>9</v>
      </c>
      <c r="H30" s="98">
        <v>0</v>
      </c>
      <c r="I30" s="42"/>
      <c r="J30" s="55"/>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c r="AY30" s="59"/>
      <c r="AZ30" s="59"/>
      <c r="BA30" s="59"/>
      <c r="BB30" s="59"/>
      <c r="BC30" s="59"/>
      <c r="BD30" s="59"/>
      <c r="BE30" s="59"/>
      <c r="BF30" s="59"/>
      <c r="BG30" s="59"/>
      <c r="BH30" s="59"/>
      <c r="BI30" s="59"/>
      <c r="BJ30" s="59"/>
      <c r="BK30" s="59"/>
      <c r="BL30" s="59"/>
      <c r="BM30" s="59"/>
      <c r="BN30" s="59"/>
      <c r="BO30" s="59"/>
      <c r="BP30" s="59"/>
      <c r="BQ30" s="59"/>
      <c r="BR30" s="59"/>
      <c r="BS30" s="59"/>
      <c r="BT30" s="59"/>
      <c r="BU30" s="59"/>
      <c r="BV30" s="59"/>
      <c r="BW30" s="59"/>
      <c r="BX30" s="59"/>
      <c r="BY30" s="59"/>
      <c r="BZ30" s="59"/>
      <c r="CA30" s="59"/>
      <c r="CB30" s="59"/>
      <c r="CC30" s="59"/>
      <c r="CD30" s="59"/>
      <c r="CE30" s="59"/>
      <c r="CF30" s="59"/>
      <c r="CG30" s="59"/>
      <c r="CH30" s="59"/>
      <c r="CI30" s="59"/>
      <c r="CJ30" s="59"/>
      <c r="CK30" s="59"/>
      <c r="CL30" s="59"/>
      <c r="CM30" s="59"/>
      <c r="CN30" s="59"/>
      <c r="CO30" s="59"/>
      <c r="CP30" s="59"/>
      <c r="CQ30" s="59"/>
      <c r="CR30" s="59"/>
      <c r="CS30" s="59"/>
      <c r="CT30" s="59"/>
      <c r="CU30" s="59"/>
      <c r="CV30" s="59"/>
      <c r="CW30" s="59"/>
    </row>
    <row r="31" spans="1:101" s="39" customFormat="1" ht="24.95" customHeight="1" x14ac:dyDescent="0.2">
      <c r="A31" s="38" t="s">
        <v>44</v>
      </c>
      <c r="B31" s="77" t="s">
        <v>47</v>
      </c>
      <c r="D31" s="78"/>
      <c r="E31" s="88">
        <f>E30</f>
        <v>43562</v>
      </c>
      <c r="F31" s="89">
        <f t="shared" si="45"/>
        <v>43564</v>
      </c>
      <c r="G31" s="40">
        <v>3</v>
      </c>
      <c r="H31" s="41">
        <v>0</v>
      </c>
      <c r="I31" s="42"/>
      <c r="J31" s="55"/>
      <c r="K31" s="59"/>
      <c r="L31" s="59"/>
      <c r="M31" s="59"/>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59"/>
      <c r="BO31" s="59"/>
      <c r="BP31" s="59"/>
      <c r="BQ31" s="59"/>
      <c r="BR31" s="59"/>
      <c r="BS31" s="59"/>
      <c r="BT31" s="59"/>
      <c r="BU31" s="59"/>
      <c r="BV31" s="59"/>
      <c r="BW31" s="59"/>
      <c r="BX31" s="59"/>
      <c r="BY31" s="59"/>
      <c r="BZ31" s="59"/>
      <c r="CA31" s="59"/>
      <c r="CB31" s="59"/>
      <c r="CC31" s="59"/>
      <c r="CD31" s="59"/>
      <c r="CE31" s="59"/>
      <c r="CF31" s="59"/>
      <c r="CG31" s="59"/>
      <c r="CH31" s="59"/>
      <c r="CI31" s="59"/>
      <c r="CJ31" s="59"/>
      <c r="CK31" s="59"/>
      <c r="CL31" s="59"/>
      <c r="CM31" s="59"/>
      <c r="CN31" s="59"/>
      <c r="CO31" s="59"/>
      <c r="CP31" s="59"/>
      <c r="CQ31" s="59"/>
      <c r="CR31" s="59"/>
      <c r="CS31" s="59"/>
      <c r="CT31" s="59"/>
      <c r="CU31" s="59"/>
      <c r="CV31" s="59"/>
      <c r="CW31" s="59"/>
    </row>
    <row r="32" spans="1:101" s="39" customFormat="1" ht="24.95" customHeight="1" x14ac:dyDescent="0.2">
      <c r="A32" s="38" t="s">
        <v>45</v>
      </c>
      <c r="B32" s="77" t="s">
        <v>48</v>
      </c>
      <c r="D32" s="78"/>
      <c r="E32" s="88">
        <f t="shared" si="46"/>
        <v>43565</v>
      </c>
      <c r="F32" s="89">
        <f t="shared" si="45"/>
        <v>43567</v>
      </c>
      <c r="G32" s="40">
        <v>3</v>
      </c>
      <c r="H32" s="41">
        <v>0</v>
      </c>
      <c r="I32" s="42"/>
      <c r="J32" s="55"/>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c r="CQ32" s="59"/>
      <c r="CR32" s="59"/>
      <c r="CS32" s="59"/>
      <c r="CT32" s="59"/>
      <c r="CU32" s="59"/>
      <c r="CV32" s="59"/>
      <c r="CW32" s="59"/>
    </row>
    <row r="33" spans="1:101" s="39" customFormat="1" ht="24.95" customHeight="1" x14ac:dyDescent="0.2">
      <c r="A33" s="38" t="s">
        <v>46</v>
      </c>
      <c r="B33" s="77" t="s">
        <v>49</v>
      </c>
      <c r="D33" s="78"/>
      <c r="E33" s="88">
        <f t="shared" si="46"/>
        <v>43568</v>
      </c>
      <c r="F33" s="89">
        <f t="shared" si="45"/>
        <v>43570</v>
      </c>
      <c r="G33" s="40">
        <v>3</v>
      </c>
      <c r="H33" s="41">
        <v>0</v>
      </c>
      <c r="I33" s="42"/>
      <c r="J33" s="55"/>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59"/>
      <c r="AJ33" s="59"/>
      <c r="AK33" s="59"/>
      <c r="AL33" s="59"/>
      <c r="AM33" s="59"/>
      <c r="AN33" s="59"/>
      <c r="AO33" s="59"/>
      <c r="AP33" s="59"/>
      <c r="AQ33" s="59"/>
      <c r="AR33" s="59"/>
      <c r="AS33" s="59"/>
      <c r="AT33" s="59"/>
      <c r="AU33" s="59"/>
      <c r="AV33" s="59"/>
      <c r="AW33" s="59"/>
      <c r="AX33" s="59"/>
      <c r="AY33" s="59"/>
      <c r="AZ33" s="59"/>
      <c r="BA33" s="59"/>
      <c r="BB33" s="59"/>
      <c r="BC33" s="59"/>
      <c r="BD33" s="59"/>
      <c r="BE33" s="59"/>
      <c r="BF33" s="59"/>
      <c r="BG33" s="59"/>
      <c r="BH33" s="59"/>
      <c r="BI33" s="59"/>
      <c r="BJ33" s="59"/>
      <c r="BK33" s="59"/>
      <c r="BL33" s="59"/>
      <c r="BM33" s="59"/>
      <c r="BN33" s="59"/>
      <c r="BO33" s="59"/>
      <c r="BP33" s="59"/>
      <c r="BQ33" s="59"/>
      <c r="BR33" s="59"/>
      <c r="BS33" s="59"/>
      <c r="BT33" s="59"/>
      <c r="BU33" s="59"/>
      <c r="BV33" s="59"/>
      <c r="BW33" s="59"/>
      <c r="BX33" s="59"/>
      <c r="BY33" s="59"/>
      <c r="BZ33" s="59"/>
      <c r="CA33" s="59"/>
      <c r="CB33" s="59"/>
      <c r="CC33" s="59"/>
      <c r="CD33" s="59"/>
      <c r="CE33" s="59"/>
      <c r="CF33" s="59"/>
      <c r="CG33" s="59"/>
      <c r="CH33" s="59"/>
      <c r="CI33" s="59"/>
      <c r="CJ33" s="59"/>
      <c r="CK33" s="59"/>
      <c r="CL33" s="59"/>
      <c r="CM33" s="59"/>
      <c r="CN33" s="59"/>
      <c r="CO33" s="59"/>
      <c r="CP33" s="59"/>
      <c r="CQ33" s="59"/>
      <c r="CR33" s="59"/>
      <c r="CS33" s="59"/>
      <c r="CT33" s="59"/>
      <c r="CU33" s="59"/>
      <c r="CV33" s="59"/>
      <c r="CW33" s="59"/>
    </row>
    <row r="34" spans="1:101" s="34" customFormat="1" ht="24.95" customHeight="1" x14ac:dyDescent="0.2">
      <c r="A34" s="32" t="str">
        <f>IF(ISERROR(VALUE(SUBSTITUTE(prevWBS,".",""))),"1",IF(ISERROR(FIND("`",SUBSTITUTE(prevWBS,".","`",1))),TEXT(VALUE(prevWBS)+1,"#"),TEXT(VALUE(LEFT(prevWBS,FIND("`",SUBSTITUTE(prevWBS,".","`",1))-1))+1,"#")))</f>
        <v>3</v>
      </c>
      <c r="B34" s="33" t="s">
        <v>24</v>
      </c>
      <c r="D34" s="35"/>
      <c r="E34" s="90">
        <f t="shared" si="46"/>
        <v>43571</v>
      </c>
      <c r="F34" s="90">
        <v>43655</v>
      </c>
      <c r="G34" s="36"/>
      <c r="H34" s="92">
        <f>(SUM(H35:H43)/COUNTA(H35:H43))</f>
        <v>0</v>
      </c>
      <c r="I34" s="37"/>
      <c r="J34" s="56"/>
      <c r="K34" s="61"/>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c r="AK34" s="61"/>
      <c r="AL34" s="61"/>
      <c r="AM34" s="61"/>
      <c r="AN34" s="61"/>
      <c r="AO34" s="61"/>
      <c r="AP34" s="61"/>
      <c r="AQ34" s="61"/>
      <c r="AR34" s="61"/>
      <c r="AS34" s="61"/>
      <c r="AT34" s="61"/>
      <c r="AU34" s="61"/>
      <c r="AV34" s="61"/>
      <c r="AW34" s="61"/>
      <c r="AX34" s="61"/>
      <c r="AY34" s="61"/>
      <c r="AZ34" s="61"/>
      <c r="BA34" s="61"/>
      <c r="BB34" s="61"/>
      <c r="BC34" s="61"/>
      <c r="BD34" s="61"/>
      <c r="BE34" s="61"/>
      <c r="BF34" s="61"/>
      <c r="BG34" s="61"/>
      <c r="BH34" s="61"/>
      <c r="BI34" s="61"/>
      <c r="BJ34" s="61"/>
      <c r="BK34" s="61"/>
      <c r="BL34" s="61"/>
      <c r="BM34" s="61"/>
      <c r="BN34" s="61"/>
      <c r="BO34" s="61"/>
      <c r="BP34" s="61"/>
      <c r="BQ34" s="61"/>
      <c r="BR34" s="61"/>
      <c r="BS34" s="61"/>
      <c r="BT34" s="61"/>
      <c r="BU34" s="61"/>
      <c r="BV34" s="61"/>
      <c r="BW34" s="61"/>
      <c r="BX34" s="61"/>
      <c r="BY34" s="61"/>
      <c r="BZ34" s="61"/>
      <c r="CA34" s="61"/>
      <c r="CB34" s="61"/>
      <c r="CC34" s="61"/>
      <c r="CD34" s="61"/>
      <c r="CE34" s="61"/>
      <c r="CF34" s="61"/>
      <c r="CG34" s="61"/>
      <c r="CH34" s="61"/>
      <c r="CI34" s="61"/>
      <c r="CJ34" s="61"/>
      <c r="CK34" s="61"/>
      <c r="CL34" s="61"/>
      <c r="CM34" s="61"/>
      <c r="CN34" s="61"/>
      <c r="CO34" s="61"/>
      <c r="CP34" s="61"/>
      <c r="CQ34" s="61"/>
      <c r="CR34" s="61"/>
      <c r="CS34" s="61"/>
      <c r="CT34" s="61"/>
      <c r="CU34" s="61"/>
      <c r="CV34" s="61"/>
      <c r="CW34" s="61"/>
    </row>
    <row r="35" spans="1:101" s="39" customFormat="1" ht="24.95" customHeight="1" x14ac:dyDescent="0.2">
      <c r="A35" s="3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5" s="91" t="s">
        <v>50</v>
      </c>
      <c r="D35" s="78"/>
      <c r="E35" s="94">
        <f>E34</f>
        <v>43571</v>
      </c>
      <c r="F35" s="95">
        <f t="shared" si="45"/>
        <v>43585</v>
      </c>
      <c r="G35" s="96">
        <f>SUM(G36:G38)</f>
        <v>15</v>
      </c>
      <c r="H35" s="98">
        <v>0</v>
      </c>
      <c r="I35" s="42"/>
      <c r="J35" s="55"/>
      <c r="K35" s="59"/>
      <c r="L35" s="59"/>
      <c r="M35" s="59"/>
      <c r="N35" s="59"/>
      <c r="O35" s="59"/>
      <c r="P35" s="59"/>
      <c r="Q35" s="59"/>
      <c r="R35" s="59"/>
      <c r="S35" s="59"/>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59"/>
      <c r="BA35" s="59"/>
      <c r="BB35" s="59"/>
      <c r="BC35" s="59"/>
      <c r="BD35" s="59"/>
      <c r="BE35" s="59"/>
      <c r="BF35" s="59"/>
      <c r="BG35" s="59"/>
      <c r="BH35" s="59"/>
      <c r="BI35" s="59"/>
      <c r="BJ35" s="59"/>
      <c r="BK35" s="59"/>
      <c r="BL35" s="59"/>
      <c r="BM35" s="59"/>
      <c r="BN35" s="59"/>
      <c r="BO35" s="59"/>
      <c r="BP35" s="59"/>
      <c r="BQ35" s="59"/>
      <c r="BR35" s="59"/>
      <c r="BS35" s="59"/>
      <c r="BT35" s="59"/>
      <c r="BU35" s="59"/>
      <c r="BV35" s="59"/>
      <c r="BW35" s="59"/>
      <c r="BX35" s="59"/>
      <c r="BY35" s="59"/>
      <c r="BZ35" s="59"/>
      <c r="CA35" s="59"/>
      <c r="CB35" s="59"/>
      <c r="CC35" s="59"/>
      <c r="CD35" s="59"/>
      <c r="CE35" s="59"/>
      <c r="CF35" s="59"/>
      <c r="CG35" s="59"/>
      <c r="CH35" s="59"/>
      <c r="CI35" s="59"/>
      <c r="CJ35" s="59"/>
      <c r="CK35" s="59"/>
      <c r="CL35" s="59"/>
      <c r="CM35" s="59"/>
      <c r="CN35" s="59"/>
      <c r="CO35" s="59"/>
      <c r="CP35" s="59"/>
      <c r="CQ35" s="59"/>
      <c r="CR35" s="59"/>
      <c r="CS35" s="59"/>
      <c r="CT35" s="59"/>
      <c r="CU35" s="59"/>
      <c r="CV35" s="59"/>
      <c r="CW35" s="59"/>
    </row>
    <row r="36" spans="1:101" s="39" customFormat="1" ht="24.95" customHeight="1" x14ac:dyDescent="0.2">
      <c r="A36" s="38" t="s">
        <v>54</v>
      </c>
      <c r="B36" s="77" t="s">
        <v>51</v>
      </c>
      <c r="D36" s="78"/>
      <c r="E36" s="88">
        <f>E35</f>
        <v>43571</v>
      </c>
      <c r="F36" s="89">
        <f t="shared" si="45"/>
        <v>43575</v>
      </c>
      <c r="G36" s="40">
        <v>5</v>
      </c>
      <c r="H36" s="41">
        <v>0</v>
      </c>
      <c r="I36" s="42"/>
      <c r="J36" s="55"/>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59"/>
      <c r="BA36" s="59"/>
      <c r="BB36" s="59"/>
      <c r="BC36" s="59"/>
      <c r="BD36" s="59"/>
      <c r="BE36" s="59"/>
      <c r="BF36" s="59"/>
      <c r="BG36" s="59"/>
      <c r="BH36" s="59"/>
      <c r="BI36" s="59"/>
      <c r="BJ36" s="59"/>
      <c r="BK36" s="59"/>
      <c r="BL36" s="59"/>
      <c r="BM36" s="59"/>
      <c r="BN36" s="59"/>
      <c r="BO36" s="59"/>
      <c r="BP36" s="59"/>
      <c r="BQ36" s="59"/>
      <c r="BR36" s="59"/>
      <c r="BS36" s="59"/>
      <c r="BT36" s="59"/>
      <c r="BU36" s="59"/>
      <c r="BV36" s="59"/>
      <c r="BW36" s="59"/>
      <c r="BX36" s="59"/>
      <c r="BY36" s="59"/>
      <c r="BZ36" s="59"/>
      <c r="CA36" s="59"/>
      <c r="CB36" s="59"/>
      <c r="CC36" s="59"/>
      <c r="CD36" s="59"/>
      <c r="CE36" s="59"/>
      <c r="CF36" s="59"/>
      <c r="CG36" s="59"/>
      <c r="CH36" s="59"/>
      <c r="CI36" s="59"/>
      <c r="CJ36" s="59"/>
      <c r="CK36" s="59"/>
      <c r="CL36" s="59"/>
      <c r="CM36" s="59"/>
      <c r="CN36" s="59"/>
      <c r="CO36" s="59"/>
      <c r="CP36" s="59"/>
      <c r="CQ36" s="59"/>
      <c r="CR36" s="59"/>
      <c r="CS36" s="59"/>
      <c r="CT36" s="59"/>
      <c r="CU36" s="59"/>
      <c r="CV36" s="59"/>
      <c r="CW36" s="59"/>
    </row>
    <row r="37" spans="1:101" s="39" customFormat="1" ht="24.95" customHeight="1" x14ac:dyDescent="0.2">
      <c r="A37" s="38" t="s">
        <v>55</v>
      </c>
      <c r="B37" s="77" t="s">
        <v>52</v>
      </c>
      <c r="D37" s="78"/>
      <c r="E37" s="88">
        <f t="shared" ref="E37:E39" si="47">F36+1</f>
        <v>43576</v>
      </c>
      <c r="F37" s="89">
        <f t="shared" si="45"/>
        <v>43580</v>
      </c>
      <c r="G37" s="40">
        <v>5</v>
      </c>
      <c r="H37" s="41">
        <v>0</v>
      </c>
      <c r="I37" s="42"/>
      <c r="J37" s="55"/>
      <c r="K37" s="59"/>
      <c r="L37" s="59"/>
      <c r="M37" s="59"/>
      <c r="N37" s="59"/>
      <c r="O37" s="59"/>
      <c r="P37" s="59"/>
      <c r="Q37" s="59"/>
      <c r="R37" s="59"/>
      <c r="S37" s="59"/>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59"/>
      <c r="AZ37" s="59"/>
      <c r="BA37" s="59"/>
      <c r="BB37" s="59"/>
      <c r="BC37" s="59"/>
      <c r="BD37" s="59"/>
      <c r="BE37" s="59"/>
      <c r="BF37" s="59"/>
      <c r="BG37" s="59"/>
      <c r="BH37" s="59"/>
      <c r="BI37" s="59"/>
      <c r="BJ37" s="59"/>
      <c r="BK37" s="59"/>
      <c r="BL37" s="59"/>
      <c r="BM37" s="59"/>
      <c r="BN37" s="59"/>
      <c r="BO37" s="59"/>
      <c r="BP37" s="59"/>
      <c r="BQ37" s="59"/>
      <c r="BR37" s="59"/>
      <c r="BS37" s="59"/>
      <c r="BT37" s="59"/>
      <c r="BU37" s="59"/>
      <c r="BV37" s="59"/>
      <c r="BW37" s="59"/>
      <c r="BX37" s="59"/>
      <c r="BY37" s="59"/>
      <c r="BZ37" s="59"/>
      <c r="CA37" s="59"/>
      <c r="CB37" s="59"/>
      <c r="CC37" s="59"/>
      <c r="CD37" s="59"/>
      <c r="CE37" s="59"/>
      <c r="CF37" s="59"/>
      <c r="CG37" s="59"/>
      <c r="CH37" s="59"/>
      <c r="CI37" s="59"/>
      <c r="CJ37" s="59"/>
      <c r="CK37" s="59"/>
      <c r="CL37" s="59"/>
      <c r="CM37" s="59"/>
      <c r="CN37" s="59"/>
      <c r="CO37" s="59"/>
      <c r="CP37" s="59"/>
      <c r="CQ37" s="59"/>
      <c r="CR37" s="59"/>
      <c r="CS37" s="59"/>
      <c r="CT37" s="59"/>
      <c r="CU37" s="59"/>
      <c r="CV37" s="59"/>
      <c r="CW37" s="59"/>
    </row>
    <row r="38" spans="1:101" s="39" customFormat="1" ht="24.95" customHeight="1" x14ac:dyDescent="0.2">
      <c r="A38" s="38" t="s">
        <v>56</v>
      </c>
      <c r="B38" s="77" t="s">
        <v>53</v>
      </c>
      <c r="D38" s="78"/>
      <c r="E38" s="88">
        <f t="shared" si="47"/>
        <v>43581</v>
      </c>
      <c r="F38" s="89">
        <f t="shared" si="45"/>
        <v>43585</v>
      </c>
      <c r="G38" s="40">
        <v>5</v>
      </c>
      <c r="H38" s="41">
        <v>0</v>
      </c>
      <c r="I38" s="42"/>
      <c r="J38" s="55"/>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59"/>
      <c r="BA38" s="59"/>
      <c r="BB38" s="59"/>
      <c r="BC38" s="59"/>
      <c r="BD38" s="59"/>
      <c r="BE38" s="59"/>
      <c r="BF38" s="59"/>
      <c r="BG38" s="59"/>
      <c r="BH38" s="59"/>
      <c r="BI38" s="59"/>
      <c r="BJ38" s="59"/>
      <c r="BK38" s="59"/>
      <c r="BL38" s="59"/>
      <c r="BM38" s="59"/>
      <c r="BN38" s="59"/>
      <c r="BO38" s="59"/>
      <c r="BP38" s="59"/>
      <c r="BQ38" s="59"/>
      <c r="BR38" s="59"/>
      <c r="BS38" s="59"/>
      <c r="BT38" s="59"/>
      <c r="BU38" s="59"/>
      <c r="BV38" s="59"/>
      <c r="BW38" s="59"/>
      <c r="BX38" s="59"/>
      <c r="BY38" s="59"/>
      <c r="BZ38" s="59"/>
      <c r="CA38" s="59"/>
      <c r="CB38" s="59"/>
      <c r="CC38" s="59"/>
      <c r="CD38" s="59"/>
      <c r="CE38" s="59"/>
      <c r="CF38" s="59"/>
      <c r="CG38" s="59"/>
      <c r="CH38" s="59"/>
      <c r="CI38" s="59"/>
      <c r="CJ38" s="59"/>
      <c r="CK38" s="59"/>
      <c r="CL38" s="59"/>
      <c r="CM38" s="59"/>
      <c r="CN38" s="59"/>
      <c r="CO38" s="59"/>
      <c r="CP38" s="59"/>
      <c r="CQ38" s="59"/>
      <c r="CR38" s="59"/>
      <c r="CS38" s="59"/>
      <c r="CT38" s="59"/>
      <c r="CU38" s="59"/>
      <c r="CV38" s="59"/>
      <c r="CW38" s="59"/>
    </row>
    <row r="39" spans="1:101" s="39" customFormat="1" ht="24.95" customHeight="1" x14ac:dyDescent="0.2">
      <c r="A39" s="38">
        <v>3.2</v>
      </c>
      <c r="B39" s="91" t="s">
        <v>61</v>
      </c>
      <c r="D39" s="78"/>
      <c r="E39" s="94">
        <f t="shared" si="47"/>
        <v>43586</v>
      </c>
      <c r="F39" s="95">
        <f t="shared" si="45"/>
        <v>43601</v>
      </c>
      <c r="G39" s="96">
        <f>SUM(G40:G43)</f>
        <v>16</v>
      </c>
      <c r="H39" s="98">
        <v>0</v>
      </c>
      <c r="I39" s="42"/>
      <c r="J39" s="55"/>
      <c r="K39" s="59"/>
      <c r="L39" s="59"/>
      <c r="M39" s="59"/>
      <c r="N39" s="59"/>
      <c r="O39" s="59"/>
      <c r="P39" s="59"/>
      <c r="Q39" s="59"/>
      <c r="R39" s="59"/>
      <c r="S39" s="59"/>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c r="BO39" s="59"/>
      <c r="BP39" s="59"/>
      <c r="BQ39" s="59"/>
      <c r="BR39" s="59"/>
      <c r="BS39" s="59"/>
      <c r="BT39" s="59"/>
      <c r="BU39" s="59"/>
      <c r="BV39" s="59"/>
      <c r="BW39" s="59"/>
      <c r="BX39" s="59"/>
      <c r="BY39" s="59"/>
      <c r="BZ39" s="59"/>
      <c r="CA39" s="59"/>
      <c r="CB39" s="59"/>
      <c r="CC39" s="59"/>
      <c r="CD39" s="59"/>
      <c r="CE39" s="59"/>
      <c r="CF39" s="59"/>
      <c r="CG39" s="59"/>
      <c r="CH39" s="59"/>
      <c r="CI39" s="59"/>
      <c r="CJ39" s="59"/>
      <c r="CK39" s="59"/>
      <c r="CL39" s="59"/>
      <c r="CM39" s="59"/>
      <c r="CN39" s="59"/>
      <c r="CO39" s="59"/>
      <c r="CP39" s="59"/>
      <c r="CQ39" s="59"/>
      <c r="CR39" s="59"/>
      <c r="CS39" s="59"/>
      <c r="CT39" s="59"/>
      <c r="CU39" s="59"/>
      <c r="CV39" s="59"/>
      <c r="CW39" s="59"/>
    </row>
    <row r="40" spans="1:101" s="39" customFormat="1" ht="24.95" customHeight="1" x14ac:dyDescent="0.2">
      <c r="A40" s="38" t="s">
        <v>57</v>
      </c>
      <c r="B40" s="77" t="s">
        <v>62</v>
      </c>
      <c r="D40" s="78"/>
      <c r="E40" s="88">
        <f>E39</f>
        <v>43586</v>
      </c>
      <c r="F40" s="89">
        <f t="shared" si="45"/>
        <v>43589</v>
      </c>
      <c r="G40" s="40">
        <v>4</v>
      </c>
      <c r="H40" s="41">
        <v>0</v>
      </c>
      <c r="I40" s="42"/>
      <c r="J40" s="55"/>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c r="BP40" s="59"/>
      <c r="BQ40" s="59"/>
      <c r="BR40" s="59"/>
      <c r="BS40" s="59"/>
      <c r="BT40" s="59"/>
      <c r="BU40" s="59"/>
      <c r="BV40" s="59"/>
      <c r="BW40" s="59"/>
      <c r="BX40" s="59"/>
      <c r="BY40" s="59"/>
      <c r="BZ40" s="59"/>
      <c r="CA40" s="59"/>
      <c r="CB40" s="59"/>
      <c r="CC40" s="59"/>
      <c r="CD40" s="59"/>
      <c r="CE40" s="59"/>
      <c r="CF40" s="59"/>
      <c r="CG40" s="59"/>
      <c r="CH40" s="59"/>
      <c r="CI40" s="59"/>
      <c r="CJ40" s="59"/>
      <c r="CK40" s="59"/>
      <c r="CL40" s="59"/>
      <c r="CM40" s="59"/>
      <c r="CN40" s="59"/>
      <c r="CO40" s="59"/>
      <c r="CP40" s="59"/>
      <c r="CQ40" s="59"/>
      <c r="CR40" s="59"/>
      <c r="CS40" s="59"/>
      <c r="CT40" s="59"/>
      <c r="CU40" s="59"/>
      <c r="CV40" s="59"/>
      <c r="CW40" s="59"/>
    </row>
    <row r="41" spans="1:101" s="39" customFormat="1" ht="24.95" customHeight="1" x14ac:dyDescent="0.2">
      <c r="A41" s="38" t="s">
        <v>58</v>
      </c>
      <c r="B41" s="77" t="s">
        <v>63</v>
      </c>
      <c r="D41" s="78"/>
      <c r="E41" s="88">
        <f>F40+1</f>
        <v>43590</v>
      </c>
      <c r="F41" s="89">
        <f t="shared" si="45"/>
        <v>43592</v>
      </c>
      <c r="G41" s="40">
        <v>3</v>
      </c>
      <c r="H41" s="41">
        <v>0</v>
      </c>
      <c r="I41" s="42"/>
      <c r="J41" s="55"/>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59"/>
      <c r="BS41" s="59"/>
      <c r="BT41" s="59"/>
      <c r="BU41" s="59"/>
      <c r="BV41" s="59"/>
      <c r="BW41" s="59"/>
      <c r="BX41" s="59"/>
      <c r="BY41" s="59"/>
      <c r="BZ41" s="59"/>
      <c r="CA41" s="59"/>
      <c r="CB41" s="59"/>
      <c r="CC41" s="59"/>
      <c r="CD41" s="59"/>
      <c r="CE41" s="59"/>
      <c r="CF41" s="59"/>
      <c r="CG41" s="59"/>
      <c r="CH41" s="59"/>
      <c r="CI41" s="59"/>
      <c r="CJ41" s="59"/>
      <c r="CK41" s="59"/>
      <c r="CL41" s="59"/>
      <c r="CM41" s="59"/>
      <c r="CN41" s="59"/>
      <c r="CO41" s="59"/>
      <c r="CP41" s="59"/>
      <c r="CQ41" s="59"/>
      <c r="CR41" s="59"/>
      <c r="CS41" s="59"/>
      <c r="CT41" s="59"/>
      <c r="CU41" s="59"/>
      <c r="CV41" s="59"/>
      <c r="CW41" s="59"/>
    </row>
    <row r="42" spans="1:101" s="39" customFormat="1" ht="24.95" customHeight="1" x14ac:dyDescent="0.2">
      <c r="A42" s="38" t="s">
        <v>59</v>
      </c>
      <c r="B42" s="77" t="s">
        <v>64</v>
      </c>
      <c r="D42" s="78"/>
      <c r="E42" s="88">
        <f t="shared" ref="E42:E43" si="48">F41+1</f>
        <v>43593</v>
      </c>
      <c r="F42" s="89">
        <f t="shared" si="45"/>
        <v>43596</v>
      </c>
      <c r="G42" s="40">
        <v>4</v>
      </c>
      <c r="H42" s="41">
        <v>0</v>
      </c>
      <c r="I42" s="42"/>
      <c r="J42" s="55"/>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c r="BO42" s="59"/>
      <c r="BP42" s="59"/>
      <c r="BQ42" s="59"/>
      <c r="BR42" s="59"/>
      <c r="BS42" s="59"/>
      <c r="BT42" s="59"/>
      <c r="BU42" s="59"/>
      <c r="BV42" s="59"/>
      <c r="BW42" s="59"/>
      <c r="BX42" s="59"/>
      <c r="BY42" s="59"/>
      <c r="BZ42" s="59"/>
      <c r="CA42" s="59"/>
      <c r="CB42" s="59"/>
      <c r="CC42" s="59"/>
      <c r="CD42" s="59"/>
      <c r="CE42" s="59"/>
      <c r="CF42" s="59"/>
      <c r="CG42" s="59"/>
      <c r="CH42" s="59"/>
      <c r="CI42" s="59"/>
      <c r="CJ42" s="59"/>
      <c r="CK42" s="59"/>
      <c r="CL42" s="59"/>
      <c r="CM42" s="59"/>
      <c r="CN42" s="59"/>
      <c r="CO42" s="59"/>
      <c r="CP42" s="59"/>
      <c r="CQ42" s="59"/>
      <c r="CR42" s="59"/>
      <c r="CS42" s="59"/>
      <c r="CT42" s="59"/>
      <c r="CU42" s="59"/>
      <c r="CV42" s="59"/>
      <c r="CW42" s="59"/>
    </row>
    <row r="43" spans="1:101" s="39" customFormat="1" ht="24.95" customHeight="1" x14ac:dyDescent="0.2">
      <c r="A43" s="38" t="s">
        <v>60</v>
      </c>
      <c r="B43" s="77" t="s">
        <v>65</v>
      </c>
      <c r="D43" s="78"/>
      <c r="E43" s="88">
        <f t="shared" si="48"/>
        <v>43597</v>
      </c>
      <c r="F43" s="89">
        <f t="shared" si="45"/>
        <v>43601</v>
      </c>
      <c r="G43" s="40">
        <v>5</v>
      </c>
      <c r="H43" s="41">
        <v>0</v>
      </c>
      <c r="I43" s="42"/>
      <c r="J43" s="55"/>
      <c r="K43" s="59"/>
      <c r="L43" s="59"/>
      <c r="M43" s="59"/>
      <c r="N43" s="59"/>
      <c r="O43" s="59"/>
      <c r="P43" s="59"/>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9"/>
      <c r="BR43" s="59"/>
      <c r="BS43" s="59"/>
      <c r="BT43" s="59"/>
      <c r="BU43" s="59"/>
      <c r="BV43" s="59"/>
      <c r="BW43" s="59"/>
      <c r="BX43" s="59"/>
      <c r="BY43" s="59"/>
      <c r="BZ43" s="59"/>
      <c r="CA43" s="59"/>
      <c r="CB43" s="59"/>
      <c r="CC43" s="59"/>
      <c r="CD43" s="59"/>
      <c r="CE43" s="59"/>
      <c r="CF43" s="59"/>
      <c r="CG43" s="59"/>
      <c r="CH43" s="59"/>
      <c r="CI43" s="59"/>
      <c r="CJ43" s="59"/>
      <c r="CK43" s="59"/>
      <c r="CL43" s="59"/>
      <c r="CM43" s="59"/>
      <c r="CN43" s="59"/>
      <c r="CO43" s="59"/>
      <c r="CP43" s="59"/>
      <c r="CQ43" s="59"/>
      <c r="CR43" s="59"/>
      <c r="CS43" s="59"/>
      <c r="CT43" s="59"/>
      <c r="CU43" s="59"/>
      <c r="CV43" s="59"/>
      <c r="CW43" s="59"/>
    </row>
    <row r="44" spans="1:101" s="39" customFormat="1" ht="24.95" customHeight="1" x14ac:dyDescent="0.2">
      <c r="A44" s="38">
        <v>3.3</v>
      </c>
      <c r="B44" s="91" t="s">
        <v>30</v>
      </c>
      <c r="D44" s="78"/>
      <c r="E44" s="94">
        <f>F43+1</f>
        <v>43602</v>
      </c>
      <c r="F44" s="95">
        <f t="shared" ref="F44:F46" si="49">IF(ISBLANK(E44)," - ",IF(G44=0,E44,E44+G44-1))</f>
        <v>43655</v>
      </c>
      <c r="G44" s="96">
        <v>54</v>
      </c>
      <c r="H44" s="98">
        <v>0</v>
      </c>
      <c r="I44" s="42"/>
      <c r="J44" s="55"/>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c r="AY44" s="59"/>
      <c r="AZ44" s="59"/>
      <c r="BA44" s="59"/>
      <c r="BB44" s="59"/>
      <c r="BC44" s="59"/>
      <c r="BD44" s="59"/>
      <c r="BE44" s="59"/>
      <c r="BF44" s="59"/>
      <c r="BG44" s="59"/>
      <c r="BH44" s="59"/>
      <c r="BI44" s="59"/>
      <c r="BJ44" s="59"/>
      <c r="BK44" s="59"/>
      <c r="BL44" s="59"/>
      <c r="BM44" s="59"/>
      <c r="BN44" s="59"/>
      <c r="BO44" s="59"/>
      <c r="BP44" s="59"/>
      <c r="BQ44" s="59"/>
      <c r="BR44" s="59"/>
      <c r="BS44" s="59"/>
      <c r="BT44" s="59"/>
      <c r="BU44" s="59"/>
      <c r="BV44" s="59"/>
      <c r="BW44" s="59"/>
      <c r="BX44" s="59"/>
      <c r="BY44" s="59"/>
      <c r="BZ44" s="59"/>
      <c r="CA44" s="59"/>
      <c r="CB44" s="59"/>
      <c r="CC44" s="59"/>
      <c r="CD44" s="59"/>
      <c r="CE44" s="59"/>
      <c r="CF44" s="59"/>
      <c r="CG44" s="59"/>
      <c r="CH44" s="59"/>
      <c r="CI44" s="59"/>
      <c r="CJ44" s="59"/>
      <c r="CK44" s="59"/>
      <c r="CL44" s="59"/>
      <c r="CM44" s="59"/>
      <c r="CN44" s="59"/>
      <c r="CO44" s="59"/>
      <c r="CP44" s="59"/>
      <c r="CQ44" s="59"/>
      <c r="CR44" s="59"/>
      <c r="CS44" s="59"/>
      <c r="CT44" s="59"/>
      <c r="CU44" s="59"/>
      <c r="CV44" s="59"/>
      <c r="CW44" s="59"/>
    </row>
    <row r="45" spans="1:101" s="39" customFormat="1" ht="24.95" customHeight="1" x14ac:dyDescent="0.2">
      <c r="A45" s="38" t="s">
        <v>87</v>
      </c>
      <c r="B45" s="77" t="s">
        <v>90</v>
      </c>
      <c r="D45" s="82"/>
      <c r="E45" s="93">
        <f>E44</f>
        <v>43602</v>
      </c>
      <c r="F45" s="89">
        <f t="shared" si="49"/>
        <v>43628</v>
      </c>
      <c r="G45" s="83">
        <v>27</v>
      </c>
      <c r="H45" s="41">
        <v>0</v>
      </c>
      <c r="I45" s="84"/>
      <c r="J45" s="85"/>
      <c r="K45" s="59"/>
      <c r="L45" s="59"/>
      <c r="M45" s="59"/>
      <c r="N45" s="59"/>
      <c r="O45" s="59"/>
      <c r="P45" s="59"/>
      <c r="Q45" s="59"/>
      <c r="R45" s="59"/>
      <c r="S45" s="59"/>
      <c r="T45" s="59"/>
      <c r="U45" s="59"/>
      <c r="V45" s="59"/>
      <c r="W45" s="59"/>
      <c r="X45" s="59"/>
      <c r="Y45" s="59"/>
      <c r="Z45" s="59"/>
      <c r="AA45" s="59"/>
      <c r="AB45" s="59"/>
      <c r="AC45" s="59"/>
      <c r="AD45" s="59"/>
      <c r="AE45" s="59"/>
      <c r="AF45" s="59"/>
      <c r="AG45" s="59"/>
      <c r="AH45" s="59"/>
      <c r="AI45" s="59"/>
      <c r="AJ45" s="59"/>
      <c r="AK45" s="59"/>
      <c r="AL45" s="59"/>
      <c r="AM45" s="59"/>
      <c r="AN45" s="59"/>
      <c r="AO45" s="59"/>
      <c r="AP45" s="59"/>
      <c r="AQ45" s="59"/>
      <c r="AR45" s="59"/>
      <c r="AS45" s="59"/>
      <c r="AT45" s="59"/>
      <c r="AU45" s="59"/>
      <c r="AV45" s="59"/>
      <c r="AW45" s="59"/>
      <c r="AX45" s="59"/>
      <c r="AY45" s="59"/>
      <c r="AZ45" s="59"/>
      <c r="BA45" s="59"/>
      <c r="BB45" s="59"/>
      <c r="BC45" s="59"/>
      <c r="BD45" s="59"/>
      <c r="BE45" s="59"/>
      <c r="BF45" s="59"/>
      <c r="BG45" s="59"/>
      <c r="BH45" s="59"/>
      <c r="BI45" s="59"/>
      <c r="BJ45" s="59"/>
      <c r="BK45" s="59"/>
      <c r="BL45" s="59"/>
      <c r="BM45" s="59"/>
      <c r="BN45" s="59"/>
      <c r="BO45" s="59"/>
      <c r="BP45" s="59"/>
      <c r="BQ45" s="59"/>
      <c r="BR45" s="59"/>
      <c r="BS45" s="59"/>
      <c r="BT45" s="59"/>
      <c r="BU45" s="59"/>
      <c r="BV45" s="59"/>
      <c r="BW45" s="59"/>
      <c r="BX45" s="59"/>
      <c r="BY45" s="59"/>
      <c r="BZ45" s="59"/>
      <c r="CA45" s="59"/>
      <c r="CB45" s="59"/>
      <c r="CC45" s="59"/>
      <c r="CD45" s="59"/>
      <c r="CE45" s="59"/>
      <c r="CF45" s="59"/>
      <c r="CG45" s="59"/>
      <c r="CH45" s="59"/>
      <c r="CI45" s="59"/>
      <c r="CJ45" s="59"/>
      <c r="CK45" s="59"/>
      <c r="CL45" s="59"/>
      <c r="CM45" s="59"/>
      <c r="CN45" s="59"/>
      <c r="CO45" s="59"/>
      <c r="CP45" s="59"/>
      <c r="CQ45" s="59"/>
      <c r="CR45" s="59"/>
      <c r="CS45" s="59"/>
      <c r="CT45" s="59"/>
      <c r="CU45" s="59"/>
      <c r="CV45" s="59"/>
      <c r="CW45" s="59"/>
    </row>
    <row r="46" spans="1:101" s="39" customFormat="1" ht="24.95" customHeight="1" x14ac:dyDescent="0.2">
      <c r="A46" s="39" t="s">
        <v>88</v>
      </c>
      <c r="B46" s="39" t="s">
        <v>89</v>
      </c>
      <c r="E46" s="93">
        <f>F45+1</f>
        <v>43629</v>
      </c>
      <c r="F46" s="89">
        <f t="shared" si="49"/>
        <v>43655</v>
      </c>
      <c r="G46" s="83">
        <v>27</v>
      </c>
      <c r="H46" s="41">
        <v>0</v>
      </c>
      <c r="I46" s="84"/>
      <c r="J46" s="85"/>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59"/>
      <c r="AJ46" s="59"/>
      <c r="AK46" s="59"/>
      <c r="AL46" s="59"/>
      <c r="AM46" s="59"/>
      <c r="AN46" s="59"/>
      <c r="AO46" s="5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59"/>
      <c r="BS46" s="59"/>
      <c r="BT46" s="59"/>
      <c r="BU46" s="59"/>
      <c r="BV46" s="59"/>
      <c r="BW46" s="59"/>
      <c r="BX46" s="59"/>
      <c r="BY46" s="59"/>
      <c r="BZ46" s="59"/>
      <c r="CA46" s="59"/>
      <c r="CB46" s="59"/>
      <c r="CC46" s="59"/>
      <c r="CD46" s="59"/>
      <c r="CE46" s="59"/>
      <c r="CF46" s="59"/>
      <c r="CG46" s="59"/>
      <c r="CH46" s="59"/>
      <c r="CI46" s="59"/>
      <c r="CJ46" s="59"/>
      <c r="CK46" s="59"/>
      <c r="CL46" s="59"/>
      <c r="CM46" s="59"/>
      <c r="CN46" s="59"/>
      <c r="CO46" s="59"/>
      <c r="CP46" s="59"/>
      <c r="CQ46" s="59"/>
      <c r="CR46" s="59"/>
      <c r="CS46" s="59"/>
      <c r="CT46" s="59"/>
      <c r="CU46" s="59"/>
      <c r="CV46" s="59"/>
      <c r="CW46" s="59"/>
    </row>
    <row r="47" spans="1:101" s="34" customFormat="1" ht="24.95" customHeight="1" x14ac:dyDescent="0.2">
      <c r="A47" s="32" t="str">
        <f>IF(ISERROR(VALUE(SUBSTITUTE(prevWBS,".",""))),"1",IF(ISERROR(FIND("`",SUBSTITUTE(prevWBS,".","`",1))),TEXT(VALUE(prevWBS)+1,"#"),TEXT(VALUE(LEFT(prevWBS,FIND("`",SUBSTITUTE(prevWBS,".","`",1))-1))+1,"#")))</f>
        <v>4</v>
      </c>
      <c r="B47" s="33" t="s">
        <v>25</v>
      </c>
      <c r="D47" s="35"/>
      <c r="E47" s="90">
        <f>F44+1</f>
        <v>43656</v>
      </c>
      <c r="F47" s="90">
        <v>43724</v>
      </c>
      <c r="G47" s="36"/>
      <c r="H47" s="92">
        <f>(SUM(H48:H55)/COUNTA(H48:H55))</f>
        <v>0</v>
      </c>
      <c r="I47" s="37"/>
      <c r="J47" s="56"/>
      <c r="K47" s="61"/>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c r="AK47" s="61"/>
      <c r="AL47" s="61"/>
      <c r="AM47" s="61"/>
      <c r="AN47" s="61"/>
      <c r="AO47" s="61"/>
      <c r="AP47" s="61"/>
      <c r="AQ47" s="61"/>
      <c r="AR47" s="61"/>
      <c r="AS47" s="61"/>
      <c r="AT47" s="61"/>
      <c r="AU47" s="61"/>
      <c r="AV47" s="61"/>
      <c r="AW47" s="61"/>
      <c r="AX47" s="61"/>
      <c r="AY47" s="61"/>
      <c r="AZ47" s="61"/>
      <c r="BA47" s="61"/>
      <c r="BB47" s="61"/>
      <c r="BC47" s="61"/>
      <c r="BD47" s="61"/>
      <c r="BE47" s="61"/>
      <c r="BF47" s="61"/>
      <c r="BG47" s="61"/>
      <c r="BH47" s="61"/>
      <c r="BI47" s="61"/>
      <c r="BJ47" s="61"/>
      <c r="BK47" s="61"/>
      <c r="BL47" s="61"/>
      <c r="BM47" s="61"/>
      <c r="BN47" s="61"/>
      <c r="BO47" s="61"/>
      <c r="BP47" s="61"/>
      <c r="BQ47" s="61"/>
      <c r="BR47" s="61"/>
      <c r="BS47" s="61"/>
      <c r="BT47" s="61"/>
      <c r="BU47" s="61"/>
      <c r="BV47" s="61"/>
      <c r="BW47" s="61"/>
      <c r="BX47" s="61"/>
      <c r="BY47" s="61"/>
      <c r="BZ47" s="61"/>
      <c r="CA47" s="61"/>
      <c r="CB47" s="61"/>
      <c r="CC47" s="61"/>
      <c r="CD47" s="61"/>
      <c r="CE47" s="61"/>
      <c r="CF47" s="61"/>
      <c r="CG47" s="61"/>
      <c r="CH47" s="61"/>
      <c r="CI47" s="61"/>
      <c r="CJ47" s="61"/>
      <c r="CK47" s="61"/>
      <c r="CL47" s="61"/>
      <c r="CM47" s="61"/>
      <c r="CN47" s="61"/>
      <c r="CO47" s="61"/>
      <c r="CP47" s="61"/>
      <c r="CQ47" s="61"/>
      <c r="CR47" s="61"/>
      <c r="CS47" s="61"/>
      <c r="CT47" s="61"/>
      <c r="CU47" s="61"/>
      <c r="CV47" s="61"/>
      <c r="CW47" s="61"/>
    </row>
    <row r="48" spans="1:101" s="39" customFormat="1" ht="24.95" customHeight="1" x14ac:dyDescent="0.2">
      <c r="A48" s="3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48" s="91" t="s">
        <v>66</v>
      </c>
      <c r="D48" s="78"/>
      <c r="E48" s="94">
        <f>E47</f>
        <v>43656</v>
      </c>
      <c r="F48" s="95">
        <f>F47</f>
        <v>43724</v>
      </c>
      <c r="G48" s="96">
        <f>SUM(G49:G56)</f>
        <v>68</v>
      </c>
      <c r="H48" s="98">
        <v>0</v>
      </c>
      <c r="I48" s="42"/>
      <c r="J48" s="55"/>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59"/>
      <c r="AJ48" s="59"/>
      <c r="AK48" s="59"/>
      <c r="AL48" s="59"/>
      <c r="AM48" s="59"/>
      <c r="AN48" s="59"/>
      <c r="AO48" s="59"/>
      <c r="AP48" s="59"/>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59"/>
      <c r="BS48" s="59"/>
      <c r="BT48" s="59"/>
      <c r="BU48" s="59"/>
      <c r="BV48" s="59"/>
      <c r="BW48" s="59"/>
      <c r="BX48" s="59"/>
      <c r="BY48" s="59"/>
      <c r="BZ48" s="59"/>
      <c r="CA48" s="59"/>
      <c r="CB48" s="59"/>
      <c r="CC48" s="59"/>
      <c r="CD48" s="59"/>
      <c r="CE48" s="59"/>
      <c r="CF48" s="59"/>
      <c r="CG48" s="59"/>
      <c r="CH48" s="59"/>
      <c r="CI48" s="59"/>
      <c r="CJ48" s="59"/>
      <c r="CK48" s="59"/>
      <c r="CL48" s="59"/>
      <c r="CM48" s="59"/>
      <c r="CN48" s="59"/>
      <c r="CO48" s="59"/>
      <c r="CP48" s="59"/>
      <c r="CQ48" s="59"/>
      <c r="CR48" s="59"/>
      <c r="CS48" s="59"/>
      <c r="CT48" s="59"/>
      <c r="CU48" s="59"/>
      <c r="CV48" s="59"/>
      <c r="CW48" s="59"/>
    </row>
    <row r="49" spans="1:101" s="39" customFormat="1" ht="24.95" customHeight="1" x14ac:dyDescent="0.2">
      <c r="A49" s="38" t="s">
        <v>22</v>
      </c>
      <c r="B49" s="77" t="s">
        <v>67</v>
      </c>
      <c r="D49" s="78"/>
      <c r="E49" s="88">
        <f>E48</f>
        <v>43656</v>
      </c>
      <c r="F49" s="89">
        <f t="shared" ref="F49:F53" si="50">IF(ISBLANK(E49)," - ",IF(G49=0,E49,E49+G49-1))</f>
        <v>43658</v>
      </c>
      <c r="G49" s="40">
        <v>3</v>
      </c>
      <c r="H49" s="41">
        <v>0</v>
      </c>
      <c r="I49" s="42"/>
      <c r="J49" s="55"/>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59"/>
      <c r="BS49" s="59"/>
      <c r="BT49" s="59"/>
      <c r="BU49" s="59"/>
      <c r="BV49" s="59"/>
      <c r="BW49" s="59"/>
      <c r="BX49" s="59"/>
      <c r="BY49" s="59"/>
      <c r="BZ49" s="59"/>
      <c r="CA49" s="59"/>
      <c r="CB49" s="59"/>
      <c r="CC49" s="59"/>
      <c r="CD49" s="59"/>
      <c r="CE49" s="59"/>
      <c r="CF49" s="59"/>
      <c r="CG49" s="59"/>
      <c r="CH49" s="59"/>
      <c r="CI49" s="59"/>
      <c r="CJ49" s="59"/>
      <c r="CK49" s="59"/>
      <c r="CL49" s="59"/>
      <c r="CM49" s="59"/>
      <c r="CN49" s="59"/>
      <c r="CO49" s="59"/>
      <c r="CP49" s="59"/>
      <c r="CQ49" s="59"/>
      <c r="CR49" s="59"/>
      <c r="CS49" s="59"/>
      <c r="CT49" s="59"/>
      <c r="CU49" s="59"/>
      <c r="CV49" s="59"/>
      <c r="CW49" s="59"/>
    </row>
    <row r="50" spans="1:101" s="39" customFormat="1" ht="24.95" customHeight="1" x14ac:dyDescent="0.2">
      <c r="A50" s="38" t="s">
        <v>78</v>
      </c>
      <c r="B50" s="77" t="s">
        <v>68</v>
      </c>
      <c r="D50" s="78"/>
      <c r="E50" s="88">
        <f t="shared" ref="E50:E56" si="51">F49+1</f>
        <v>43659</v>
      </c>
      <c r="F50" s="89">
        <f t="shared" si="50"/>
        <v>43666</v>
      </c>
      <c r="G50" s="40">
        <v>8</v>
      </c>
      <c r="H50" s="41">
        <v>0</v>
      </c>
      <c r="I50" s="42"/>
      <c r="J50" s="55"/>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59"/>
      <c r="BS50" s="59"/>
      <c r="BT50" s="59"/>
      <c r="BU50" s="59"/>
      <c r="BV50" s="59"/>
      <c r="BW50" s="59"/>
      <c r="BX50" s="59"/>
      <c r="BY50" s="59"/>
      <c r="BZ50" s="59"/>
      <c r="CA50" s="59"/>
      <c r="CB50" s="59"/>
      <c r="CC50" s="59"/>
      <c r="CD50" s="59"/>
      <c r="CE50" s="59"/>
      <c r="CF50" s="59"/>
      <c r="CG50" s="59"/>
      <c r="CH50" s="59"/>
      <c r="CI50" s="59"/>
      <c r="CJ50" s="59"/>
      <c r="CK50" s="59"/>
      <c r="CL50" s="59"/>
      <c r="CM50" s="59"/>
      <c r="CN50" s="59"/>
      <c r="CO50" s="59"/>
      <c r="CP50" s="59"/>
      <c r="CQ50" s="59"/>
      <c r="CR50" s="59"/>
      <c r="CS50" s="59"/>
      <c r="CT50" s="59"/>
      <c r="CU50" s="59"/>
      <c r="CV50" s="59"/>
      <c r="CW50" s="59"/>
    </row>
    <row r="51" spans="1:101" s="39" customFormat="1" ht="24.95" customHeight="1" x14ac:dyDescent="0.2">
      <c r="A51" s="38" t="s">
        <v>79</v>
      </c>
      <c r="B51" s="77" t="s">
        <v>52</v>
      </c>
      <c r="D51" s="78"/>
      <c r="E51" s="88">
        <f t="shared" si="51"/>
        <v>43667</v>
      </c>
      <c r="F51" s="89">
        <f t="shared" si="50"/>
        <v>43674</v>
      </c>
      <c r="G51" s="40">
        <v>8</v>
      </c>
      <c r="H51" s="41">
        <v>0</v>
      </c>
      <c r="I51" s="42"/>
      <c r="J51" s="55"/>
      <c r="K51" s="59"/>
      <c r="L51" s="59"/>
      <c r="M51" s="59"/>
      <c r="N51" s="59"/>
      <c r="O51" s="59"/>
      <c r="P51" s="59"/>
      <c r="Q51" s="59"/>
      <c r="R51" s="59"/>
      <c r="S51" s="59"/>
      <c r="T51" s="59"/>
      <c r="U51" s="59"/>
      <c r="V51" s="59"/>
      <c r="W51" s="59"/>
      <c r="X51" s="59"/>
      <c r="Y51" s="59"/>
      <c r="Z51" s="59"/>
      <c r="AA51" s="59"/>
      <c r="AB51" s="59"/>
      <c r="AC51" s="59"/>
      <c r="AD51" s="59"/>
      <c r="AE51" s="59"/>
      <c r="AF51" s="59"/>
      <c r="AG51" s="59"/>
      <c r="AH51" s="59"/>
      <c r="AI51" s="59"/>
      <c r="AJ51" s="59"/>
      <c r="AK51" s="59"/>
      <c r="AL51" s="59"/>
      <c r="AM51" s="59"/>
      <c r="AN51" s="59"/>
      <c r="AO51" s="59"/>
      <c r="AP51" s="59"/>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59"/>
      <c r="BS51" s="59"/>
      <c r="BT51" s="59"/>
      <c r="BU51" s="59"/>
      <c r="BV51" s="59"/>
      <c r="BW51" s="59"/>
      <c r="BX51" s="59"/>
      <c r="BY51" s="59"/>
      <c r="BZ51" s="59"/>
      <c r="CA51" s="59"/>
      <c r="CB51" s="59"/>
      <c r="CC51" s="59"/>
      <c r="CD51" s="59"/>
      <c r="CE51" s="59"/>
      <c r="CF51" s="59"/>
      <c r="CG51" s="59"/>
      <c r="CH51" s="59"/>
      <c r="CI51" s="59"/>
      <c r="CJ51" s="59"/>
      <c r="CK51" s="59"/>
      <c r="CL51" s="59"/>
      <c r="CM51" s="59"/>
      <c r="CN51" s="59"/>
      <c r="CO51" s="59"/>
      <c r="CP51" s="59"/>
      <c r="CQ51" s="59"/>
      <c r="CR51" s="59"/>
      <c r="CS51" s="59"/>
      <c r="CT51" s="59"/>
      <c r="CU51" s="59"/>
      <c r="CV51" s="59"/>
      <c r="CW51" s="59"/>
    </row>
    <row r="52" spans="1:101" s="39" customFormat="1" ht="24.95" customHeight="1" x14ac:dyDescent="0.2">
      <c r="A52" s="38" t="s">
        <v>80</v>
      </c>
      <c r="B52" s="77" t="s">
        <v>53</v>
      </c>
      <c r="D52" s="78"/>
      <c r="E52" s="88">
        <f t="shared" si="51"/>
        <v>43675</v>
      </c>
      <c r="F52" s="89">
        <f t="shared" si="50"/>
        <v>43692</v>
      </c>
      <c r="G52" s="40">
        <v>18</v>
      </c>
      <c r="H52" s="41">
        <v>0</v>
      </c>
      <c r="I52" s="42"/>
      <c r="J52" s="55"/>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59"/>
      <c r="BS52" s="59"/>
      <c r="BT52" s="59"/>
      <c r="BU52" s="59"/>
      <c r="BV52" s="59"/>
      <c r="BW52" s="59"/>
      <c r="BX52" s="59"/>
      <c r="BY52" s="59"/>
      <c r="BZ52" s="59"/>
      <c r="CA52" s="59"/>
      <c r="CB52" s="59"/>
      <c r="CC52" s="59"/>
      <c r="CD52" s="59"/>
      <c r="CE52" s="59"/>
      <c r="CF52" s="59"/>
      <c r="CG52" s="59"/>
      <c r="CH52" s="59"/>
      <c r="CI52" s="59"/>
      <c r="CJ52" s="59"/>
      <c r="CK52" s="59"/>
      <c r="CL52" s="59"/>
      <c r="CM52" s="59"/>
      <c r="CN52" s="59"/>
      <c r="CO52" s="59"/>
      <c r="CP52" s="59"/>
      <c r="CQ52" s="59"/>
      <c r="CR52" s="59"/>
      <c r="CS52" s="59"/>
      <c r="CT52" s="59"/>
      <c r="CU52" s="59"/>
      <c r="CV52" s="59"/>
      <c r="CW52" s="59"/>
    </row>
    <row r="53" spans="1:101" s="39" customFormat="1" ht="24.95" customHeight="1" x14ac:dyDescent="0.2">
      <c r="A53" s="38" t="s">
        <v>81</v>
      </c>
      <c r="B53" s="77" t="s">
        <v>62</v>
      </c>
      <c r="D53" s="78"/>
      <c r="E53" s="88">
        <f t="shared" si="51"/>
        <v>43693</v>
      </c>
      <c r="F53" s="89">
        <f t="shared" si="50"/>
        <v>43704</v>
      </c>
      <c r="G53" s="40">
        <v>12</v>
      </c>
      <c r="H53" s="41">
        <v>0</v>
      </c>
      <c r="I53" s="42"/>
      <c r="J53" s="55"/>
      <c r="K53" s="59"/>
      <c r="L53" s="59"/>
      <c r="M53" s="59"/>
      <c r="N53" s="59"/>
      <c r="O53" s="59"/>
      <c r="P53" s="59"/>
      <c r="Q53" s="59"/>
      <c r="R53" s="59"/>
      <c r="S53" s="59"/>
      <c r="T53" s="59"/>
      <c r="U53" s="59"/>
      <c r="V53" s="59"/>
      <c r="W53" s="59"/>
      <c r="X53" s="59"/>
      <c r="Y53" s="59"/>
      <c r="Z53" s="59"/>
      <c r="AA53" s="59"/>
      <c r="AB53" s="59"/>
      <c r="AC53" s="59"/>
      <c r="AD53" s="59"/>
      <c r="AE53" s="59"/>
      <c r="AF53" s="59"/>
      <c r="AG53" s="59"/>
      <c r="AH53" s="59"/>
      <c r="AI53" s="59"/>
      <c r="AJ53" s="59"/>
      <c r="AK53" s="59"/>
      <c r="AL53" s="59"/>
      <c r="AM53" s="59"/>
      <c r="AN53" s="59"/>
      <c r="AO53" s="59"/>
      <c r="AP53" s="59"/>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c r="BO53" s="59"/>
      <c r="BP53" s="59"/>
      <c r="BQ53" s="59"/>
      <c r="BR53" s="59"/>
      <c r="BS53" s="59"/>
      <c r="BT53" s="59"/>
      <c r="BU53" s="59"/>
      <c r="BV53" s="59"/>
      <c r="BW53" s="59"/>
      <c r="BX53" s="59"/>
      <c r="BY53" s="59"/>
      <c r="BZ53" s="59"/>
      <c r="CA53" s="59"/>
      <c r="CB53" s="59"/>
      <c r="CC53" s="59"/>
      <c r="CD53" s="59"/>
      <c r="CE53" s="59"/>
      <c r="CF53" s="59"/>
      <c r="CG53" s="59"/>
      <c r="CH53" s="59"/>
      <c r="CI53" s="59"/>
      <c r="CJ53" s="59"/>
      <c r="CK53" s="59"/>
      <c r="CL53" s="59"/>
      <c r="CM53" s="59"/>
      <c r="CN53" s="59"/>
      <c r="CO53" s="59"/>
      <c r="CP53" s="59"/>
      <c r="CQ53" s="59"/>
      <c r="CR53" s="59"/>
      <c r="CS53" s="59"/>
      <c r="CT53" s="59"/>
      <c r="CU53" s="59"/>
      <c r="CV53" s="59"/>
      <c r="CW53" s="59"/>
    </row>
    <row r="54" spans="1:101" s="39" customFormat="1" ht="24.95" customHeight="1" x14ac:dyDescent="0.2">
      <c r="A54" s="38" t="s">
        <v>82</v>
      </c>
      <c r="B54" s="77" t="s">
        <v>69</v>
      </c>
      <c r="D54" s="78"/>
      <c r="E54" s="88">
        <f t="shared" si="51"/>
        <v>43705</v>
      </c>
      <c r="F54" s="89">
        <f t="shared" si="45"/>
        <v>43710</v>
      </c>
      <c r="G54" s="40">
        <v>6</v>
      </c>
      <c r="H54" s="41">
        <v>0</v>
      </c>
      <c r="I54" s="42"/>
      <c r="J54" s="55"/>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59"/>
      <c r="AJ54" s="59"/>
      <c r="AK54" s="59"/>
      <c r="AL54" s="59"/>
      <c r="AM54" s="59"/>
      <c r="AN54" s="59"/>
      <c r="AO54" s="59"/>
      <c r="AP54" s="59"/>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c r="BQ54" s="59"/>
      <c r="BR54" s="59"/>
      <c r="BS54" s="59"/>
      <c r="BT54" s="59"/>
      <c r="BU54" s="59"/>
      <c r="BV54" s="59"/>
      <c r="BW54" s="59"/>
      <c r="BX54" s="59"/>
      <c r="BY54" s="59"/>
      <c r="BZ54" s="59"/>
      <c r="CA54" s="59"/>
      <c r="CB54" s="59"/>
      <c r="CC54" s="59"/>
      <c r="CD54" s="59"/>
      <c r="CE54" s="59"/>
      <c r="CF54" s="59"/>
      <c r="CG54" s="59"/>
      <c r="CH54" s="59"/>
      <c r="CI54" s="59"/>
      <c r="CJ54" s="59"/>
      <c r="CK54" s="59"/>
      <c r="CL54" s="59"/>
      <c r="CM54" s="59"/>
      <c r="CN54" s="59"/>
      <c r="CO54" s="59"/>
      <c r="CP54" s="59"/>
      <c r="CQ54" s="59"/>
      <c r="CR54" s="59"/>
      <c r="CS54" s="59"/>
      <c r="CT54" s="59"/>
      <c r="CU54" s="59"/>
      <c r="CV54" s="59"/>
      <c r="CW54" s="59"/>
    </row>
    <row r="55" spans="1:101" s="39" customFormat="1" ht="24.95" customHeight="1" x14ac:dyDescent="0.2">
      <c r="A55" s="38" t="s">
        <v>83</v>
      </c>
      <c r="B55" s="77" t="s">
        <v>65</v>
      </c>
      <c r="D55" s="78"/>
      <c r="E55" s="88">
        <f t="shared" si="51"/>
        <v>43711</v>
      </c>
      <c r="F55" s="89">
        <f t="shared" si="45"/>
        <v>43718</v>
      </c>
      <c r="G55" s="40">
        <v>8</v>
      </c>
      <c r="H55" s="41">
        <v>0</v>
      </c>
      <c r="I55" s="42"/>
      <c r="J55" s="55"/>
      <c r="K55" s="59"/>
      <c r="L55" s="59"/>
      <c r="M55" s="59"/>
      <c r="N55" s="59"/>
      <c r="O55" s="59"/>
      <c r="P55" s="59"/>
      <c r="Q55" s="59"/>
      <c r="R55" s="59"/>
      <c r="S55" s="59"/>
      <c r="T55" s="59"/>
      <c r="U55" s="59"/>
      <c r="V55" s="59"/>
      <c r="W55" s="59"/>
      <c r="X55" s="59"/>
      <c r="Y55" s="59"/>
      <c r="Z55" s="59"/>
      <c r="AA55" s="59"/>
      <c r="AB55" s="59"/>
      <c r="AC55" s="59"/>
      <c r="AD55" s="59"/>
      <c r="AE55" s="59"/>
      <c r="AF55" s="59"/>
      <c r="AG55" s="59"/>
      <c r="AH55" s="59"/>
      <c r="AI55" s="59"/>
      <c r="AJ55" s="59"/>
      <c r="AK55" s="59"/>
      <c r="AL55" s="59"/>
      <c r="AM55" s="59"/>
      <c r="AN55" s="59"/>
      <c r="AO55" s="59"/>
      <c r="AP55" s="59"/>
      <c r="AQ55" s="59"/>
      <c r="AR55" s="59"/>
      <c r="AS55" s="59"/>
      <c r="AT55" s="59"/>
      <c r="AU55" s="59"/>
      <c r="AV55" s="59"/>
      <c r="AW55" s="59"/>
      <c r="AX55" s="59"/>
      <c r="AY55" s="59"/>
      <c r="AZ55" s="59"/>
      <c r="BA55" s="59"/>
      <c r="BB55" s="59"/>
      <c r="BC55" s="59"/>
      <c r="BD55" s="59"/>
      <c r="BE55" s="59"/>
      <c r="BF55" s="59"/>
      <c r="BG55" s="59"/>
      <c r="BH55" s="59"/>
      <c r="BI55" s="59"/>
      <c r="BJ55" s="59"/>
      <c r="BK55" s="59"/>
      <c r="BL55" s="59"/>
      <c r="BM55" s="59"/>
      <c r="BN55" s="59"/>
      <c r="BO55" s="59"/>
      <c r="BP55" s="59"/>
      <c r="BQ55" s="59"/>
      <c r="BR55" s="59"/>
      <c r="BS55" s="59"/>
      <c r="BT55" s="59"/>
      <c r="BU55" s="59"/>
      <c r="BV55" s="59"/>
      <c r="BW55" s="59"/>
      <c r="BX55" s="59"/>
      <c r="BY55" s="59"/>
      <c r="BZ55" s="59"/>
      <c r="CA55" s="59"/>
      <c r="CB55" s="59"/>
      <c r="CC55" s="59"/>
      <c r="CD55" s="59"/>
      <c r="CE55" s="59"/>
      <c r="CF55" s="59"/>
      <c r="CG55" s="59"/>
      <c r="CH55" s="59"/>
      <c r="CI55" s="59"/>
      <c r="CJ55" s="59"/>
      <c r="CK55" s="59"/>
      <c r="CL55" s="59"/>
      <c r="CM55" s="59"/>
      <c r="CN55" s="59"/>
      <c r="CO55" s="59"/>
      <c r="CP55" s="59"/>
      <c r="CQ55" s="59"/>
      <c r="CR55" s="59"/>
      <c r="CS55" s="59"/>
      <c r="CT55" s="59"/>
      <c r="CU55" s="59"/>
      <c r="CV55" s="59"/>
      <c r="CW55" s="59"/>
    </row>
    <row r="56" spans="1:101" s="45" customFormat="1" ht="24.95" customHeight="1" x14ac:dyDescent="0.2">
      <c r="A56" s="38" t="s">
        <v>84</v>
      </c>
      <c r="B56" s="43" t="s">
        <v>85</v>
      </c>
      <c r="C56" s="43"/>
      <c r="D56" s="44"/>
      <c r="E56" s="88">
        <f t="shared" si="51"/>
        <v>43719</v>
      </c>
      <c r="F56" s="89">
        <f t="shared" si="45"/>
        <v>43723</v>
      </c>
      <c r="G56" s="40">
        <v>5</v>
      </c>
      <c r="H56" s="41">
        <v>0</v>
      </c>
      <c r="I56" s="42"/>
      <c r="J56" s="57"/>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59"/>
      <c r="AJ56" s="59"/>
      <c r="AK56" s="59"/>
      <c r="AL56" s="59"/>
      <c r="AM56" s="59"/>
      <c r="AN56" s="59"/>
      <c r="AO56" s="59"/>
      <c r="AP56" s="59"/>
      <c r="AQ56" s="59"/>
      <c r="AR56" s="59"/>
      <c r="AS56" s="59"/>
      <c r="AT56" s="59"/>
      <c r="AU56" s="59"/>
      <c r="AV56" s="59"/>
      <c r="AW56" s="59"/>
      <c r="AX56" s="59"/>
      <c r="AY56" s="59"/>
      <c r="AZ56" s="59"/>
      <c r="BA56" s="59"/>
      <c r="BB56" s="59"/>
      <c r="BC56" s="59"/>
      <c r="BD56" s="59"/>
      <c r="BE56" s="59"/>
      <c r="BF56" s="59"/>
      <c r="BG56" s="59"/>
      <c r="BH56" s="59"/>
      <c r="BI56" s="59"/>
      <c r="BJ56" s="59"/>
      <c r="BK56" s="59"/>
      <c r="BL56" s="59"/>
      <c r="BM56" s="59"/>
      <c r="BN56" s="59"/>
      <c r="BO56" s="59"/>
      <c r="BP56" s="59"/>
      <c r="BQ56" s="59"/>
      <c r="BR56" s="59"/>
      <c r="BS56" s="59"/>
      <c r="BT56" s="59"/>
      <c r="BU56" s="59"/>
      <c r="BV56" s="59"/>
      <c r="BW56" s="59"/>
      <c r="BX56" s="59"/>
      <c r="BY56" s="59"/>
      <c r="BZ56" s="59"/>
      <c r="CA56" s="59"/>
      <c r="CB56" s="59"/>
      <c r="CC56" s="59"/>
      <c r="CD56" s="59"/>
      <c r="CE56" s="59"/>
      <c r="CF56" s="59"/>
      <c r="CG56" s="59"/>
      <c r="CH56" s="59"/>
      <c r="CI56" s="59"/>
      <c r="CJ56" s="59"/>
      <c r="CK56" s="59"/>
      <c r="CL56" s="59"/>
      <c r="CM56" s="59"/>
      <c r="CN56" s="59"/>
      <c r="CO56" s="59"/>
      <c r="CP56" s="59"/>
      <c r="CQ56" s="59"/>
      <c r="CR56" s="59"/>
      <c r="CS56" s="59"/>
      <c r="CT56" s="59"/>
      <c r="CU56" s="59"/>
      <c r="CV56" s="59"/>
      <c r="CW56" s="59"/>
    </row>
  </sheetData>
  <sheetProtection formatCells="0" formatColumns="0" formatRows="0" insertRows="0" deleteRows="0"/>
  <mergeCells count="2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 ref="CJ4:CP4"/>
    <mergeCell ref="CJ5:CP5"/>
    <mergeCell ref="CQ4:CW4"/>
    <mergeCell ref="CQ5:CW5"/>
    <mergeCell ref="BO4:BU4"/>
    <mergeCell ref="BO5:BU5"/>
    <mergeCell ref="BV4:CB4"/>
    <mergeCell ref="BV5:CB5"/>
    <mergeCell ref="CC4:CI4"/>
    <mergeCell ref="CC5:CI5"/>
  </mergeCells>
  <phoneticPr fontId="3" type="noConversion"/>
  <conditionalFormatting sqref="H11:H20 H48:H55 H35:H43 H22:H27 H31:H33 H45:H46">
    <cfRule type="dataBar" priority="125">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02" priority="168">
      <formula>K$6=TODAY()</formula>
    </cfRule>
  </conditionalFormatting>
  <conditionalFormatting sqref="K8:BN8 K31:CW43 K11:CW27 K47:CW56">
    <cfRule type="expression" dxfId="101" priority="171">
      <formula>AND($E8&lt;=K$6,ROUNDDOWN(($F8-$E8+1)*$H8,0)+$E8-1&gt;=K$6)</formula>
    </cfRule>
    <cfRule type="expression" dxfId="100" priority="172">
      <formula>AND(NOT(ISBLANK($E8)),$E8&lt;=K$6,$F8&gt;=K$6)</formula>
    </cfRule>
  </conditionalFormatting>
  <conditionalFormatting sqref="K6:BN8 K11:BN27 K31:BN43 K47:BN56">
    <cfRule type="expression" dxfId="99" priority="131">
      <formula>K$6=TODAY()</formula>
    </cfRule>
  </conditionalFormatting>
  <conditionalFormatting sqref="H9:H10">
    <cfRule type="dataBar" priority="120">
      <dataBar>
        <cfvo type="num" val="0"/>
        <cfvo type="num" val="1"/>
        <color theme="0" tint="-0.34998626667073579"/>
      </dataBar>
      <extLst>
        <ext xmlns:x14="http://schemas.microsoft.com/office/spreadsheetml/2009/9/main" uri="{B025F937-C7B1-47D3-B67F-A62EFF666E3E}">
          <x14:id>{30F246C0-310F-4503-AEDF-0988B993DB5F}</x14:id>
        </ext>
      </extLst>
    </cfRule>
  </conditionalFormatting>
  <conditionalFormatting sqref="K9:BN10">
    <cfRule type="expression" dxfId="98" priority="122">
      <formula>AND($E9&lt;=K$6,ROUNDDOWN(($F9-$E9+1)*$H9,0)+$E9-1&gt;=K$6)</formula>
    </cfRule>
    <cfRule type="expression" dxfId="97" priority="123">
      <formula>AND(NOT(ISBLANK($E9)),$E9&lt;=K$6,$F9&gt;=K$6)</formula>
    </cfRule>
  </conditionalFormatting>
  <conditionalFormatting sqref="K9:BN10">
    <cfRule type="expression" dxfId="96" priority="121">
      <formula>K$6=TODAY()</formula>
    </cfRule>
  </conditionalFormatting>
  <conditionalFormatting sqref="H56">
    <cfRule type="dataBar" priority="119">
      <dataBar>
        <cfvo type="num" val="0"/>
        <cfvo type="num" val="1"/>
        <color theme="0" tint="-0.34998626667073579"/>
      </dataBar>
      <extLst>
        <ext xmlns:x14="http://schemas.microsoft.com/office/spreadsheetml/2009/9/main" uri="{B025F937-C7B1-47D3-B67F-A62EFF666E3E}">
          <x14:id>{8C9A9549-581A-4F32-8D32-FEEB31D9ED1D}</x14:id>
        </ext>
      </extLst>
    </cfRule>
  </conditionalFormatting>
  <conditionalFormatting sqref="CN46:CW46">
    <cfRule type="expression" dxfId="95" priority="177">
      <formula>AND($E44&lt;=CN$6,ROUNDDOWN(($F44-$E44+1)*$H44,0)+$E44-1&gt;=CN$6)</formula>
    </cfRule>
    <cfRule type="expression" dxfId="94" priority="178">
      <formula>AND(NOT(ISBLANK($E44)),$E44&lt;=CN$6,$F44&gt;=CN$6)</formula>
    </cfRule>
  </conditionalFormatting>
  <conditionalFormatting sqref="BO6:BU7">
    <cfRule type="expression" dxfId="91" priority="98">
      <formula>BO$6=TODAY()</formula>
    </cfRule>
  </conditionalFormatting>
  <conditionalFormatting sqref="BO8:BU8">
    <cfRule type="expression" dxfId="90" priority="99">
      <formula>AND($E8&lt;=BO$6,ROUNDDOWN(($F8-$E8+1)*$H8,0)+$E8-1&gt;=BO$6)</formula>
    </cfRule>
    <cfRule type="expression" dxfId="89" priority="100">
      <formula>AND(NOT(ISBLANK($E8)),$E8&lt;=BO$6,$F8&gt;=BO$6)</formula>
    </cfRule>
  </conditionalFormatting>
  <conditionalFormatting sqref="BO6:BU8 BO11:BU27 BO31:BU43 BO47:BU56">
    <cfRule type="expression" dxfId="88" priority="97">
      <formula>BO$6=TODAY()</formula>
    </cfRule>
  </conditionalFormatting>
  <conditionalFormatting sqref="BO9:BU10">
    <cfRule type="expression" dxfId="87" priority="95">
      <formula>AND($E9&lt;=BO$6,ROUNDDOWN(($F9-$E9+1)*$H9,0)+$E9-1&gt;=BO$6)</formula>
    </cfRule>
    <cfRule type="expression" dxfId="86" priority="96">
      <formula>AND(NOT(ISBLANK($E9)),$E9&lt;=BO$6,$F9&gt;=BO$6)</formula>
    </cfRule>
  </conditionalFormatting>
  <conditionalFormatting sqref="BO9:BU10">
    <cfRule type="expression" dxfId="85" priority="94">
      <formula>BO$6=TODAY()</formula>
    </cfRule>
  </conditionalFormatting>
  <conditionalFormatting sqref="BV6:CB7">
    <cfRule type="expression" dxfId="82" priority="87">
      <formula>BV$6=TODAY()</formula>
    </cfRule>
  </conditionalFormatting>
  <conditionalFormatting sqref="BV8:CB8">
    <cfRule type="expression" dxfId="81" priority="88">
      <formula>AND($E8&lt;=BV$6,ROUNDDOWN(($F8-$E8+1)*$H8,0)+$E8-1&gt;=BV$6)</formula>
    </cfRule>
    <cfRule type="expression" dxfId="80" priority="89">
      <formula>AND(NOT(ISBLANK($E8)),$E8&lt;=BV$6,$F8&gt;=BV$6)</formula>
    </cfRule>
  </conditionalFormatting>
  <conditionalFormatting sqref="BV6:CB8 BV11:CB27 BV31:CB43 BV47:CB56">
    <cfRule type="expression" dxfId="79" priority="86">
      <formula>BV$6=TODAY()</formula>
    </cfRule>
  </conditionalFormatting>
  <conditionalFormatting sqref="BV9:CB10">
    <cfRule type="expression" dxfId="78" priority="84">
      <formula>AND($E9&lt;=BV$6,ROUNDDOWN(($F9-$E9+1)*$H9,0)+$E9-1&gt;=BV$6)</formula>
    </cfRule>
    <cfRule type="expression" dxfId="77" priority="85">
      <formula>AND(NOT(ISBLANK($E9)),$E9&lt;=BV$6,$F9&gt;=BV$6)</formula>
    </cfRule>
  </conditionalFormatting>
  <conditionalFormatting sqref="BV9:CB10">
    <cfRule type="expression" dxfId="76" priority="83">
      <formula>BV$6=TODAY()</formula>
    </cfRule>
  </conditionalFormatting>
  <conditionalFormatting sqref="CC6:CI7">
    <cfRule type="expression" dxfId="73" priority="76">
      <formula>CC$6=TODAY()</formula>
    </cfRule>
  </conditionalFormatting>
  <conditionalFormatting sqref="CC8:CI8">
    <cfRule type="expression" dxfId="72" priority="77">
      <formula>AND($E8&lt;=CC$6,ROUNDDOWN(($F8-$E8+1)*$H8,0)+$E8-1&gt;=CC$6)</formula>
    </cfRule>
    <cfRule type="expression" dxfId="71" priority="78">
      <formula>AND(NOT(ISBLANK($E8)),$E8&lt;=CC$6,$F8&gt;=CC$6)</formula>
    </cfRule>
  </conditionalFormatting>
  <conditionalFormatting sqref="CC6:CI8 CC11:CI27 CC31:CI43 CC47:CI56">
    <cfRule type="expression" dxfId="70" priority="75">
      <formula>CC$6=TODAY()</formula>
    </cfRule>
  </conditionalFormatting>
  <conditionalFormatting sqref="CC9:CI10">
    <cfRule type="expression" dxfId="69" priority="73">
      <formula>AND($E9&lt;=CC$6,ROUNDDOWN(($F9-$E9+1)*$H9,0)+$E9-1&gt;=CC$6)</formula>
    </cfRule>
    <cfRule type="expression" dxfId="68" priority="74">
      <formula>AND(NOT(ISBLANK($E9)),$E9&lt;=CC$6,$F9&gt;=CC$6)</formula>
    </cfRule>
  </conditionalFormatting>
  <conditionalFormatting sqref="CC9:CI10">
    <cfRule type="expression" dxfId="67" priority="72">
      <formula>CC$6=TODAY()</formula>
    </cfRule>
  </conditionalFormatting>
  <conditionalFormatting sqref="CJ6:CP7">
    <cfRule type="expression" dxfId="64" priority="65">
      <formula>CJ$6=TODAY()</formula>
    </cfRule>
  </conditionalFormatting>
  <conditionalFormatting sqref="CJ8:CP8">
    <cfRule type="expression" dxfId="63" priority="66">
      <formula>AND($E8&lt;=CJ$6,ROUNDDOWN(($F8-$E8+1)*$H8,0)+$E8-1&gt;=CJ$6)</formula>
    </cfRule>
    <cfRule type="expression" dxfId="62" priority="67">
      <formula>AND(NOT(ISBLANK($E8)),$E8&lt;=CJ$6,$F8&gt;=CJ$6)</formula>
    </cfRule>
  </conditionalFormatting>
  <conditionalFormatting sqref="CJ6:CP8 CJ11:CP27 CJ47:CP56 CN45:CP46 CJ31:CP43">
    <cfRule type="expression" dxfId="61" priority="64">
      <formula>CJ$6=TODAY()</formula>
    </cfRule>
  </conditionalFormatting>
  <conditionalFormatting sqref="CJ9:CP10">
    <cfRule type="expression" dxfId="60" priority="62">
      <formula>AND($E9&lt;=CJ$6,ROUNDDOWN(($F9-$E9+1)*$H9,0)+$E9-1&gt;=CJ$6)</formula>
    </cfRule>
    <cfRule type="expression" dxfId="59" priority="63">
      <formula>AND(NOT(ISBLANK($E9)),$E9&lt;=CJ$6,$F9&gt;=CJ$6)</formula>
    </cfRule>
  </conditionalFormatting>
  <conditionalFormatting sqref="CJ9:CP10">
    <cfRule type="expression" dxfId="58" priority="61">
      <formula>CJ$6=TODAY()</formula>
    </cfRule>
  </conditionalFormatting>
  <conditionalFormatting sqref="CN45:CP45">
    <cfRule type="expression" dxfId="57" priority="70">
      <formula>AND(#REF!&lt;=CN$6,ROUNDDOWN((#REF!-#REF!+1)*#REF!,0)+#REF!-1&gt;=CN$6)</formula>
    </cfRule>
    <cfRule type="expression" dxfId="56" priority="71">
      <formula>AND(NOT(ISBLANK(#REF!)),#REF!&lt;=CN$6,#REF!&gt;=CN$6)</formula>
    </cfRule>
  </conditionalFormatting>
  <conditionalFormatting sqref="CQ6:CW7">
    <cfRule type="expression" dxfId="55" priority="54">
      <formula>CQ$6=TODAY()</formula>
    </cfRule>
  </conditionalFormatting>
  <conditionalFormatting sqref="CQ8:CW8">
    <cfRule type="expression" dxfId="54" priority="55">
      <formula>AND($E8&lt;=CQ$6,ROUNDDOWN(($F8-$E8+1)*$H8,0)+$E8-1&gt;=CQ$6)</formula>
    </cfRule>
    <cfRule type="expression" dxfId="53" priority="56">
      <formula>AND(NOT(ISBLANK($E8)),$E8&lt;=CQ$6,$F8&gt;=CQ$6)</formula>
    </cfRule>
  </conditionalFormatting>
  <conditionalFormatting sqref="CQ6:CW8 CQ11:CW27 CQ31:CW43 CQ45:CW56">
    <cfRule type="expression" dxfId="52" priority="53">
      <formula>CQ$6=TODAY()</formula>
    </cfRule>
  </conditionalFormatting>
  <conditionalFormatting sqref="CQ9:CW10">
    <cfRule type="expression" dxfId="51" priority="51">
      <formula>AND($E9&lt;=CQ$6,ROUNDDOWN(($F9-$E9+1)*$H9,0)+$E9-1&gt;=CQ$6)</formula>
    </cfRule>
    <cfRule type="expression" dxfId="50" priority="52">
      <formula>AND(NOT(ISBLANK($E9)),$E9&lt;=CQ$6,$F9&gt;=CQ$6)</formula>
    </cfRule>
  </conditionalFormatting>
  <conditionalFormatting sqref="CQ9:CW10">
    <cfRule type="expression" dxfId="49" priority="50">
      <formula>CQ$6=TODAY()</formula>
    </cfRule>
  </conditionalFormatting>
  <conditionalFormatting sqref="CQ45:CW45">
    <cfRule type="expression" dxfId="48" priority="59">
      <formula>AND(#REF!&lt;=CQ$6,ROUNDDOWN((#REF!-#REF!+1)*#REF!,0)+#REF!-1&gt;=CQ$6)</formula>
    </cfRule>
    <cfRule type="expression" dxfId="47" priority="60">
      <formula>AND(NOT(ISBLANK(#REF!)),#REF!&lt;=CQ$6,#REF!&gt;=CQ$6)</formula>
    </cfRule>
  </conditionalFormatting>
  <conditionalFormatting sqref="H28">
    <cfRule type="dataBar" priority="49">
      <dataBar>
        <cfvo type="num" val="0"/>
        <cfvo type="num" val="1"/>
        <color theme="0" tint="-0.34998626667073579"/>
      </dataBar>
      <extLst>
        <ext xmlns:x14="http://schemas.microsoft.com/office/spreadsheetml/2009/9/main" uri="{B025F937-C7B1-47D3-B67F-A62EFF666E3E}">
          <x14:id>{FD2AC7EA-8E4F-417B-B365-3F93F078C9D2}</x14:id>
        </ext>
      </extLst>
    </cfRule>
  </conditionalFormatting>
  <conditionalFormatting sqref="K28:CW28">
    <cfRule type="expression" dxfId="44" priority="48">
      <formula>AND($E28&lt;=K$6,ROUNDDOWN(($F28-$E28+1)*$H28,0)+$E28-1&gt;=K$6)</formula>
    </cfRule>
    <cfRule type="expression" dxfId="43" priority="49">
      <formula>AND(NOT(ISBLANK($E28)),$E28&lt;=K$6,$F28&gt;=K$6)</formula>
    </cfRule>
  </conditionalFormatting>
  <conditionalFormatting sqref="K28:BN28">
    <cfRule type="expression" dxfId="42" priority="47">
      <formula>K$6=TODAY()</formula>
    </cfRule>
  </conditionalFormatting>
  <conditionalFormatting sqref="BO28:BU28">
    <cfRule type="expression" dxfId="41" priority="45">
      <formula>BO$6=TODAY()</formula>
    </cfRule>
  </conditionalFormatting>
  <conditionalFormatting sqref="BV28:CB28">
    <cfRule type="expression" dxfId="40" priority="44">
      <formula>BV$6=TODAY()</formula>
    </cfRule>
  </conditionalFormatting>
  <conditionalFormatting sqref="CC28:CI28">
    <cfRule type="expression" dxfId="39" priority="43">
      <formula>CC$6=TODAY()</formula>
    </cfRule>
  </conditionalFormatting>
  <conditionalFormatting sqref="CJ28:CP28">
    <cfRule type="expression" dxfId="38" priority="42">
      <formula>CJ$6=TODAY()</formula>
    </cfRule>
  </conditionalFormatting>
  <conditionalFormatting sqref="CQ28:CW28">
    <cfRule type="expression" dxfId="37" priority="41">
      <formula>CQ$6=TODAY()</formula>
    </cfRule>
  </conditionalFormatting>
  <conditionalFormatting sqref="K45:CM46">
    <cfRule type="expression" dxfId="30" priority="33">
      <formula>AND($E45&lt;=K$6,ROUNDDOWN(($F45-$E45+1)*$H45,0)+$E45-1&gt;=K$6)</formula>
    </cfRule>
    <cfRule type="expression" dxfId="29" priority="34">
      <formula>AND(NOT(ISBLANK($E45)),$E45&lt;=K$6,$F45&gt;=K$6)</formula>
    </cfRule>
  </conditionalFormatting>
  <conditionalFormatting sqref="K45:BN46">
    <cfRule type="expression" dxfId="28" priority="32">
      <formula>K$6=TODAY()</formula>
    </cfRule>
  </conditionalFormatting>
  <conditionalFormatting sqref="BO45:BU46">
    <cfRule type="expression" dxfId="27" priority="31">
      <formula>BO$6=TODAY()</formula>
    </cfRule>
  </conditionalFormatting>
  <conditionalFormatting sqref="BV45:CB46">
    <cfRule type="expression" dxfId="26" priority="30">
      <formula>BV$6=TODAY()</formula>
    </cfRule>
  </conditionalFormatting>
  <conditionalFormatting sqref="CC45:CI46">
    <cfRule type="expression" dxfId="25" priority="29">
      <formula>CC$6=TODAY()</formula>
    </cfRule>
  </conditionalFormatting>
  <conditionalFormatting sqref="CJ45:CM46">
    <cfRule type="expression" dxfId="24" priority="28">
      <formula>CJ$6=TODAY()</formula>
    </cfRule>
  </conditionalFormatting>
  <conditionalFormatting sqref="H30">
    <cfRule type="dataBar" priority="24">
      <dataBar>
        <cfvo type="num" val="0"/>
        <cfvo type="num" val="1"/>
        <color theme="0" tint="-0.34998626667073579"/>
      </dataBar>
      <extLst>
        <ext xmlns:x14="http://schemas.microsoft.com/office/spreadsheetml/2009/9/main" uri="{B025F937-C7B1-47D3-B67F-A62EFF666E3E}">
          <x14:id>{D4FD8772-F01E-4D54-8436-0DD1AE9BD500}</x14:id>
        </ext>
      </extLst>
    </cfRule>
  </conditionalFormatting>
  <conditionalFormatting sqref="K30:CW30">
    <cfRule type="expression" dxfId="23" priority="26">
      <formula>AND($E30&lt;=K$6,ROUNDDOWN(($F30-$E30+1)*$H30,0)+$E30-1&gt;=K$6)</formula>
    </cfRule>
    <cfRule type="expression" dxfId="22" priority="27">
      <formula>AND(NOT(ISBLANK($E30)),$E30&lt;=K$6,$F30&gt;=K$6)</formula>
    </cfRule>
  </conditionalFormatting>
  <conditionalFormatting sqref="K30:BN30">
    <cfRule type="expression" dxfId="21" priority="25">
      <formula>K$6=TODAY()</formula>
    </cfRule>
  </conditionalFormatting>
  <conditionalFormatting sqref="BO30:BU30">
    <cfRule type="expression" dxfId="20" priority="23">
      <formula>BO$6=TODAY()</formula>
    </cfRule>
  </conditionalFormatting>
  <conditionalFormatting sqref="BV30:CB30">
    <cfRule type="expression" dxfId="19" priority="22">
      <formula>BV$6=TODAY()</formula>
    </cfRule>
  </conditionalFormatting>
  <conditionalFormatting sqref="CC30:CI30">
    <cfRule type="expression" dxfId="18" priority="21">
      <formula>CC$6=TODAY()</formula>
    </cfRule>
  </conditionalFormatting>
  <conditionalFormatting sqref="CJ30:CP30">
    <cfRule type="expression" dxfId="17" priority="20">
      <formula>CJ$6=TODAY()</formula>
    </cfRule>
  </conditionalFormatting>
  <conditionalFormatting sqref="CQ30:CW30">
    <cfRule type="expression" dxfId="16" priority="19">
      <formula>CQ$6=TODAY()</formula>
    </cfRule>
  </conditionalFormatting>
  <conditionalFormatting sqref="H29">
    <cfRule type="dataBar" priority="15">
      <dataBar>
        <cfvo type="num" val="0"/>
        <cfvo type="num" val="1"/>
        <color theme="0" tint="-0.34998626667073579"/>
      </dataBar>
      <extLst>
        <ext xmlns:x14="http://schemas.microsoft.com/office/spreadsheetml/2009/9/main" uri="{B025F937-C7B1-47D3-B67F-A62EFF666E3E}">
          <x14:id>{2C724D3E-42FD-4F54-9AB1-C9E843548E91}</x14:id>
        </ext>
      </extLst>
    </cfRule>
  </conditionalFormatting>
  <conditionalFormatting sqref="K29:CW29">
    <cfRule type="expression" dxfId="15" priority="17">
      <formula>AND($E29&lt;=K$6,ROUNDDOWN(($F29-$E29+1)*$H29,0)+$E29-1&gt;=K$6)</formula>
    </cfRule>
    <cfRule type="expression" dxfId="14" priority="18">
      <formula>AND(NOT(ISBLANK($E29)),$E29&lt;=K$6,$F29&gt;=K$6)</formula>
    </cfRule>
  </conditionalFormatting>
  <conditionalFormatting sqref="K29:BN29">
    <cfRule type="expression" dxfId="13" priority="16">
      <formula>K$6=TODAY()</formula>
    </cfRule>
  </conditionalFormatting>
  <conditionalFormatting sqref="BO29:BU29">
    <cfRule type="expression" dxfId="12" priority="14">
      <formula>BO$6=TODAY()</formula>
    </cfRule>
  </conditionalFormatting>
  <conditionalFormatting sqref="BV29:CB29">
    <cfRule type="expression" dxfId="11" priority="13">
      <formula>BV$6=TODAY()</formula>
    </cfRule>
  </conditionalFormatting>
  <conditionalFormatting sqref="CC29:CI29">
    <cfRule type="expression" dxfId="10" priority="12">
      <formula>CC$6=TODAY()</formula>
    </cfRule>
  </conditionalFormatting>
  <conditionalFormatting sqref="CJ29:CP29">
    <cfRule type="expression" dxfId="9" priority="11">
      <formula>CJ$6=TODAY()</formula>
    </cfRule>
  </conditionalFormatting>
  <conditionalFormatting sqref="CQ29:CW29">
    <cfRule type="expression" dxfId="8" priority="10">
      <formula>CQ$6=TODAY()</formula>
    </cfRule>
  </conditionalFormatting>
  <conditionalFormatting sqref="H44">
    <cfRule type="dataBar" priority="6">
      <dataBar>
        <cfvo type="num" val="0"/>
        <cfvo type="num" val="1"/>
        <color theme="0" tint="-0.34998626667073579"/>
      </dataBar>
      <extLst>
        <ext xmlns:x14="http://schemas.microsoft.com/office/spreadsheetml/2009/9/main" uri="{B025F937-C7B1-47D3-B67F-A62EFF666E3E}">
          <x14:id>{23439CBC-BC72-4372-8837-F46E32680EC3}</x14:id>
        </ext>
      </extLst>
    </cfRule>
  </conditionalFormatting>
  <conditionalFormatting sqref="K44:CW44">
    <cfRule type="expression" dxfId="7" priority="8">
      <formula>AND($E44&lt;=K$6,ROUNDDOWN(($F44-$E44+1)*$H44,0)+$E44-1&gt;=K$6)</formula>
    </cfRule>
    <cfRule type="expression" dxfId="6" priority="9">
      <formula>AND(NOT(ISBLANK($E44)),$E44&lt;=K$6,$F44&gt;=K$6)</formula>
    </cfRule>
  </conditionalFormatting>
  <conditionalFormatting sqref="K44:BN44">
    <cfRule type="expression" dxfId="5" priority="7">
      <formula>K$6=TODAY()</formula>
    </cfRule>
  </conditionalFormatting>
  <conditionalFormatting sqref="BO44:BU44">
    <cfRule type="expression" dxfId="4" priority="5">
      <formula>BO$6=TODAY()</formula>
    </cfRule>
  </conditionalFormatting>
  <conditionalFormatting sqref="BV44:CB44">
    <cfRule type="expression" dxfId="3" priority="4">
      <formula>BV$6=TODAY()</formula>
    </cfRule>
  </conditionalFormatting>
  <conditionalFormatting sqref="CC44:CI44">
    <cfRule type="expression" dxfId="2" priority="3">
      <formula>CC$6=TODAY()</formula>
    </cfRule>
  </conditionalFormatting>
  <conditionalFormatting sqref="CJ44:CP44">
    <cfRule type="expression" dxfId="1" priority="2">
      <formula>CJ$6=TODAY()</formula>
    </cfRule>
  </conditionalFormatting>
  <conditionalFormatting sqref="CQ44:CW44">
    <cfRule type="expression" dxfId="0" priority="1">
      <formula>CQ$6=TODAY()</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35:H38 H50" unlockedFormula="1"/>
    <ignoredError sqref="A47 A34 A21"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H11:H20 H48:H55 H35:H43 H22:H27 H31:H33 H45:H46</xm:sqref>
        </x14:conditionalFormatting>
        <x14:conditionalFormatting xmlns:xm="http://schemas.microsoft.com/office/excel/2006/main">
          <x14:cfRule type="dataBar" id="{30F246C0-310F-4503-AEDF-0988B993DB5F}">
            <x14:dataBar minLength="0" maxLength="100" gradient="0">
              <x14:cfvo type="num">
                <xm:f>0</xm:f>
              </x14:cfvo>
              <x14:cfvo type="num">
                <xm:f>1</xm:f>
              </x14:cfvo>
              <x14:negativeFillColor rgb="FFFF0000"/>
              <x14:axisColor rgb="FF000000"/>
            </x14:dataBar>
          </x14:cfRule>
          <xm:sqref>H9:H10</xm:sqref>
        </x14:conditionalFormatting>
        <x14:conditionalFormatting xmlns:xm="http://schemas.microsoft.com/office/excel/2006/main">
          <x14:cfRule type="dataBar" id="{8C9A9549-581A-4F32-8D32-FEEB31D9ED1D}">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FD2AC7EA-8E4F-417B-B365-3F93F078C9D2}">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D4FD8772-F01E-4D54-8436-0DD1AE9BD500}">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2C724D3E-42FD-4F54-9AB1-C9E843548E91}">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3439CBC-BC72-4372-8837-F46E32680EC3}">
            <x14:dataBar minLength="0" maxLength="100" gradient="0">
              <x14:cfvo type="num">
                <xm:f>0</xm:f>
              </x14:cfvo>
              <x14:cfvo type="num">
                <xm:f>1</xm:f>
              </x14:cfvo>
              <x14:negativeFillColor rgb="FFFF0000"/>
              <x14:axisColor rgb="FF000000"/>
            </x14:dataBar>
          </x14:cfRule>
          <xm:sqref>H44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13" customWidth="1"/>
    <col min="2" max="2" width="82.140625" style="13" customWidth="1"/>
    <col min="3" max="16384" width="8.85546875" style="9"/>
  </cols>
  <sheetData>
    <row r="1" spans="1:4" ht="30" customHeight="1" x14ac:dyDescent="0.2">
      <c r="A1" s="20" t="s">
        <v>3</v>
      </c>
      <c r="B1" s="20"/>
      <c r="C1" s="24"/>
      <c r="D1" s="24"/>
    </row>
    <row r="2" spans="1:4" ht="15" x14ac:dyDescent="0.2">
      <c r="A2" s="21"/>
      <c r="B2" s="25"/>
      <c r="C2" s="24"/>
      <c r="D2" s="24"/>
    </row>
    <row r="3" spans="1:4" ht="15" x14ac:dyDescent="0.2">
      <c r="A3" s="22"/>
      <c r="B3" s="17" t="s">
        <v>4</v>
      </c>
      <c r="C3" s="23"/>
    </row>
    <row r="4" spans="1:4" ht="14.25" x14ac:dyDescent="0.2">
      <c r="A4" s="7"/>
      <c r="B4" s="19" t="s">
        <v>1</v>
      </c>
      <c r="C4" s="8"/>
    </row>
    <row r="5" spans="1:4" ht="15" x14ac:dyDescent="0.2">
      <c r="A5" s="7"/>
      <c r="B5" s="10"/>
      <c r="C5" s="8"/>
    </row>
    <row r="6" spans="1:4" ht="15.75" x14ac:dyDescent="0.25">
      <c r="A6" s="7"/>
      <c r="B6" s="11" t="s">
        <v>5</v>
      </c>
      <c r="C6" s="8"/>
    </row>
    <row r="7" spans="1:4" ht="15" x14ac:dyDescent="0.2">
      <c r="A7" s="7"/>
      <c r="B7" s="10"/>
      <c r="C7" s="8"/>
    </row>
    <row r="8" spans="1:4" ht="30" x14ac:dyDescent="0.2">
      <c r="A8" s="7"/>
      <c r="B8" s="10" t="s">
        <v>6</v>
      </c>
      <c r="C8" s="8"/>
    </row>
    <row r="9" spans="1:4" ht="15" x14ac:dyDescent="0.2">
      <c r="A9" s="7"/>
      <c r="B9" s="10"/>
      <c r="C9" s="8"/>
    </row>
    <row r="10" spans="1:4" ht="46.5" x14ac:dyDescent="0.25">
      <c r="A10" s="7"/>
      <c r="B10" s="10" t="s">
        <v>7</v>
      </c>
      <c r="C10" s="8"/>
    </row>
    <row r="11" spans="1:4" ht="15" x14ac:dyDescent="0.2">
      <c r="A11" s="7"/>
      <c r="B11" s="10"/>
      <c r="C11" s="8"/>
    </row>
    <row r="12" spans="1:4" ht="45" x14ac:dyDescent="0.2">
      <c r="A12" s="7"/>
      <c r="B12" s="10" t="s">
        <v>8</v>
      </c>
      <c r="C12" s="8"/>
    </row>
    <row r="13" spans="1:4" ht="15" x14ac:dyDescent="0.2">
      <c r="A13" s="7"/>
      <c r="B13" s="10"/>
      <c r="C13" s="8"/>
    </row>
    <row r="14" spans="1:4" ht="60" x14ac:dyDescent="0.2">
      <c r="A14" s="7"/>
      <c r="B14" s="10" t="s">
        <v>9</v>
      </c>
      <c r="C14" s="8"/>
    </row>
    <row r="15" spans="1:4" ht="15" x14ac:dyDescent="0.2">
      <c r="A15" s="7"/>
      <c r="B15" s="10"/>
      <c r="C15" s="8"/>
    </row>
    <row r="16" spans="1:4" ht="30.75" x14ac:dyDescent="0.2">
      <c r="A16" s="7"/>
      <c r="B16" s="10" t="s">
        <v>10</v>
      </c>
      <c r="C16" s="8"/>
    </row>
    <row r="17" spans="1:3" ht="15" x14ac:dyDescent="0.2">
      <c r="A17" s="7"/>
      <c r="B17" s="10"/>
      <c r="C17" s="8"/>
    </row>
    <row r="18" spans="1:3" ht="15.75" x14ac:dyDescent="0.25">
      <c r="A18" s="7"/>
      <c r="B18" s="11" t="s">
        <v>11</v>
      </c>
      <c r="C18" s="8"/>
    </row>
    <row r="19" spans="1:3" ht="15" x14ac:dyDescent="0.2">
      <c r="A19" s="7"/>
      <c r="B19" s="18" t="s">
        <v>2</v>
      </c>
      <c r="C19" s="8"/>
    </row>
    <row r="20" spans="1:3" ht="15" x14ac:dyDescent="0.2">
      <c r="A20" s="7"/>
      <c r="B20" s="12"/>
      <c r="C20" s="8"/>
    </row>
    <row r="21" spans="1:3" x14ac:dyDescent="0.2">
      <c r="A21" s="7"/>
      <c r="B21" s="7"/>
      <c r="C21" s="8"/>
    </row>
    <row r="22" spans="1:3" x14ac:dyDescent="0.2">
      <c r="A22" s="7"/>
      <c r="B22" s="7"/>
      <c r="C22" s="8"/>
    </row>
    <row r="23" spans="1:3" x14ac:dyDescent="0.2">
      <c r="A23" s="7"/>
      <c r="B23" s="7"/>
      <c r="C23" s="8"/>
    </row>
    <row r="24" spans="1:3" x14ac:dyDescent="0.2">
      <c r="A24" s="7"/>
      <c r="B24" s="7"/>
      <c r="C24" s="8"/>
    </row>
    <row r="25" spans="1:3" x14ac:dyDescent="0.2">
      <c r="A25" s="7"/>
      <c r="B25" s="7"/>
      <c r="C25" s="8"/>
    </row>
    <row r="26" spans="1:3" x14ac:dyDescent="0.2">
      <c r="A26" s="7"/>
      <c r="B26" s="7"/>
      <c r="C26" s="8"/>
    </row>
    <row r="27" spans="1:3" x14ac:dyDescent="0.2">
      <c r="A27" s="7"/>
      <c r="B27" s="7"/>
      <c r="C27" s="8"/>
    </row>
    <row r="28" spans="1:3" x14ac:dyDescent="0.2">
      <c r="A28" s="7"/>
      <c r="B28" s="7"/>
      <c r="C28" s="8"/>
    </row>
    <row r="29" spans="1:3" x14ac:dyDescent="0.2">
      <c r="A29" s="7"/>
      <c r="B29" s="7"/>
      <c r="C29" s="8"/>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GanttChart</vt:lpstr>
      <vt:lpstr>TermsOfUse</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Nicky Temperley</cp:lastModifiedBy>
  <cp:lastPrinted>2018-02-12T20:25:38Z</cp:lastPrinted>
  <dcterms:created xsi:type="dcterms:W3CDTF">2010-06-09T16:05:03Z</dcterms:created>
  <dcterms:modified xsi:type="dcterms:W3CDTF">2019-03-05T23:57:15Z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