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75" windowWidth="11790" windowHeight="4275"/>
  </bookViews>
  <sheets>
    <sheet name="KO 2016 (alt)" sheetId="22" r:id="rId1"/>
    <sheet name="KO 2015 Medical" sheetId="28" r:id="rId2"/>
    <sheet name="KO 2015 SoftEng" sheetId="27" r:id="rId3"/>
    <sheet name="KO 2015 Game" sheetId="25" r:id="rId4"/>
    <sheet name="Transisi utk 2014 Medical" sheetId="24" r:id="rId5"/>
    <sheet name="Transisi utk 2014 Game" sheetId="23" r:id="rId6"/>
    <sheet name="Transisi utk 2013 Medical" sheetId="10" r:id="rId7"/>
    <sheet name="Transisi utk 2013 Game" sheetId="11" r:id="rId8"/>
    <sheet name="Sheet1" sheetId="21" r:id="rId9"/>
  </sheets>
  <definedNames>
    <definedName name="_xlnm.Print_Area" localSheetId="3">'KO 2015 Game'!$A$1:$K$62</definedName>
    <definedName name="_xlnm.Print_Area" localSheetId="1">'KO 2015 Medical'!$A$1:$K$62</definedName>
    <definedName name="_xlnm.Print_Area" localSheetId="2">'KO 2015 SoftEng'!$A$1:$K$62</definedName>
    <definedName name="_xlnm.Print_Area" localSheetId="0">'KO 2016 (alt)'!$A$1:$K$93</definedName>
    <definedName name="_xlnm.Print_Area" localSheetId="7">'Transisi utk 2013 Game'!$A$1:$L$40</definedName>
    <definedName name="_xlnm.Print_Area" localSheetId="5">'Transisi utk 2014 Game'!$A$1:$K$39</definedName>
    <definedName name="_xlnm.Print_Area" localSheetId="4">'Transisi utk 2014 Medical'!$A$1:$K$39</definedName>
  </definedNames>
  <calcPr calcId="145621"/>
</workbook>
</file>

<file path=xl/calcChain.xml><?xml version="1.0" encoding="utf-8"?>
<calcChain xmlns="http://schemas.openxmlformats.org/spreadsheetml/2006/main">
  <c r="G58" i="28" l="1"/>
  <c r="G57" i="28"/>
  <c r="G56" i="28"/>
  <c r="G59" i="28" s="1"/>
  <c r="J55" i="28"/>
  <c r="K53" i="28"/>
  <c r="G53" i="28"/>
  <c r="C53" i="28"/>
  <c r="K35" i="28"/>
  <c r="G35" i="28"/>
  <c r="C35" i="28"/>
  <c r="K19" i="28"/>
  <c r="G19" i="28"/>
  <c r="C19" i="28"/>
  <c r="G60" i="28" s="1"/>
  <c r="G58" i="27"/>
  <c r="G57" i="27"/>
  <c r="G56" i="27"/>
  <c r="J55" i="27"/>
  <c r="K53" i="27"/>
  <c r="G53" i="27"/>
  <c r="C53" i="27"/>
  <c r="K35" i="27"/>
  <c r="G35" i="27"/>
  <c r="C35" i="27"/>
  <c r="K19" i="27"/>
  <c r="G19" i="27"/>
  <c r="C19" i="27"/>
  <c r="G58" i="25"/>
  <c r="G59" i="25" s="1"/>
  <c r="G57" i="25"/>
  <c r="G56" i="25"/>
  <c r="K53" i="25"/>
  <c r="G53" i="25"/>
  <c r="C53" i="25"/>
  <c r="K35" i="25"/>
  <c r="G35" i="25"/>
  <c r="C35" i="25"/>
  <c r="K19" i="25"/>
  <c r="G19" i="25"/>
  <c r="C19" i="25"/>
  <c r="G60" i="27" l="1"/>
  <c r="G59" i="27"/>
  <c r="G60" i="25"/>
  <c r="G42" i="24" l="1"/>
  <c r="G38" i="24"/>
  <c r="C38" i="24"/>
  <c r="G42" i="23"/>
  <c r="G38" i="23"/>
  <c r="C38" i="23"/>
  <c r="G41" i="24"/>
  <c r="I40" i="24"/>
  <c r="G40" i="24"/>
  <c r="K37" i="24"/>
  <c r="K27" i="24"/>
  <c r="G27" i="24"/>
  <c r="C27" i="24"/>
  <c r="K16" i="24"/>
  <c r="G16" i="24"/>
  <c r="C16" i="24"/>
  <c r="G41" i="23"/>
  <c r="I40" i="23"/>
  <c r="G40" i="23"/>
  <c r="G44" i="23" s="1"/>
  <c r="K37" i="23"/>
  <c r="K27" i="23"/>
  <c r="G27" i="23"/>
  <c r="C27" i="23"/>
  <c r="K16" i="23"/>
  <c r="G16" i="23"/>
  <c r="C16" i="23"/>
  <c r="G44" i="24" l="1"/>
  <c r="K53" i="22"/>
  <c r="G53" i="22"/>
  <c r="K93" i="22"/>
  <c r="G93" i="22"/>
  <c r="C93" i="22"/>
  <c r="G65" i="22"/>
  <c r="G64" i="22"/>
  <c r="G63" i="22"/>
  <c r="C61" i="22"/>
  <c r="C53" i="22"/>
  <c r="K37" i="22"/>
  <c r="G37" i="22"/>
  <c r="C37" i="22"/>
  <c r="K19" i="22"/>
  <c r="G19" i="22"/>
  <c r="C19" i="22"/>
  <c r="G67" i="22" l="1"/>
  <c r="G66" i="22"/>
  <c r="A32" i="21" l="1"/>
  <c r="A33" i="21" s="1"/>
  <c r="G38" i="11" l="1"/>
  <c r="G36" i="11"/>
  <c r="G39" i="10"/>
  <c r="G37" i="10"/>
  <c r="G34" i="10" l="1"/>
  <c r="G34" i="11"/>
  <c r="G38" i="10" l="1"/>
  <c r="G37" i="11"/>
  <c r="K24" i="10" l="1"/>
  <c r="C24" i="10"/>
  <c r="C34" i="11"/>
  <c r="G24" i="11"/>
  <c r="K13" i="11"/>
  <c r="G13" i="11"/>
  <c r="C13" i="11"/>
  <c r="K34" i="11"/>
  <c r="K24" i="11"/>
  <c r="C24" i="11"/>
  <c r="K34" i="10"/>
  <c r="C34" i="10"/>
  <c r="K13" i="10"/>
  <c r="G13" i="10"/>
  <c r="C13" i="10"/>
  <c r="G24" i="10" l="1"/>
  <c r="G39" i="11"/>
  <c r="G40" i="10"/>
</calcChain>
</file>

<file path=xl/sharedStrings.xml><?xml version="1.0" encoding="utf-8"?>
<sst xmlns="http://schemas.openxmlformats.org/spreadsheetml/2006/main" count="1098" uniqueCount="246">
  <si>
    <t>Semester 1</t>
  </si>
  <si>
    <t>No</t>
  </si>
  <si>
    <t xml:space="preserve"> Subjects</t>
  </si>
  <si>
    <t>sks</t>
  </si>
  <si>
    <t>T1</t>
  </si>
  <si>
    <t>Semester 2</t>
  </si>
  <si>
    <t>Total</t>
  </si>
  <si>
    <t>Struktur Data</t>
  </si>
  <si>
    <t>Semester 3</t>
  </si>
  <si>
    <t>Sistem Basis Data</t>
  </si>
  <si>
    <t>Semester 4</t>
  </si>
  <si>
    <t>Semester 5</t>
  </si>
  <si>
    <t>Semester 6</t>
  </si>
  <si>
    <t>Semester 7</t>
  </si>
  <si>
    <t>Total SKS</t>
  </si>
  <si>
    <t>Semester 8</t>
  </si>
  <si>
    <t>MK Wajib</t>
  </si>
  <si>
    <t>Kalkulus 1</t>
  </si>
  <si>
    <t>Matematika Diskrit</t>
  </si>
  <si>
    <t>Kalkulus 2</t>
  </si>
  <si>
    <t>Aljabar Linier &amp; Matriks</t>
  </si>
  <si>
    <t>Object-Oriented Programming</t>
  </si>
  <si>
    <t>Operating System</t>
  </si>
  <si>
    <t>Human Computer Interaction</t>
  </si>
  <si>
    <t>Computer Graphics</t>
  </si>
  <si>
    <t>Image Processing</t>
  </si>
  <si>
    <t>Java Programming</t>
  </si>
  <si>
    <t>Operation Research</t>
  </si>
  <si>
    <t>Semester 9</t>
  </si>
  <si>
    <t>Microcontroller</t>
  </si>
  <si>
    <t xml:space="preserve">Introduction to Medical Informatics </t>
  </si>
  <si>
    <t>Management Information System</t>
  </si>
  <si>
    <t>Security in Computing</t>
  </si>
  <si>
    <t>Object Oriented Modelling</t>
  </si>
  <si>
    <t>Discrete Mathematics</t>
  </si>
  <si>
    <t>Calculus 1</t>
  </si>
  <si>
    <t>Data Structure</t>
  </si>
  <si>
    <t>Pemrograman Java</t>
  </si>
  <si>
    <t>Calculus 2</t>
  </si>
  <si>
    <t>Matrices &amp; Linear Algebra</t>
  </si>
  <si>
    <t>Pemrograman Berorientasi Objek</t>
  </si>
  <si>
    <t>Organisasi &amp; Arsitektur Komputer</t>
  </si>
  <si>
    <t>Computer Organization &amp; Architecture</t>
  </si>
  <si>
    <t>Database Systems</t>
  </si>
  <si>
    <t>Pemodelan Berorientasi Objek</t>
  </si>
  <si>
    <t>Pengantar Informatika Medis</t>
  </si>
  <si>
    <t>Sistem Operasi</t>
  </si>
  <si>
    <t>Interaksi Manusia &amp; Komputer</t>
  </si>
  <si>
    <t>Keamanan Komputasi</t>
  </si>
  <si>
    <t>Grafika Komputer</t>
  </si>
  <si>
    <t>Rekayasa Perangkat Lunak</t>
  </si>
  <si>
    <t>Pengolahan Citra</t>
  </si>
  <si>
    <t>Kecerdasan Komputasional</t>
  </si>
  <si>
    <t>Computational Intelligence</t>
  </si>
  <si>
    <t>Riset Operasi</t>
  </si>
  <si>
    <t>Sistem Informasi Manajemen</t>
  </si>
  <si>
    <t>MK Life Skills</t>
  </si>
  <si>
    <t>MK Konsentrasi</t>
  </si>
  <si>
    <t>Mikrokontroler</t>
  </si>
  <si>
    <r>
      <t xml:space="preserve">Pengantar Teknologi </t>
    </r>
    <r>
      <rPr>
        <i/>
        <sz val="10"/>
        <color theme="1"/>
        <rFont val="Calibri"/>
        <family val="2"/>
        <scheme val="minor"/>
      </rPr>
      <t>Game</t>
    </r>
  </si>
  <si>
    <t>Introduction to Game Technology</t>
  </si>
  <si>
    <t>Sistem Media Interaktif</t>
  </si>
  <si>
    <t>Interactive Media Systems</t>
  </si>
  <si>
    <t>Logika Pemrograman</t>
  </si>
  <si>
    <t>Programming Logic</t>
  </si>
  <si>
    <t>Tugas Akhir 1</t>
  </si>
  <si>
    <t>Tugas Akhir 2</t>
  </si>
  <si>
    <t>Final Project 2</t>
  </si>
  <si>
    <t>Distribusi Mata Kuliah Per Semester - Teknik Informatika - Kurikulum Operasional 2015</t>
  </si>
  <si>
    <t>Kapita Selekta</t>
  </si>
  <si>
    <t>Game Theory</t>
  </si>
  <si>
    <t>Teori Permainan</t>
  </si>
  <si>
    <t>Pengembangan Aplikasi Berbasis Web</t>
  </si>
  <si>
    <t>Pengembangan Aplikasi Platform Mobile</t>
  </si>
  <si>
    <t>Mobile Platform Application Development</t>
  </si>
  <si>
    <t>Dasar Anatomi dan Fisiologi</t>
  </si>
  <si>
    <t>Semester  7 (10 SKS)</t>
  </si>
  <si>
    <t>Semester  8 (6 SKS)</t>
  </si>
  <si>
    <t>Semester  9 (6 SKS)</t>
  </si>
  <si>
    <t>Semester  5 (2 SKS)</t>
  </si>
  <si>
    <t>Semester  6 (4 SKS)</t>
  </si>
  <si>
    <t>Studio Software Engineering Project</t>
  </si>
  <si>
    <t>Studio Medical Informatics App.</t>
  </si>
  <si>
    <t>Studio Aplikasi Informatika Medis</t>
  </si>
  <si>
    <t>Mathematics &amp; Physics in Games</t>
  </si>
  <si>
    <r>
      <t xml:space="preserve">Matematika &amp; Fisika dalam </t>
    </r>
    <r>
      <rPr>
        <i/>
        <sz val="10"/>
        <color theme="1"/>
        <rFont val="Calibri"/>
        <family val="2"/>
        <scheme val="minor"/>
      </rPr>
      <t>Game</t>
    </r>
  </si>
  <si>
    <t>Sistem Informasi Manajemen Medis</t>
  </si>
  <si>
    <t>Medical Information System</t>
  </si>
  <si>
    <t>Rekayasa Aplikasi Terdistribusi</t>
  </si>
  <si>
    <t>Distributed Application Engineering</t>
  </si>
  <si>
    <t>Mata kuliah bersama SI,TIF,SK</t>
  </si>
  <si>
    <t>Mata kuliah Life Skills (Liberal Arts)</t>
  </si>
  <si>
    <t>Mata kuliah konsentrasi</t>
  </si>
  <si>
    <t>Konsentrasi Data &amp; Software Engineering</t>
  </si>
  <si>
    <t>Konsentrasi Intelligence &amp; Interactive Application</t>
  </si>
  <si>
    <t>Konsentrasi Informatika Medis</t>
  </si>
  <si>
    <t>Concentration Course #1</t>
  </si>
  <si>
    <t>Concentration Course #2</t>
  </si>
  <si>
    <t>Concentration Course #3</t>
  </si>
  <si>
    <t>Concentration Course #4</t>
  </si>
  <si>
    <t>Concentration Course #5</t>
  </si>
  <si>
    <t>Concentration Course #6</t>
  </si>
  <si>
    <t>Studio Proyek Rekayasa Piranti Lunak</t>
  </si>
  <si>
    <t>Nama Konsentrasi: Medical Informatics (Informatika Medis)</t>
  </si>
  <si>
    <t>Pengantar TIK</t>
  </si>
  <si>
    <t>Algoritma &amp; Pemrograman</t>
  </si>
  <si>
    <t>Pendidikan Kewarganegaraan</t>
  </si>
  <si>
    <t>Pendidikan Karakter</t>
  </si>
  <si>
    <t>Statistika</t>
  </si>
  <si>
    <t>Bahasa Indonesia</t>
  </si>
  <si>
    <t>Kepemimpinan</t>
  </si>
  <si>
    <t>Pendidikan Agama</t>
  </si>
  <si>
    <t>P.Ilmu Sosial</t>
  </si>
  <si>
    <t>Logika Terapan</t>
  </si>
  <si>
    <t>Bahasa Inggris</t>
  </si>
  <si>
    <t>Analisis Algoritma</t>
  </si>
  <si>
    <t>Komunikasi Data &amp; Jaringan Komputer</t>
  </si>
  <si>
    <t>Dasar Anatomi dan Fisik</t>
  </si>
  <si>
    <t>Teori Bahasa dan Teknik Kompilasi</t>
  </si>
  <si>
    <t>Sistem Manajemen Kesehatan</t>
  </si>
  <si>
    <r>
      <t xml:space="preserve">Dasar Pemrograman </t>
    </r>
    <r>
      <rPr>
        <i/>
        <sz val="10"/>
        <color theme="1"/>
        <rFont val="Calibri"/>
        <family val="2"/>
        <scheme val="minor"/>
      </rPr>
      <t>Mobile</t>
    </r>
  </si>
  <si>
    <t>Komunikasi Seluler</t>
  </si>
  <si>
    <r>
      <t xml:space="preserve">Matematika &amp; Fisika untuk </t>
    </r>
    <r>
      <rPr>
        <i/>
        <sz val="10"/>
        <color theme="1"/>
        <rFont val="Calibri"/>
        <family val="2"/>
        <scheme val="minor"/>
      </rPr>
      <t>Game</t>
    </r>
  </si>
  <si>
    <t>Game Design, Authoring &amp; Scripting</t>
  </si>
  <si>
    <t>Dasar Pemrograman Mobile</t>
  </si>
  <si>
    <t>Teori Permainan &amp; Probabilitas</t>
  </si>
  <si>
    <t>Frontier Technology</t>
  </si>
  <si>
    <t>Jurusan Teknik Informatika Angkatan 2013</t>
  </si>
  <si>
    <t>Wawasan Dunia Kristen 1 / Filsafat Ilmu</t>
  </si>
  <si>
    <t>Wawasan Dunia Kristen 2 /Etika</t>
  </si>
  <si>
    <t>Wawasan Dunia Kristen 3 / Sejarah Pemikiran</t>
  </si>
  <si>
    <t>Multiplayer &amp; Networked Game</t>
  </si>
  <si>
    <t>Nama Konsentrasi: Interactive Media Design &amp; Development (Perancangan &amp; Pengembangan Media Interaktif)</t>
  </si>
  <si>
    <t>Simulasi &amp; Pemodelan Bio Signal</t>
  </si>
  <si>
    <t>Wawasan Dunia Kristen 3/ Sejarah Pemikiran</t>
  </si>
  <si>
    <t>Wawasan Dunia Kristen 2/ Etika</t>
  </si>
  <si>
    <t>Wawasan Dunia Kristen 1/ Filsafat Ilmu</t>
  </si>
  <si>
    <t>Jurusan Teknik Informatika Angkatan 2014</t>
  </si>
  <si>
    <t>Pemrograman Web</t>
  </si>
  <si>
    <t>MK Pilihan (Paralel/Terdistribusi)</t>
  </si>
  <si>
    <t>Pemrograman Mobile</t>
  </si>
  <si>
    <t>Nama Konsentrasi:</t>
  </si>
  <si>
    <t>Intelligence &amp; Interactive Application</t>
  </si>
  <si>
    <t>Medical Informatics</t>
  </si>
  <si>
    <t>Pengantar Teknik Informatika</t>
  </si>
  <si>
    <t>Introduction to Informatics</t>
  </si>
  <si>
    <t>Riset Operasional</t>
  </si>
  <si>
    <t>Programming Techniques</t>
  </si>
  <si>
    <t>Software Architecture</t>
  </si>
  <si>
    <t>Cloud Computing</t>
  </si>
  <si>
    <t>Anatomy and Physiology Fundamentals</t>
  </si>
  <si>
    <t>Pilihan Sertifikasi (JavaLanjut)</t>
  </si>
  <si>
    <t>FLA: Pendidikan Kewarganegaraan</t>
  </si>
  <si>
    <t>FLA: Civics</t>
  </si>
  <si>
    <t>FLA: Bahasa Indonesia</t>
  </si>
  <si>
    <t>FLA: Pengantar Ilmu Sosial</t>
  </si>
  <si>
    <t>FLA: Introduction to Social Sciences</t>
  </si>
  <si>
    <t>FLA: Psikologi Pengenalan Diri</t>
  </si>
  <si>
    <t>FLA: The Psychology of Self Understanding</t>
  </si>
  <si>
    <t>FLA: Logika Terapan</t>
  </si>
  <si>
    <t>FLA: Critical Thinking</t>
  </si>
  <si>
    <t>Leadership</t>
  </si>
  <si>
    <t>FLA: Pendidikan Agama Kristen/Agama2 Dunia</t>
  </si>
  <si>
    <t>FLA: Christian Religion/World Religions</t>
  </si>
  <si>
    <t>FLA: Bahasa Inggris</t>
  </si>
  <si>
    <t>FLA: General English</t>
  </si>
  <si>
    <t>Tugas Akhir</t>
  </si>
  <si>
    <t>MK Pilihan (Pemrograman Web)</t>
  </si>
  <si>
    <t>Statistika &amp; Probabilitas</t>
  </si>
  <si>
    <t>Statistics &amp; Probability</t>
  </si>
  <si>
    <t>Perancangan &amp; Pemrograman Web</t>
  </si>
  <si>
    <t>Data Communication &amp; Computer Network</t>
  </si>
  <si>
    <t>Christian Worldview 1 / Philosophy of Sciences</t>
  </si>
  <si>
    <t>Wawasan Dunia Kristen 2 / Etika</t>
  </si>
  <si>
    <t>Christian Worldview 2 / Ethics</t>
  </si>
  <si>
    <t>Christian Worldview 3 / History of Thought</t>
  </si>
  <si>
    <t>MKP#1: PGT/PIM/ProgTech</t>
  </si>
  <si>
    <t>Simulasi &amp; Pemodelan Sinyal Biologis</t>
  </si>
  <si>
    <t>Biosignal Simulation &amp; Modeling</t>
  </si>
  <si>
    <t>MKP#7: Frontier Technology</t>
  </si>
  <si>
    <t>Technopreneurship</t>
  </si>
  <si>
    <t>Studio Game Application (MNG)</t>
  </si>
  <si>
    <t>Semester 10</t>
  </si>
  <si>
    <t>MKP#4: GDAS/Citra/Sister</t>
  </si>
  <si>
    <t>MKP#3: Sismul/Anatomi/Cloud</t>
  </si>
  <si>
    <t>Concentration Course #7</t>
  </si>
  <si>
    <t>(+4)</t>
  </si>
  <si>
    <t>(-4)</t>
  </si>
  <si>
    <t>Pengembangan Perangkat Lunak</t>
  </si>
  <si>
    <t>Software Development</t>
  </si>
  <si>
    <t>Final Project 1</t>
  </si>
  <si>
    <t>Komputasi Awan</t>
  </si>
  <si>
    <t>Algorithm Analysis</t>
  </si>
  <si>
    <t>Arsitektur Piranti Lunak</t>
  </si>
  <si>
    <t>Mobile Programming</t>
  </si>
  <si>
    <t>Advanced Software Development</t>
  </si>
  <si>
    <t>Pengembangan Piranti Lunak lanjut</t>
  </si>
  <si>
    <t>Multiplayer &amp; networked Games</t>
  </si>
  <si>
    <t>Parallel Programming</t>
  </si>
  <si>
    <t>Pemrograman Paralel</t>
  </si>
  <si>
    <t>Web-Based Application Development</t>
  </si>
  <si>
    <t>Distribusi Mata Kuliah Per Semester - Teknik Informatika - Kurikulum Operasional 2016</t>
  </si>
  <si>
    <t>MKP#2:MatFis/Micro/SWArch</t>
  </si>
  <si>
    <t>MKP#5: FrontierTech/SisModBio/FrontierTech</t>
  </si>
  <si>
    <t>MKP#1 - Pengantar Game Tech</t>
  </si>
  <si>
    <t>MKP#2 - Sistem Media Interaktif</t>
  </si>
  <si>
    <t>MKP#3 - Game Design Authoring &amp; Scripting</t>
  </si>
  <si>
    <t>MKP#4 - Matematika &amp; Fisika untuk Game</t>
  </si>
  <si>
    <t>MKP#5 - Pengantar Teori Permainan</t>
  </si>
  <si>
    <t>MKP#6 - Multiplayer &amp; Networked Game</t>
  </si>
  <si>
    <t>MKP#7 - Frontier Technology</t>
  </si>
  <si>
    <t>MKP#8 - Sertifikasi (Java Lanjut)</t>
  </si>
  <si>
    <t>MKP#1 - Pengantar Informatika Medis</t>
  </si>
  <si>
    <t>MKP#2 - Microcontroller</t>
  </si>
  <si>
    <t>MKP#4 - Pengolahan Citra</t>
  </si>
  <si>
    <t>MKP#5 - Dasar Anatomi &amp; Fisiologi</t>
  </si>
  <si>
    <t>MKP#6 - Komunikasi Selular</t>
  </si>
  <si>
    <t>MKP#7 - Sistem Manajemen Kesehatan</t>
  </si>
  <si>
    <t>MKP#1: Pengantar Game Technology</t>
  </si>
  <si>
    <t>MKP#2: Matematika &amp; Fisika untuk Game</t>
  </si>
  <si>
    <t>MKP#3: Sistem Media Interaktif</t>
  </si>
  <si>
    <t>Web Design &amp; Development</t>
  </si>
  <si>
    <t>Pengembangan Piranti Lunak</t>
  </si>
  <si>
    <t>MKP#4: Game Design Authoring &amp; Scripting</t>
  </si>
  <si>
    <t>MKP#5: Multiplayer &amp; Networked Game</t>
  </si>
  <si>
    <t>MKP#6: Pengantar Teori Permainan</t>
  </si>
  <si>
    <t>Proyek Studio Aplikasi Interaksi Cerdas</t>
  </si>
  <si>
    <t>Proyek Studio Rekayasa Piranti Lunak</t>
  </si>
  <si>
    <t>MKP#1: Teknik Pemrograman</t>
  </si>
  <si>
    <t>MKP#2: Arsitektur Piranti Lunak</t>
  </si>
  <si>
    <t>MKP#3: Komputasi Awan</t>
  </si>
  <si>
    <t>MKP#4: Rekayasa Aplikasi Trdistribusi</t>
  </si>
  <si>
    <t>MKP#5: Komputasi Paralel</t>
  </si>
  <si>
    <t>MKP#6: Pengembangan Piranti Lunak Lanjut</t>
  </si>
  <si>
    <t>MKP#5:  GameTheory/HIS/AdvSWDev</t>
  </si>
  <si>
    <t>MKP#6: MPNG/KomSel/Paralel&amp;Konkuren</t>
  </si>
  <si>
    <t>Studio</t>
  </si>
  <si>
    <t>Celluler Communication</t>
  </si>
  <si>
    <t>MKP#5: Komunikasi Seluler</t>
  </si>
  <si>
    <t>MKP#6: Sistem Manajemen Kesehatan</t>
  </si>
  <si>
    <t>MKP#1: Pengantar Informatika Medis</t>
  </si>
  <si>
    <t>MKP#2: Microcontroller</t>
  </si>
  <si>
    <t>MKP#3: Dasar Anatomi &amp; Fisiologi</t>
  </si>
  <si>
    <t>MKP#4: Pengolahan Citra</t>
  </si>
  <si>
    <t>MKP#7: Simulasi &amp; Pemodelan Biosignal</t>
  </si>
  <si>
    <t>MKP#3 - Simulasi &amp; Pemodelan Biosignal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</si>
</sst>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A4C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Fill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vertical="top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4" xfId="0" applyFont="1" applyFill="1" applyBorder="1" applyAlignment="1">
      <alignment vertical="top"/>
    </xf>
    <xf numFmtId="0" fontId="2" fillId="2" borderId="3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0" xfId="0" applyFont="1" applyFill="1" applyBorder="1"/>
    <xf numFmtId="0" fontId="1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0" fontId="1" fillId="2" borderId="0" xfId="0" applyFont="1" applyFill="1" applyAlignment="1">
      <alignment horizontal="right"/>
    </xf>
    <xf numFmtId="0" fontId="2" fillId="2" borderId="4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0" xfId="0" applyFont="1" applyFill="1" applyBorder="1"/>
    <xf numFmtId="0" fontId="2" fillId="4" borderId="4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5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2" fillId="4" borderId="3" xfId="0" applyFont="1" applyFill="1" applyBorder="1" applyAlignment="1">
      <alignment vertical="top"/>
    </xf>
    <xf numFmtId="0" fontId="2" fillId="7" borderId="3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2" fillId="7" borderId="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5" fillId="3" borderId="3" xfId="1" applyFont="1" applyFill="1" applyBorder="1" applyAlignment="1" applyProtection="1">
      <alignment vertical="center" wrapText="1"/>
    </xf>
    <xf numFmtId="0" fontId="2" fillId="2" borderId="0" xfId="0" applyFont="1" applyFill="1" applyAlignment="1">
      <alignment vertical="top" wrapText="1"/>
    </xf>
    <xf numFmtId="0" fontId="2" fillId="8" borderId="3" xfId="0" applyFont="1" applyFill="1" applyBorder="1"/>
    <xf numFmtId="0" fontId="2" fillId="9" borderId="3" xfId="0" applyFont="1" applyFill="1" applyBorder="1"/>
    <xf numFmtId="0" fontId="1" fillId="2" borderId="0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0" borderId="0" xfId="0" quotePrefix="1" applyFont="1" applyFill="1"/>
    <xf numFmtId="0" fontId="1" fillId="0" borderId="0" xfId="0" applyFont="1" applyFill="1"/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0" xfId="0" applyFont="1" applyBorder="1"/>
    <xf numFmtId="0" fontId="2" fillId="0" borderId="10" xfId="0" applyFont="1" applyFill="1" applyBorder="1"/>
    <xf numFmtId="0" fontId="2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Border="1"/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 vertical="top"/>
    </xf>
    <xf numFmtId="0" fontId="1" fillId="2" borderId="17" xfId="0" applyFont="1" applyFill="1" applyBorder="1" applyAlignment="1">
      <alignment horizontal="center" vertical="top"/>
    </xf>
    <xf numFmtId="0" fontId="2" fillId="2" borderId="18" xfId="0" applyFont="1" applyFill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/>
    </xf>
    <xf numFmtId="0" fontId="2" fillId="10" borderId="3" xfId="0" applyFont="1" applyFill="1" applyBorder="1"/>
    <xf numFmtId="0" fontId="2" fillId="10" borderId="4" xfId="0" applyFont="1" applyFill="1" applyBorder="1"/>
    <xf numFmtId="0" fontId="2" fillId="8" borderId="5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/>
    </xf>
    <xf numFmtId="0" fontId="2" fillId="0" borderId="3" xfId="0" applyFont="1" applyFill="1" applyBorder="1"/>
    <xf numFmtId="0" fontId="1" fillId="10" borderId="0" xfId="0" applyFont="1" applyFill="1" applyAlignment="1">
      <alignment horizontal="center"/>
    </xf>
    <xf numFmtId="0" fontId="1" fillId="10" borderId="0" xfId="0" applyFont="1" applyFill="1" applyBorder="1" applyAlignment="1">
      <alignment horizontal="center" vertical="top"/>
    </xf>
    <xf numFmtId="0" fontId="1" fillId="10" borderId="0" xfId="0" applyFont="1" applyFill="1" applyAlignment="1">
      <alignment horizontal="center" vertical="top"/>
    </xf>
    <xf numFmtId="0" fontId="2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" fontId="2" fillId="2" borderId="0" xfId="0" applyNumberFormat="1" applyFont="1" applyFill="1" applyBorder="1" applyAlignment="1">
      <alignment horizontal="right" vertical="top"/>
    </xf>
    <xf numFmtId="0" fontId="2" fillId="3" borderId="3" xfId="0" quotePrefix="1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top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DA9DF"/>
      <color rgb="FF95A4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abSelected="1" topLeftCell="A55" zoomScale="85" zoomScaleNormal="85" zoomScaleSheetLayoutView="100" workbookViewId="0">
      <selection activeCell="J88" sqref="J88"/>
    </sheetView>
  </sheetViews>
  <sheetFormatPr defaultRowHeight="12.75" x14ac:dyDescent="0.2"/>
  <cols>
    <col min="1" max="1" width="3.42578125" style="5" customWidth="1"/>
    <col min="2" max="2" width="39.42578125" style="1" customWidth="1"/>
    <col min="3" max="3" width="5.7109375" style="1" customWidth="1"/>
    <col min="4" max="4" width="3.7109375" style="6" customWidth="1"/>
    <col min="5" max="5" width="3.42578125" style="5" customWidth="1"/>
    <col min="6" max="6" width="34.85546875" style="1" customWidth="1"/>
    <col min="7" max="7" width="5.42578125" style="1" customWidth="1"/>
    <col min="8" max="8" width="4.140625" style="6" customWidth="1"/>
    <col min="9" max="9" width="3.42578125" style="1" customWidth="1"/>
    <col min="10" max="10" width="39.28515625" style="1" customWidth="1"/>
    <col min="11" max="11" width="5.42578125" style="1" customWidth="1"/>
    <col min="12" max="16384" width="9.140625" style="1"/>
  </cols>
  <sheetData>
    <row r="1" spans="1:11" s="9" customFormat="1" x14ac:dyDescent="0.2">
      <c r="A1" s="13" t="s">
        <v>201</v>
      </c>
      <c r="E1" s="8"/>
    </row>
    <row r="2" spans="1:11" s="9" customFormat="1" x14ac:dyDescent="0.2">
      <c r="A2" s="13"/>
      <c r="E2" s="8"/>
    </row>
    <row r="3" spans="1:11" s="9" customFormat="1" x14ac:dyDescent="0.2">
      <c r="A3" s="13" t="s">
        <v>0</v>
      </c>
      <c r="B3" s="14"/>
      <c r="E3" s="13" t="s">
        <v>5</v>
      </c>
      <c r="F3" s="14"/>
      <c r="I3" s="13" t="s">
        <v>8</v>
      </c>
      <c r="J3" s="14"/>
    </row>
    <row r="4" spans="1:11" s="9" customFormat="1" ht="13.5" thickBot="1" x14ac:dyDescent="0.25">
      <c r="A4" s="147" t="s">
        <v>1</v>
      </c>
      <c r="B4" s="2" t="s">
        <v>2</v>
      </c>
      <c r="C4" s="147" t="s">
        <v>3</v>
      </c>
      <c r="E4" s="147" t="s">
        <v>1</v>
      </c>
      <c r="F4" s="2" t="s">
        <v>2</v>
      </c>
      <c r="G4" s="147" t="s">
        <v>3</v>
      </c>
      <c r="I4" s="83" t="s">
        <v>1</v>
      </c>
      <c r="J4" s="82" t="s">
        <v>2</v>
      </c>
      <c r="K4" s="83" t="s">
        <v>3</v>
      </c>
    </row>
    <row r="5" spans="1:11" ht="13.5" thickTop="1" x14ac:dyDescent="0.2">
      <c r="A5" s="159">
        <v>1</v>
      </c>
      <c r="B5" s="37" t="s">
        <v>18</v>
      </c>
      <c r="C5" s="159">
        <v>4</v>
      </c>
      <c r="D5" s="9"/>
      <c r="E5" s="161">
        <v>1</v>
      </c>
      <c r="F5" s="23" t="s">
        <v>7</v>
      </c>
      <c r="G5" s="161">
        <v>3</v>
      </c>
      <c r="H5" s="9"/>
      <c r="I5" s="158">
        <v>1</v>
      </c>
      <c r="J5" s="47" t="s">
        <v>162</v>
      </c>
      <c r="K5" s="158">
        <v>4</v>
      </c>
    </row>
    <row r="6" spans="1:11" x14ac:dyDescent="0.2">
      <c r="A6" s="160"/>
      <c r="B6" s="36" t="s">
        <v>34</v>
      </c>
      <c r="C6" s="160"/>
      <c r="D6" s="9"/>
      <c r="E6" s="157"/>
      <c r="F6" s="15" t="s">
        <v>36</v>
      </c>
      <c r="G6" s="157"/>
      <c r="H6" s="9"/>
      <c r="I6" s="155"/>
      <c r="J6" s="47" t="s">
        <v>163</v>
      </c>
      <c r="K6" s="155"/>
    </row>
    <row r="7" spans="1:11" x14ac:dyDescent="0.2">
      <c r="A7" s="156">
        <v>2</v>
      </c>
      <c r="B7" s="16" t="s">
        <v>17</v>
      </c>
      <c r="C7" s="156">
        <v>3</v>
      </c>
      <c r="D7" s="9"/>
      <c r="E7" s="156">
        <v>2</v>
      </c>
      <c r="F7" s="16" t="s">
        <v>19</v>
      </c>
      <c r="G7" s="156">
        <v>3</v>
      </c>
      <c r="H7" s="9"/>
      <c r="I7" s="158">
        <v>2</v>
      </c>
      <c r="J7" s="47" t="s">
        <v>164</v>
      </c>
      <c r="K7" s="158">
        <v>2</v>
      </c>
    </row>
    <row r="8" spans="1:11" x14ac:dyDescent="0.2">
      <c r="A8" s="157"/>
      <c r="B8" s="32" t="s">
        <v>35</v>
      </c>
      <c r="C8" s="157"/>
      <c r="D8" s="9"/>
      <c r="E8" s="157"/>
      <c r="F8" s="32" t="s">
        <v>38</v>
      </c>
      <c r="G8" s="157"/>
      <c r="H8" s="9"/>
      <c r="I8" s="155"/>
      <c r="J8" s="46" t="s">
        <v>165</v>
      </c>
      <c r="K8" s="155"/>
    </row>
    <row r="9" spans="1:11" x14ac:dyDescent="0.2">
      <c r="A9" s="156">
        <v>3</v>
      </c>
      <c r="B9" s="16" t="s">
        <v>63</v>
      </c>
      <c r="C9" s="156">
        <v>4</v>
      </c>
      <c r="D9" s="9"/>
      <c r="E9" s="156">
        <v>3</v>
      </c>
      <c r="F9" s="16" t="s">
        <v>37</v>
      </c>
      <c r="G9" s="156">
        <v>4</v>
      </c>
      <c r="H9" s="9"/>
      <c r="I9" s="154">
        <v>3</v>
      </c>
      <c r="J9" s="46" t="s">
        <v>157</v>
      </c>
      <c r="K9" s="154">
        <v>2</v>
      </c>
    </row>
    <row r="10" spans="1:11" x14ac:dyDescent="0.2">
      <c r="A10" s="157"/>
      <c r="B10" s="32" t="s">
        <v>64</v>
      </c>
      <c r="C10" s="157"/>
      <c r="D10" s="9"/>
      <c r="E10" s="157"/>
      <c r="F10" s="32" t="s">
        <v>26</v>
      </c>
      <c r="G10" s="157"/>
      <c r="H10" s="9"/>
      <c r="I10" s="155"/>
      <c r="J10" s="47" t="s">
        <v>158</v>
      </c>
      <c r="K10" s="155"/>
    </row>
    <row r="11" spans="1:11" x14ac:dyDescent="0.2">
      <c r="A11" s="156">
        <v>4</v>
      </c>
      <c r="B11" s="11" t="s">
        <v>144</v>
      </c>
      <c r="C11" s="156">
        <v>3</v>
      </c>
      <c r="D11" s="9"/>
      <c r="E11" s="156">
        <v>4</v>
      </c>
      <c r="F11" s="11" t="s">
        <v>168</v>
      </c>
      <c r="G11" s="156">
        <v>2</v>
      </c>
      <c r="H11" s="9"/>
    </row>
    <row r="12" spans="1:11" x14ac:dyDescent="0.2">
      <c r="A12" s="157"/>
      <c r="B12" s="15" t="s">
        <v>145</v>
      </c>
      <c r="C12" s="157"/>
      <c r="D12" s="9"/>
      <c r="E12" s="157"/>
      <c r="F12" s="12" t="s">
        <v>169</v>
      </c>
      <c r="G12" s="157"/>
      <c r="H12" s="9"/>
    </row>
    <row r="13" spans="1:11" x14ac:dyDescent="0.2">
      <c r="A13" s="154">
        <v>5</v>
      </c>
      <c r="B13" s="46" t="s">
        <v>159</v>
      </c>
      <c r="C13" s="154">
        <v>2</v>
      </c>
      <c r="D13" s="9"/>
      <c r="E13" s="156">
        <v>5</v>
      </c>
      <c r="F13" s="11" t="s">
        <v>55</v>
      </c>
      <c r="G13" s="156">
        <v>2</v>
      </c>
      <c r="H13" s="9"/>
    </row>
    <row r="14" spans="1:11" x14ac:dyDescent="0.2">
      <c r="A14" s="155"/>
      <c r="B14" s="47" t="s">
        <v>160</v>
      </c>
      <c r="C14" s="155"/>
      <c r="D14" s="9"/>
      <c r="E14" s="157"/>
      <c r="F14" s="12" t="s">
        <v>31</v>
      </c>
      <c r="G14" s="157"/>
      <c r="H14" s="9"/>
    </row>
    <row r="15" spans="1:11" x14ac:dyDescent="0.2">
      <c r="A15" s="154">
        <v>6</v>
      </c>
      <c r="B15" s="47" t="s">
        <v>155</v>
      </c>
      <c r="C15" s="154">
        <v>2</v>
      </c>
      <c r="D15" s="9"/>
      <c r="E15" s="154">
        <v>6</v>
      </c>
      <c r="F15" s="46" t="s">
        <v>154</v>
      </c>
      <c r="G15" s="146">
        <v>2</v>
      </c>
      <c r="H15" s="9"/>
      <c r="I15" s="35"/>
      <c r="K15" s="35"/>
    </row>
    <row r="16" spans="1:11" x14ac:dyDescent="0.2">
      <c r="A16" s="155"/>
      <c r="B16" s="46" t="s">
        <v>156</v>
      </c>
      <c r="C16" s="155"/>
      <c r="D16" s="9"/>
      <c r="E16" s="155"/>
      <c r="F16" s="47" t="s">
        <v>154</v>
      </c>
      <c r="G16" s="145"/>
      <c r="H16" s="9"/>
      <c r="I16" s="35"/>
    </row>
    <row r="17" spans="1:11" x14ac:dyDescent="0.2">
      <c r="A17" s="1"/>
      <c r="D17" s="9"/>
      <c r="E17" s="154">
        <v>7</v>
      </c>
      <c r="F17" s="46" t="s">
        <v>152</v>
      </c>
      <c r="G17" s="146">
        <v>2</v>
      </c>
      <c r="H17" s="9"/>
      <c r="I17" s="35"/>
    </row>
    <row r="18" spans="1:11" x14ac:dyDescent="0.2">
      <c r="A18" s="1"/>
      <c r="D18" s="9"/>
      <c r="E18" s="155"/>
      <c r="F18" s="47" t="s">
        <v>153</v>
      </c>
      <c r="G18" s="145"/>
      <c r="H18" s="9"/>
      <c r="I18" s="35"/>
      <c r="J18" s="35"/>
      <c r="K18" s="35"/>
    </row>
    <row r="19" spans="1:11" s="6" customFormat="1" x14ac:dyDescent="0.2">
      <c r="A19" s="17"/>
      <c r="B19" s="18" t="s">
        <v>6</v>
      </c>
      <c r="C19" s="147">
        <f>SUM(C5:C18)</f>
        <v>18</v>
      </c>
      <c r="D19" s="9"/>
      <c r="E19" s="17"/>
      <c r="F19" s="18" t="s">
        <v>6</v>
      </c>
      <c r="G19" s="147">
        <f>SUM(G5:G18)</f>
        <v>18</v>
      </c>
      <c r="H19" s="9"/>
      <c r="I19" s="17"/>
      <c r="J19" s="18" t="s">
        <v>6</v>
      </c>
      <c r="K19" s="19">
        <f>SUM(K5:K18)</f>
        <v>8</v>
      </c>
    </row>
    <row r="20" spans="1:11" s="6" customFormat="1" x14ac:dyDescent="0.2">
      <c r="A20" s="8"/>
      <c r="B20" s="9"/>
      <c r="C20" s="9"/>
      <c r="D20" s="7"/>
      <c r="E20" s="8"/>
      <c r="F20" s="9"/>
      <c r="G20" s="9"/>
      <c r="H20" s="7"/>
    </row>
    <row r="21" spans="1:11" s="6" customFormat="1" x14ac:dyDescent="0.2">
      <c r="A21" s="13" t="s">
        <v>10</v>
      </c>
      <c r="B21" s="14"/>
      <c r="C21" s="9"/>
      <c r="D21" s="9"/>
      <c r="E21" s="13" t="s">
        <v>11</v>
      </c>
      <c r="F21" s="14"/>
      <c r="G21" s="9"/>
      <c r="H21" s="9"/>
      <c r="I21" s="13" t="s">
        <v>12</v>
      </c>
      <c r="J21" s="14"/>
      <c r="K21" s="9"/>
    </row>
    <row r="22" spans="1:11" s="6" customFormat="1" ht="12.75" customHeight="1" thickBot="1" x14ac:dyDescent="0.25">
      <c r="A22" s="147" t="s">
        <v>1</v>
      </c>
      <c r="B22" s="2" t="s">
        <v>2</v>
      </c>
      <c r="C22" s="147" t="s">
        <v>3</v>
      </c>
      <c r="D22" s="9"/>
      <c r="E22" s="147" t="s">
        <v>1</v>
      </c>
      <c r="F22" s="2" t="s">
        <v>2</v>
      </c>
      <c r="G22" s="147" t="s">
        <v>3</v>
      </c>
      <c r="H22" s="9"/>
      <c r="I22" s="83" t="s">
        <v>1</v>
      </c>
      <c r="J22" s="82" t="s">
        <v>2</v>
      </c>
      <c r="K22" s="83" t="s">
        <v>3</v>
      </c>
    </row>
    <row r="23" spans="1:11" s="6" customFormat="1" ht="13.5" thickTop="1" x14ac:dyDescent="0.2">
      <c r="A23" s="161">
        <v>1</v>
      </c>
      <c r="B23" s="23" t="s">
        <v>41</v>
      </c>
      <c r="C23" s="161">
        <v>4</v>
      </c>
      <c r="D23" s="9"/>
      <c r="E23" s="161">
        <v>1</v>
      </c>
      <c r="F23" s="23" t="s">
        <v>46</v>
      </c>
      <c r="G23" s="161">
        <v>3</v>
      </c>
      <c r="H23" s="9"/>
      <c r="I23" s="163">
        <v>1</v>
      </c>
      <c r="J23" s="140" t="s">
        <v>110</v>
      </c>
      <c r="K23" s="163">
        <v>2</v>
      </c>
    </row>
    <row r="24" spans="1:11" s="6" customFormat="1" x14ac:dyDescent="0.2">
      <c r="A24" s="157"/>
      <c r="B24" s="15" t="s">
        <v>42</v>
      </c>
      <c r="C24" s="157"/>
      <c r="D24" s="9"/>
      <c r="E24" s="157"/>
      <c r="F24" s="15" t="s">
        <v>22</v>
      </c>
      <c r="G24" s="157"/>
      <c r="H24" s="9"/>
      <c r="I24" s="160"/>
      <c r="J24" s="141" t="s">
        <v>161</v>
      </c>
      <c r="K24" s="160"/>
    </row>
    <row r="25" spans="1:11" s="6" customFormat="1" ht="13.5" customHeight="1" x14ac:dyDescent="0.2">
      <c r="A25" s="156">
        <v>2</v>
      </c>
      <c r="B25" s="16" t="s">
        <v>9</v>
      </c>
      <c r="C25" s="156">
        <v>4</v>
      </c>
      <c r="D25" s="9"/>
      <c r="E25" s="156">
        <v>2</v>
      </c>
      <c r="F25" s="16" t="s">
        <v>44</v>
      </c>
      <c r="G25" s="156">
        <v>3</v>
      </c>
      <c r="H25" s="9"/>
      <c r="I25" s="164">
        <v>2</v>
      </c>
      <c r="J25" s="33" t="s">
        <v>202</v>
      </c>
      <c r="K25" s="164">
        <v>3</v>
      </c>
    </row>
    <row r="26" spans="1:11" s="6" customFormat="1" ht="13.5" customHeight="1" x14ac:dyDescent="0.2">
      <c r="A26" s="157"/>
      <c r="B26" s="32" t="s">
        <v>43</v>
      </c>
      <c r="C26" s="157"/>
      <c r="D26" s="9"/>
      <c r="E26" s="157"/>
      <c r="F26" s="32" t="s">
        <v>33</v>
      </c>
      <c r="G26" s="157"/>
      <c r="H26" s="9"/>
      <c r="I26" s="165"/>
      <c r="J26" s="34" t="s">
        <v>97</v>
      </c>
      <c r="K26" s="165"/>
    </row>
    <row r="27" spans="1:11" s="6" customFormat="1" x14ac:dyDescent="0.2">
      <c r="A27" s="156">
        <v>3</v>
      </c>
      <c r="B27" s="15" t="s">
        <v>40</v>
      </c>
      <c r="C27" s="166">
        <v>3</v>
      </c>
      <c r="D27" s="9"/>
      <c r="E27" s="156">
        <v>3</v>
      </c>
      <c r="F27" s="15" t="s">
        <v>188</v>
      </c>
      <c r="G27" s="156">
        <v>4</v>
      </c>
      <c r="H27" s="9"/>
      <c r="I27" s="162">
        <v>3</v>
      </c>
      <c r="J27" s="46" t="s">
        <v>130</v>
      </c>
      <c r="K27" s="154">
        <v>4</v>
      </c>
    </row>
    <row r="28" spans="1:11" s="6" customFormat="1" ht="12.75" customHeight="1" x14ac:dyDescent="0.2">
      <c r="A28" s="157"/>
      <c r="B28" s="15" t="s">
        <v>21</v>
      </c>
      <c r="C28" s="157"/>
      <c r="D28" s="9"/>
      <c r="E28" s="157"/>
      <c r="F28" s="15" t="s">
        <v>189</v>
      </c>
      <c r="G28" s="157"/>
      <c r="H28" s="9"/>
      <c r="I28" s="155"/>
      <c r="J28" s="47" t="s">
        <v>175</v>
      </c>
      <c r="K28" s="155"/>
    </row>
    <row r="29" spans="1:11" s="6" customFormat="1" x14ac:dyDescent="0.2">
      <c r="A29" s="156">
        <v>4</v>
      </c>
      <c r="B29" s="11" t="s">
        <v>20</v>
      </c>
      <c r="C29" s="156">
        <v>2</v>
      </c>
      <c r="D29" s="9"/>
      <c r="E29" s="156">
        <v>4</v>
      </c>
      <c r="F29" s="11" t="s">
        <v>54</v>
      </c>
      <c r="G29" s="156">
        <v>2</v>
      </c>
      <c r="H29" s="9"/>
    </row>
    <row r="30" spans="1:11" s="6" customFormat="1" x14ac:dyDescent="0.2">
      <c r="A30" s="157"/>
      <c r="B30" s="15" t="s">
        <v>39</v>
      </c>
      <c r="C30" s="157"/>
      <c r="D30" s="9"/>
      <c r="E30" s="157"/>
      <c r="F30" s="12" t="s">
        <v>27</v>
      </c>
      <c r="G30" s="157"/>
      <c r="H30" s="9"/>
    </row>
    <row r="31" spans="1:11" s="6" customFormat="1" x14ac:dyDescent="0.2">
      <c r="A31" s="156">
        <v>5</v>
      </c>
      <c r="B31" s="16" t="s">
        <v>115</v>
      </c>
      <c r="C31" s="166">
        <v>2</v>
      </c>
      <c r="D31" s="9"/>
      <c r="E31" s="156">
        <v>5</v>
      </c>
      <c r="F31" s="16" t="s">
        <v>49</v>
      </c>
      <c r="G31" s="156">
        <v>2</v>
      </c>
      <c r="H31" s="9"/>
    </row>
    <row r="32" spans="1:11" s="6" customFormat="1" x14ac:dyDescent="0.2">
      <c r="A32" s="157"/>
      <c r="B32" s="30" t="s">
        <v>192</v>
      </c>
      <c r="C32" s="157"/>
      <c r="D32" s="9"/>
      <c r="E32" s="157"/>
      <c r="F32" s="24" t="s">
        <v>24</v>
      </c>
      <c r="G32" s="157"/>
      <c r="H32" s="9"/>
    </row>
    <row r="33" spans="1:11" s="6" customFormat="1" x14ac:dyDescent="0.2">
      <c r="A33" s="154">
        <v>6</v>
      </c>
      <c r="B33" s="46" t="s">
        <v>128</v>
      </c>
      <c r="C33" s="154">
        <v>4</v>
      </c>
      <c r="D33" s="9"/>
      <c r="E33" s="164">
        <v>6</v>
      </c>
      <c r="F33" s="33" t="s">
        <v>176</v>
      </c>
      <c r="G33" s="164">
        <v>2</v>
      </c>
      <c r="H33" s="9"/>
      <c r="I33" s="1"/>
      <c r="J33" s="1"/>
      <c r="K33" s="1"/>
    </row>
    <row r="34" spans="1:11" s="6" customFormat="1" x14ac:dyDescent="0.2">
      <c r="A34" s="155"/>
      <c r="B34" s="47" t="s">
        <v>172</v>
      </c>
      <c r="C34" s="155"/>
      <c r="D34" s="9"/>
      <c r="E34" s="165"/>
      <c r="F34" s="34" t="s">
        <v>96</v>
      </c>
      <c r="G34" s="165"/>
      <c r="H34" s="9"/>
      <c r="I34" s="1"/>
    </row>
    <row r="35" spans="1:11" x14ac:dyDescent="0.2">
      <c r="A35" s="1"/>
      <c r="D35" s="9"/>
      <c r="E35" s="162">
        <v>7</v>
      </c>
      <c r="F35" s="46" t="s">
        <v>173</v>
      </c>
      <c r="G35" s="154">
        <v>4</v>
      </c>
      <c r="H35" s="9"/>
    </row>
    <row r="36" spans="1:11" x14ac:dyDescent="0.2">
      <c r="A36" s="1"/>
      <c r="D36" s="9"/>
      <c r="E36" s="155"/>
      <c r="F36" s="47" t="s">
        <v>174</v>
      </c>
      <c r="G36" s="155"/>
      <c r="H36" s="9"/>
    </row>
    <row r="37" spans="1:11" x14ac:dyDescent="0.2">
      <c r="A37" s="17"/>
      <c r="B37" s="18" t="s">
        <v>6</v>
      </c>
      <c r="C37" s="19">
        <f>SUM(C23:C34)</f>
        <v>19</v>
      </c>
      <c r="D37" s="9"/>
      <c r="E37" s="17"/>
      <c r="F37" s="18" t="s">
        <v>6</v>
      </c>
      <c r="G37" s="147">
        <f>SUM(G23:G36)</f>
        <v>20</v>
      </c>
      <c r="H37" s="9"/>
      <c r="I37" s="17"/>
      <c r="J37" s="18" t="s">
        <v>6</v>
      </c>
      <c r="K37" s="147">
        <f>SUM(K23:K33)</f>
        <v>9</v>
      </c>
    </row>
    <row r="38" spans="1:11" ht="13.5" customHeight="1" x14ac:dyDescent="0.2">
      <c r="A38" s="20"/>
      <c r="B38" s="22"/>
      <c r="C38" s="123" t="s">
        <v>186</v>
      </c>
      <c r="D38" s="9"/>
      <c r="E38" s="20"/>
      <c r="F38" s="7"/>
      <c r="G38" s="124" t="s">
        <v>186</v>
      </c>
      <c r="H38" s="9"/>
      <c r="I38" s="9"/>
      <c r="J38" s="9"/>
      <c r="K38" s="9"/>
    </row>
    <row r="39" spans="1:11" x14ac:dyDescent="0.2">
      <c r="A39" s="13" t="s">
        <v>13</v>
      </c>
      <c r="B39" s="14"/>
      <c r="C39" s="9"/>
      <c r="D39" s="9"/>
      <c r="E39" s="13" t="s">
        <v>15</v>
      </c>
      <c r="F39" s="14"/>
      <c r="G39" s="9"/>
      <c r="H39" s="9"/>
      <c r="I39" s="13" t="s">
        <v>28</v>
      </c>
      <c r="J39" s="14"/>
      <c r="K39" s="9"/>
    </row>
    <row r="40" spans="1:11" ht="12.75" customHeight="1" thickBot="1" x14ac:dyDescent="0.25">
      <c r="A40" s="147" t="s">
        <v>1</v>
      </c>
      <c r="B40" s="82" t="s">
        <v>2</v>
      </c>
      <c r="C40" s="83" t="s">
        <v>3</v>
      </c>
      <c r="D40" s="9"/>
      <c r="E40" s="147" t="s">
        <v>1</v>
      </c>
      <c r="F40" s="82" t="s">
        <v>2</v>
      </c>
      <c r="G40" s="147" t="s">
        <v>3</v>
      </c>
      <c r="H40" s="9"/>
      <c r="I40" s="147" t="s">
        <v>1</v>
      </c>
      <c r="J40" s="2" t="s">
        <v>2</v>
      </c>
      <c r="K40" s="147" t="s">
        <v>3</v>
      </c>
    </row>
    <row r="41" spans="1:11" s="6" customFormat="1" ht="13.5" thickTop="1" x14ac:dyDescent="0.2">
      <c r="A41" s="167">
        <v>1</v>
      </c>
      <c r="B41" s="117" t="s">
        <v>116</v>
      </c>
      <c r="C41" s="169">
        <v>4</v>
      </c>
      <c r="D41" s="9"/>
      <c r="E41" s="167">
        <v>1</v>
      </c>
      <c r="F41" s="118" t="s">
        <v>48</v>
      </c>
      <c r="G41" s="167">
        <v>4</v>
      </c>
      <c r="H41" s="9"/>
      <c r="I41" s="161">
        <v>1</v>
      </c>
      <c r="J41" s="23" t="s">
        <v>65</v>
      </c>
      <c r="K41" s="161">
        <v>2</v>
      </c>
    </row>
    <row r="42" spans="1:11" s="6" customFormat="1" x14ac:dyDescent="0.2">
      <c r="A42" s="168"/>
      <c r="B42" s="136" t="s">
        <v>171</v>
      </c>
      <c r="C42" s="168"/>
      <c r="D42" s="9"/>
      <c r="E42" s="168"/>
      <c r="F42" s="117" t="s">
        <v>32</v>
      </c>
      <c r="G42" s="168"/>
      <c r="H42" s="9"/>
      <c r="I42" s="157"/>
      <c r="J42" s="15" t="s">
        <v>190</v>
      </c>
      <c r="K42" s="157"/>
    </row>
    <row r="43" spans="1:11" x14ac:dyDescent="0.2">
      <c r="A43" s="156">
        <v>2</v>
      </c>
      <c r="B43" s="16" t="s">
        <v>73</v>
      </c>
      <c r="C43" s="156">
        <v>4</v>
      </c>
      <c r="D43" s="9"/>
      <c r="E43" s="156">
        <v>2</v>
      </c>
      <c r="F43" s="16" t="s">
        <v>52</v>
      </c>
      <c r="G43" s="156">
        <v>4</v>
      </c>
      <c r="H43" s="9"/>
      <c r="I43" s="163">
        <v>2</v>
      </c>
      <c r="J43" s="36" t="s">
        <v>69</v>
      </c>
      <c r="K43" s="163">
        <v>3</v>
      </c>
    </row>
    <row r="44" spans="1:11" x14ac:dyDescent="0.2">
      <c r="A44" s="157"/>
      <c r="B44" s="16" t="s">
        <v>74</v>
      </c>
      <c r="C44" s="157"/>
      <c r="D44" s="9"/>
      <c r="E44" s="157"/>
      <c r="F44" s="16" t="s">
        <v>53</v>
      </c>
      <c r="G44" s="157"/>
      <c r="H44" s="9"/>
      <c r="I44" s="160"/>
      <c r="J44" s="36" t="s">
        <v>69</v>
      </c>
      <c r="K44" s="160"/>
    </row>
    <row r="45" spans="1:11" x14ac:dyDescent="0.2">
      <c r="A45" s="156">
        <v>3</v>
      </c>
      <c r="B45" s="16" t="s">
        <v>72</v>
      </c>
      <c r="C45" s="156">
        <v>3</v>
      </c>
      <c r="D45" s="9"/>
      <c r="E45" s="163">
        <v>3</v>
      </c>
      <c r="F45" s="36" t="s">
        <v>180</v>
      </c>
      <c r="G45" s="163">
        <v>2</v>
      </c>
      <c r="H45" s="9"/>
      <c r="I45" s="164">
        <v>3</v>
      </c>
      <c r="J45" s="33" t="s">
        <v>203</v>
      </c>
      <c r="K45" s="164">
        <v>3</v>
      </c>
    </row>
    <row r="46" spans="1:11" x14ac:dyDescent="0.2">
      <c r="A46" s="157"/>
      <c r="B46" s="16" t="s">
        <v>200</v>
      </c>
      <c r="C46" s="157"/>
      <c r="D46" s="9"/>
      <c r="E46" s="160"/>
      <c r="F46" s="36" t="s">
        <v>180</v>
      </c>
      <c r="G46" s="160"/>
      <c r="H46" s="9"/>
      <c r="I46" s="165"/>
      <c r="J46" s="34" t="s">
        <v>100</v>
      </c>
      <c r="K46" s="165"/>
    </row>
    <row r="47" spans="1:11" x14ac:dyDescent="0.2">
      <c r="A47" s="166">
        <v>4</v>
      </c>
      <c r="B47" s="16" t="s">
        <v>47</v>
      </c>
      <c r="C47" s="156">
        <v>3</v>
      </c>
      <c r="D47" s="9"/>
      <c r="E47" s="164">
        <v>4</v>
      </c>
      <c r="F47" s="33" t="s">
        <v>234</v>
      </c>
      <c r="G47" s="164">
        <v>3</v>
      </c>
      <c r="H47" s="9"/>
    </row>
    <row r="48" spans="1:11" x14ac:dyDescent="0.2">
      <c r="A48" s="157"/>
      <c r="B48" s="32" t="s">
        <v>23</v>
      </c>
      <c r="C48" s="157"/>
      <c r="D48" s="9"/>
      <c r="E48" s="165"/>
      <c r="F48" s="34" t="s">
        <v>101</v>
      </c>
      <c r="G48" s="165"/>
      <c r="H48" s="9"/>
    </row>
    <row r="49" spans="1:11" x14ac:dyDescent="0.2">
      <c r="A49" s="164">
        <v>5</v>
      </c>
      <c r="B49" s="33" t="s">
        <v>184</v>
      </c>
      <c r="C49" s="164">
        <v>3</v>
      </c>
      <c r="D49" s="9"/>
      <c r="E49" s="164">
        <v>5</v>
      </c>
      <c r="F49" s="33" t="s">
        <v>235</v>
      </c>
      <c r="G49" s="164">
        <v>3</v>
      </c>
      <c r="H49" s="9"/>
    </row>
    <row r="50" spans="1:11" x14ac:dyDescent="0.2">
      <c r="A50" s="165"/>
      <c r="B50" s="34" t="s">
        <v>98</v>
      </c>
      <c r="C50" s="165"/>
      <c r="D50" s="9"/>
      <c r="E50" s="165"/>
      <c r="F50" s="34" t="s">
        <v>185</v>
      </c>
      <c r="G50" s="165"/>
      <c r="H50" s="9"/>
    </row>
    <row r="51" spans="1:11" x14ac:dyDescent="0.2">
      <c r="A51" s="164">
        <v>6</v>
      </c>
      <c r="B51" s="33" t="s">
        <v>183</v>
      </c>
      <c r="C51" s="164">
        <v>3</v>
      </c>
      <c r="D51" s="9"/>
      <c r="E51" s="164">
        <v>6</v>
      </c>
      <c r="F51" s="33" t="s">
        <v>236</v>
      </c>
      <c r="G51" s="164">
        <v>4</v>
      </c>
      <c r="H51" s="9"/>
      <c r="I51" s="6"/>
      <c r="J51" s="6"/>
      <c r="K51" s="6"/>
    </row>
    <row r="52" spans="1:11" x14ac:dyDescent="0.2">
      <c r="A52" s="165"/>
      <c r="B52" s="34" t="s">
        <v>99</v>
      </c>
      <c r="C52" s="165"/>
      <c r="D52" s="9"/>
      <c r="E52" s="165"/>
      <c r="F52" s="34"/>
      <c r="G52" s="165"/>
      <c r="H52" s="9"/>
      <c r="I52" s="44"/>
      <c r="J52" s="43"/>
      <c r="K52" s="44"/>
    </row>
    <row r="53" spans="1:11" x14ac:dyDescent="0.2">
      <c r="A53" s="17"/>
      <c r="B53" s="18" t="s">
        <v>6</v>
      </c>
      <c r="C53" s="147">
        <f>SUM(C41:C51)</f>
        <v>20</v>
      </c>
      <c r="D53" s="9"/>
      <c r="E53" s="17"/>
      <c r="F53" s="18" t="s">
        <v>6</v>
      </c>
      <c r="G53" s="19">
        <f>SUM(G41:G52)</f>
        <v>20</v>
      </c>
      <c r="H53" s="9"/>
      <c r="I53" s="17"/>
      <c r="J53" s="18" t="s">
        <v>6</v>
      </c>
      <c r="K53" s="19">
        <f>SUM(K41:K52)</f>
        <v>8</v>
      </c>
    </row>
    <row r="54" spans="1:11" x14ac:dyDescent="0.2">
      <c r="A54" s="8"/>
      <c r="B54" s="9"/>
      <c r="C54" s="122" t="s">
        <v>187</v>
      </c>
      <c r="D54" s="9"/>
      <c r="E54" s="8"/>
      <c r="F54" s="9"/>
      <c r="G54" s="122" t="s">
        <v>187</v>
      </c>
      <c r="H54" s="9"/>
      <c r="I54" s="25"/>
      <c r="J54" s="25"/>
      <c r="K54" s="20"/>
    </row>
    <row r="55" spans="1:11" x14ac:dyDescent="0.2">
      <c r="A55" s="13" t="s">
        <v>182</v>
      </c>
      <c r="B55" s="14"/>
      <c r="C55" s="9"/>
      <c r="D55" s="9"/>
      <c r="E55" s="127"/>
      <c r="F55" s="81"/>
      <c r="G55" s="35"/>
      <c r="H55" s="35"/>
      <c r="I55" s="127"/>
      <c r="J55" s="81"/>
      <c r="K55" s="35"/>
    </row>
    <row r="56" spans="1:11" ht="12.75" customHeight="1" thickBot="1" x14ac:dyDescent="0.25">
      <c r="A56" s="147" t="s">
        <v>1</v>
      </c>
      <c r="B56" s="82" t="s">
        <v>2</v>
      </c>
      <c r="C56" s="83" t="s">
        <v>3</v>
      </c>
      <c r="D56" s="9"/>
      <c r="E56" s="49"/>
      <c r="F56" s="6" t="s">
        <v>91</v>
      </c>
      <c r="G56" s="114"/>
      <c r="H56" s="35"/>
      <c r="I56" s="107"/>
      <c r="J56" s="107"/>
      <c r="K56" s="107"/>
    </row>
    <row r="57" spans="1:11" s="6" customFormat="1" ht="13.5" thickTop="1" x14ac:dyDescent="0.2">
      <c r="A57" s="161">
        <v>1</v>
      </c>
      <c r="B57" s="23" t="s">
        <v>66</v>
      </c>
      <c r="C57" s="161">
        <v>4</v>
      </c>
      <c r="D57" s="9"/>
      <c r="E57" s="8"/>
      <c r="F57" s="80"/>
      <c r="G57" s="138"/>
      <c r="H57" s="35"/>
    </row>
    <row r="58" spans="1:11" s="6" customFormat="1" x14ac:dyDescent="0.2">
      <c r="A58" s="157"/>
      <c r="B58" s="15" t="s">
        <v>67</v>
      </c>
      <c r="C58" s="157"/>
      <c r="D58" s="9"/>
      <c r="E58" s="45"/>
      <c r="F58" s="6" t="s">
        <v>90</v>
      </c>
      <c r="G58" s="138"/>
      <c r="H58" s="35"/>
    </row>
    <row r="59" spans="1:11" x14ac:dyDescent="0.2">
      <c r="A59" s="42"/>
      <c r="B59" s="43"/>
      <c r="C59" s="6"/>
      <c r="D59" s="9"/>
      <c r="E59" s="137"/>
      <c r="F59" s="35"/>
      <c r="G59" s="138"/>
      <c r="H59" s="35"/>
    </row>
    <row r="60" spans="1:11" x14ac:dyDescent="0.2">
      <c r="A60" s="44"/>
      <c r="B60" s="43"/>
      <c r="C60" s="44"/>
      <c r="D60" s="9"/>
      <c r="E60" s="139"/>
      <c r="F60" s="1" t="s">
        <v>92</v>
      </c>
      <c r="G60" s="138"/>
      <c r="H60" s="35"/>
      <c r="I60" s="144"/>
      <c r="J60" s="35"/>
      <c r="K60" s="144"/>
    </row>
    <row r="61" spans="1:11" x14ac:dyDescent="0.2">
      <c r="A61" s="17"/>
      <c r="B61" s="18" t="s">
        <v>6</v>
      </c>
      <c r="C61" s="19">
        <f>SUM(C57:C60)</f>
        <v>4</v>
      </c>
      <c r="D61" s="9"/>
      <c r="E61" s="137"/>
      <c r="F61" s="128"/>
      <c r="G61" s="138"/>
      <c r="H61" s="35"/>
      <c r="I61" s="174"/>
      <c r="J61" s="35"/>
      <c r="K61" s="174"/>
    </row>
    <row r="62" spans="1:11" x14ac:dyDescent="0.2">
      <c r="A62" s="6"/>
      <c r="B62" s="6"/>
      <c r="C62" s="6"/>
      <c r="D62" s="9"/>
      <c r="E62" s="138"/>
      <c r="F62" s="128"/>
      <c r="G62" s="138"/>
      <c r="H62" s="35"/>
      <c r="I62" s="174"/>
      <c r="J62" s="35"/>
      <c r="K62" s="174"/>
    </row>
    <row r="63" spans="1:11" x14ac:dyDescent="0.2">
      <c r="A63" s="42"/>
      <c r="B63" s="43"/>
      <c r="C63" s="6"/>
      <c r="D63" s="9"/>
      <c r="E63" s="138"/>
      <c r="F63" s="74" t="s">
        <v>16</v>
      </c>
      <c r="G63" s="75">
        <f>SUM(C5:C12,C23:C32,G5:G14,G23:G32,C41:C48,G41:G46,K23,K41:K44,C57)</f>
        <v>92</v>
      </c>
      <c r="H63" s="35"/>
      <c r="I63" s="79"/>
      <c r="J63" s="129"/>
      <c r="K63" s="35"/>
    </row>
    <row r="64" spans="1:11" x14ac:dyDescent="0.2">
      <c r="A64" s="6"/>
      <c r="B64" s="6"/>
      <c r="C64" s="6"/>
      <c r="D64" s="9"/>
      <c r="E64" s="138"/>
      <c r="F64" s="74" t="s">
        <v>56</v>
      </c>
      <c r="G64" s="76">
        <f>SUM(C13:C16,G15:G18,K5:K10,C33,G35:G36,K27:K28)</f>
        <v>28</v>
      </c>
      <c r="H64" s="35"/>
      <c r="I64" s="35"/>
      <c r="J64" s="35"/>
      <c r="K64" s="35"/>
    </row>
    <row r="65" spans="1:11" x14ac:dyDescent="0.2">
      <c r="A65" s="42"/>
      <c r="B65" s="43"/>
      <c r="C65" s="6"/>
      <c r="D65" s="9"/>
      <c r="E65" s="138"/>
      <c r="F65" s="74" t="s">
        <v>57</v>
      </c>
      <c r="G65" s="78">
        <f>SUM(G33:G34,K25,C49:C52,G47:G52,K45)</f>
        <v>24</v>
      </c>
      <c r="H65" s="35"/>
      <c r="I65" s="79"/>
      <c r="J65" s="129"/>
      <c r="K65" s="35"/>
    </row>
    <row r="66" spans="1:11" x14ac:dyDescent="0.2">
      <c r="A66" s="6"/>
      <c r="B66" s="6"/>
      <c r="C66" s="6"/>
      <c r="D66" s="9"/>
      <c r="E66" s="138"/>
      <c r="F66" s="74" t="s">
        <v>14</v>
      </c>
      <c r="G66" s="78">
        <f>SUM(G63:G65)</f>
        <v>144</v>
      </c>
      <c r="H66" s="35"/>
      <c r="I66" s="35"/>
      <c r="J66" s="35"/>
      <c r="K66" s="35"/>
    </row>
    <row r="67" spans="1:11" x14ac:dyDescent="0.2">
      <c r="A67" s="6"/>
      <c r="B67" s="6"/>
      <c r="C67" s="6"/>
      <c r="D67" s="9"/>
      <c r="E67" s="138"/>
      <c r="F67" s="74"/>
      <c r="G67" s="78">
        <f>C19+G19+K19+C37+G37+K37+C53+G53+K53+C61</f>
        <v>144</v>
      </c>
      <c r="H67" s="35"/>
      <c r="I67" s="35"/>
      <c r="K67" s="35"/>
    </row>
    <row r="68" spans="1:11" x14ac:dyDescent="0.2">
      <c r="D68" s="9"/>
      <c r="E68" s="138"/>
      <c r="F68" s="35"/>
      <c r="G68" s="138"/>
      <c r="H68" s="35"/>
      <c r="I68" s="130"/>
      <c r="K68" s="130"/>
    </row>
    <row r="69" spans="1:11" x14ac:dyDescent="0.2">
      <c r="D69" s="144"/>
      <c r="E69" s="35"/>
      <c r="F69" s="130"/>
      <c r="G69" s="144"/>
      <c r="H69" s="35"/>
      <c r="I69" s="130"/>
      <c r="J69" s="129"/>
      <c r="K69" s="130"/>
    </row>
    <row r="71" spans="1:11" x14ac:dyDescent="0.2">
      <c r="A71" s="175" t="s">
        <v>93</v>
      </c>
      <c r="B71" s="175"/>
      <c r="C71" s="175"/>
      <c r="E71" s="175" t="s">
        <v>94</v>
      </c>
      <c r="F71" s="175"/>
      <c r="G71" s="175"/>
      <c r="I71" s="175" t="s">
        <v>95</v>
      </c>
      <c r="J71" s="175"/>
      <c r="K71" s="175"/>
    </row>
    <row r="72" spans="1:11" x14ac:dyDescent="0.2">
      <c r="A72" s="176" t="s">
        <v>79</v>
      </c>
      <c r="B72" s="176"/>
      <c r="C72" s="176"/>
      <c r="E72" s="176" t="s">
        <v>79</v>
      </c>
      <c r="F72" s="176"/>
      <c r="G72" s="176"/>
      <c r="I72" s="176" t="s">
        <v>79</v>
      </c>
      <c r="J72" s="176"/>
      <c r="K72" s="176"/>
    </row>
    <row r="73" spans="1:11" x14ac:dyDescent="0.2">
      <c r="A73" s="170">
        <v>1</v>
      </c>
      <c r="B73" s="38" t="s">
        <v>147</v>
      </c>
      <c r="C73" s="170">
        <v>2</v>
      </c>
      <c r="E73" s="172">
        <v>1</v>
      </c>
      <c r="F73" s="40" t="s">
        <v>59</v>
      </c>
      <c r="G73" s="172">
        <v>2</v>
      </c>
      <c r="I73" s="164">
        <v>1</v>
      </c>
      <c r="J73" s="33" t="s">
        <v>45</v>
      </c>
      <c r="K73" s="164">
        <v>2</v>
      </c>
    </row>
    <row r="74" spans="1:11" x14ac:dyDescent="0.2">
      <c r="A74" s="171"/>
      <c r="B74" s="39" t="s">
        <v>147</v>
      </c>
      <c r="C74" s="171"/>
      <c r="E74" s="173"/>
      <c r="F74" s="41" t="s">
        <v>60</v>
      </c>
      <c r="G74" s="173"/>
      <c r="I74" s="165"/>
      <c r="J74" s="34" t="s">
        <v>30</v>
      </c>
      <c r="K74" s="165"/>
    </row>
    <row r="75" spans="1:11" x14ac:dyDescent="0.2">
      <c r="A75" s="176" t="s">
        <v>80</v>
      </c>
      <c r="B75" s="176"/>
      <c r="C75" s="176"/>
      <c r="E75" s="176" t="s">
        <v>80</v>
      </c>
      <c r="F75" s="176"/>
      <c r="G75" s="176"/>
      <c r="I75" s="176" t="s">
        <v>80</v>
      </c>
      <c r="J75" s="176"/>
      <c r="K75" s="176"/>
    </row>
    <row r="76" spans="1:11" x14ac:dyDescent="0.2">
      <c r="A76" s="170">
        <v>2</v>
      </c>
      <c r="B76" s="38" t="s">
        <v>193</v>
      </c>
      <c r="C76" s="170">
        <v>3</v>
      </c>
      <c r="E76" s="172">
        <v>2</v>
      </c>
      <c r="F76" s="40" t="s">
        <v>85</v>
      </c>
      <c r="G76" s="172">
        <v>3</v>
      </c>
      <c r="I76" s="164">
        <v>2</v>
      </c>
      <c r="J76" s="33" t="s">
        <v>29</v>
      </c>
      <c r="K76" s="164">
        <v>3</v>
      </c>
    </row>
    <row r="77" spans="1:11" x14ac:dyDescent="0.2">
      <c r="A77" s="171"/>
      <c r="B77" s="39" t="s">
        <v>148</v>
      </c>
      <c r="C77" s="171"/>
      <c r="E77" s="173"/>
      <c r="F77" s="41" t="s">
        <v>84</v>
      </c>
      <c r="G77" s="173"/>
      <c r="I77" s="165"/>
      <c r="J77" s="34" t="s">
        <v>29</v>
      </c>
      <c r="K77" s="165"/>
    </row>
    <row r="78" spans="1:11" x14ac:dyDescent="0.2">
      <c r="A78" s="176" t="s">
        <v>76</v>
      </c>
      <c r="B78" s="176"/>
      <c r="C78" s="176"/>
      <c r="E78" s="176" t="s">
        <v>76</v>
      </c>
      <c r="F78" s="176"/>
      <c r="G78" s="176"/>
      <c r="I78" s="176" t="s">
        <v>76</v>
      </c>
      <c r="J78" s="176"/>
      <c r="K78" s="176"/>
    </row>
    <row r="79" spans="1:11" x14ac:dyDescent="0.2">
      <c r="A79" s="170">
        <v>3</v>
      </c>
      <c r="B79" s="38" t="s">
        <v>191</v>
      </c>
      <c r="C79" s="170">
        <v>3</v>
      </c>
      <c r="E79" s="172">
        <v>3</v>
      </c>
      <c r="F79" s="40" t="s">
        <v>61</v>
      </c>
      <c r="G79" s="172">
        <v>3</v>
      </c>
      <c r="I79" s="164">
        <v>3</v>
      </c>
      <c r="J79" s="34" t="s">
        <v>75</v>
      </c>
      <c r="K79" s="164">
        <v>3</v>
      </c>
    </row>
    <row r="80" spans="1:11" x14ac:dyDescent="0.2">
      <c r="A80" s="171"/>
      <c r="B80" s="39" t="s">
        <v>149</v>
      </c>
      <c r="C80" s="171"/>
      <c r="E80" s="173"/>
      <c r="F80" s="41" t="s">
        <v>62</v>
      </c>
      <c r="G80" s="173"/>
      <c r="I80" s="165"/>
      <c r="J80" s="34" t="s">
        <v>150</v>
      </c>
      <c r="K80" s="165"/>
    </row>
    <row r="81" spans="1:11" x14ac:dyDescent="0.2">
      <c r="A81" s="170">
        <v>4</v>
      </c>
      <c r="B81" s="39" t="s">
        <v>88</v>
      </c>
      <c r="C81" s="170">
        <v>3</v>
      </c>
      <c r="E81" s="172">
        <v>4</v>
      </c>
      <c r="F81" s="41" t="s">
        <v>123</v>
      </c>
      <c r="G81" s="172">
        <v>3</v>
      </c>
      <c r="I81" s="164">
        <v>4</v>
      </c>
      <c r="J81" s="33" t="s">
        <v>51</v>
      </c>
      <c r="K81" s="164">
        <v>3</v>
      </c>
    </row>
    <row r="82" spans="1:11" x14ac:dyDescent="0.2">
      <c r="A82" s="171"/>
      <c r="B82" s="39" t="s">
        <v>89</v>
      </c>
      <c r="C82" s="171"/>
      <c r="E82" s="173"/>
      <c r="F82" s="41" t="s">
        <v>123</v>
      </c>
      <c r="G82" s="173"/>
      <c r="I82" s="165"/>
      <c r="J82" s="34" t="s">
        <v>25</v>
      </c>
      <c r="K82" s="165"/>
    </row>
    <row r="83" spans="1:11" ht="12.75" customHeight="1" x14ac:dyDescent="0.2">
      <c r="A83" s="176" t="s">
        <v>77</v>
      </c>
      <c r="B83" s="176"/>
      <c r="C83" s="176"/>
      <c r="E83" s="176" t="s">
        <v>77</v>
      </c>
      <c r="F83" s="176"/>
      <c r="G83" s="176"/>
      <c r="I83" s="176" t="s">
        <v>77</v>
      </c>
      <c r="J83" s="176"/>
      <c r="K83" s="176"/>
    </row>
    <row r="84" spans="1:11" ht="12.75" customHeight="1" x14ac:dyDescent="0.2">
      <c r="A84" s="170">
        <v>5</v>
      </c>
      <c r="B84" s="38" t="s">
        <v>196</v>
      </c>
      <c r="C84" s="170">
        <v>3</v>
      </c>
      <c r="E84" s="172">
        <v>5</v>
      </c>
      <c r="F84" s="40" t="s">
        <v>71</v>
      </c>
      <c r="G84" s="172">
        <v>3</v>
      </c>
      <c r="I84" s="164">
        <v>5</v>
      </c>
      <c r="J84" s="34" t="s">
        <v>86</v>
      </c>
      <c r="K84" s="164">
        <v>3</v>
      </c>
    </row>
    <row r="85" spans="1:11" x14ac:dyDescent="0.2">
      <c r="A85" s="171"/>
      <c r="B85" s="39" t="s">
        <v>195</v>
      </c>
      <c r="C85" s="171"/>
      <c r="E85" s="173"/>
      <c r="F85" s="41" t="s">
        <v>70</v>
      </c>
      <c r="G85" s="173"/>
      <c r="I85" s="165"/>
      <c r="J85" s="34" t="s">
        <v>87</v>
      </c>
      <c r="K85" s="165"/>
    </row>
    <row r="86" spans="1:11" ht="12.75" customHeight="1" x14ac:dyDescent="0.2">
      <c r="A86" s="170">
        <v>6</v>
      </c>
      <c r="B86" s="38" t="s">
        <v>198</v>
      </c>
      <c r="C86" s="170">
        <v>3</v>
      </c>
      <c r="E86" s="172">
        <v>6</v>
      </c>
      <c r="F86" s="40" t="s">
        <v>197</v>
      </c>
      <c r="G86" s="172">
        <v>3</v>
      </c>
      <c r="I86" s="164">
        <v>6</v>
      </c>
      <c r="J86" s="33" t="s">
        <v>121</v>
      </c>
      <c r="K86" s="164">
        <v>3</v>
      </c>
    </row>
    <row r="87" spans="1:11" ht="12.75" customHeight="1" x14ac:dyDescent="0.2">
      <c r="A87" s="171"/>
      <c r="B87" s="39" t="s">
        <v>199</v>
      </c>
      <c r="C87" s="171"/>
      <c r="E87" s="173"/>
      <c r="F87" s="40" t="s">
        <v>197</v>
      </c>
      <c r="G87" s="173"/>
      <c r="I87" s="165"/>
      <c r="J87" s="34" t="s">
        <v>237</v>
      </c>
      <c r="K87" s="165"/>
    </row>
    <row r="88" spans="1:11" ht="12.75" customHeight="1" x14ac:dyDescent="0.2">
      <c r="A88" s="170">
        <v>7</v>
      </c>
      <c r="B88" s="38" t="s">
        <v>102</v>
      </c>
      <c r="C88" s="170">
        <v>4</v>
      </c>
      <c r="E88" s="172">
        <v>7</v>
      </c>
      <c r="F88" s="40" t="s">
        <v>181</v>
      </c>
      <c r="G88" s="172">
        <v>4</v>
      </c>
      <c r="I88" s="164">
        <v>7</v>
      </c>
      <c r="J88" s="33" t="s">
        <v>83</v>
      </c>
      <c r="K88" s="164">
        <v>4</v>
      </c>
    </row>
    <row r="89" spans="1:11" ht="12.75" customHeight="1" x14ac:dyDescent="0.2">
      <c r="A89" s="171"/>
      <c r="B89" s="38" t="s">
        <v>81</v>
      </c>
      <c r="C89" s="171"/>
      <c r="E89" s="173"/>
      <c r="F89" s="40" t="s">
        <v>181</v>
      </c>
      <c r="G89" s="173"/>
      <c r="I89" s="165"/>
      <c r="J89" s="34" t="s">
        <v>82</v>
      </c>
      <c r="K89" s="165"/>
    </row>
    <row r="90" spans="1:11" ht="12.75" customHeight="1" x14ac:dyDescent="0.2">
      <c r="A90" s="176" t="s">
        <v>78</v>
      </c>
      <c r="B90" s="176"/>
      <c r="C90" s="176"/>
      <c r="E90" s="176" t="s">
        <v>78</v>
      </c>
      <c r="F90" s="176"/>
      <c r="G90" s="176"/>
      <c r="I90" s="176" t="s">
        <v>78</v>
      </c>
      <c r="J90" s="176"/>
      <c r="K90" s="176"/>
    </row>
    <row r="91" spans="1:11" ht="12.75" customHeight="1" x14ac:dyDescent="0.2">
      <c r="A91" s="170">
        <v>7</v>
      </c>
      <c r="B91" s="38" t="s">
        <v>126</v>
      </c>
      <c r="C91" s="170">
        <v>3</v>
      </c>
      <c r="E91" s="172">
        <v>7</v>
      </c>
      <c r="F91" s="40" t="s">
        <v>126</v>
      </c>
      <c r="G91" s="172">
        <v>3</v>
      </c>
      <c r="I91" s="164">
        <v>7</v>
      </c>
      <c r="J91" s="33" t="s">
        <v>177</v>
      </c>
      <c r="K91" s="164">
        <v>3</v>
      </c>
    </row>
    <row r="92" spans="1:11" ht="12.75" customHeight="1" x14ac:dyDescent="0.2">
      <c r="A92" s="171"/>
      <c r="B92" s="38" t="s">
        <v>126</v>
      </c>
      <c r="C92" s="171"/>
      <c r="E92" s="173"/>
      <c r="F92" s="40" t="s">
        <v>126</v>
      </c>
      <c r="G92" s="173"/>
      <c r="I92" s="165"/>
      <c r="J92" s="34" t="s">
        <v>178</v>
      </c>
      <c r="K92" s="165"/>
    </row>
    <row r="93" spans="1:11" x14ac:dyDescent="0.2">
      <c r="C93" s="5">
        <f>SUM(C73:C92)</f>
        <v>24</v>
      </c>
      <c r="G93" s="5">
        <f>SUM(G73:G92)</f>
        <v>24</v>
      </c>
      <c r="I93" s="5"/>
      <c r="K93" s="5">
        <f>SUM(K73:K92)</f>
        <v>24</v>
      </c>
    </row>
    <row r="94" spans="1:11" x14ac:dyDescent="0.2">
      <c r="C94" s="5"/>
      <c r="G94" s="5"/>
      <c r="I94" s="5"/>
      <c r="K94" s="5"/>
    </row>
    <row r="96" spans="1:11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8" spans="4:5" x14ac:dyDescent="0.2">
      <c r="D108" s="1"/>
      <c r="E108" s="1"/>
    </row>
  </sheetData>
  <mergeCells count="162">
    <mergeCell ref="A88:A89"/>
    <mergeCell ref="C88:C89"/>
    <mergeCell ref="E88:E89"/>
    <mergeCell ref="G88:G89"/>
    <mergeCell ref="I88:I89"/>
    <mergeCell ref="K88:K89"/>
    <mergeCell ref="A86:A87"/>
    <mergeCell ref="C86:C87"/>
    <mergeCell ref="E86:E87"/>
    <mergeCell ref="G86:G87"/>
    <mergeCell ref="I86:I87"/>
    <mergeCell ref="K86:K87"/>
    <mergeCell ref="A83:C83"/>
    <mergeCell ref="E83:G83"/>
    <mergeCell ref="I83:K83"/>
    <mergeCell ref="A84:A85"/>
    <mergeCell ref="C84:C85"/>
    <mergeCell ref="E84:E85"/>
    <mergeCell ref="G84:G85"/>
    <mergeCell ref="I84:I85"/>
    <mergeCell ref="A90:C90"/>
    <mergeCell ref="E90:G90"/>
    <mergeCell ref="I90:K90"/>
    <mergeCell ref="A91:A92"/>
    <mergeCell ref="C91:C92"/>
    <mergeCell ref="E91:E92"/>
    <mergeCell ref="G91:G92"/>
    <mergeCell ref="I91:I92"/>
    <mergeCell ref="K91:K92"/>
    <mergeCell ref="K84:K85"/>
    <mergeCell ref="A81:A82"/>
    <mergeCell ref="C81:C82"/>
    <mergeCell ref="E81:E82"/>
    <mergeCell ref="G81:G82"/>
    <mergeCell ref="I81:I82"/>
    <mergeCell ref="K81:K82"/>
    <mergeCell ref="A78:C78"/>
    <mergeCell ref="E78:G78"/>
    <mergeCell ref="I78:K78"/>
    <mergeCell ref="A79:A80"/>
    <mergeCell ref="C79:C80"/>
    <mergeCell ref="E79:E80"/>
    <mergeCell ref="G79:G80"/>
    <mergeCell ref="I79:I80"/>
    <mergeCell ref="K79:K80"/>
    <mergeCell ref="A75:C75"/>
    <mergeCell ref="E75:G75"/>
    <mergeCell ref="I75:K75"/>
    <mergeCell ref="A76:A77"/>
    <mergeCell ref="C76:C77"/>
    <mergeCell ref="E76:E77"/>
    <mergeCell ref="G76:G77"/>
    <mergeCell ref="I76:I77"/>
    <mergeCell ref="K76:K77"/>
    <mergeCell ref="A73:A74"/>
    <mergeCell ref="C73:C74"/>
    <mergeCell ref="E73:E74"/>
    <mergeCell ref="G73:G74"/>
    <mergeCell ref="I73:I74"/>
    <mergeCell ref="K73:K74"/>
    <mergeCell ref="I61:I62"/>
    <mergeCell ref="K61:K62"/>
    <mergeCell ref="A71:C71"/>
    <mergeCell ref="E71:G71"/>
    <mergeCell ref="I71:K71"/>
    <mergeCell ref="A72:C72"/>
    <mergeCell ref="E72:G72"/>
    <mergeCell ref="I72:K72"/>
    <mergeCell ref="A51:A52"/>
    <mergeCell ref="C51:C52"/>
    <mergeCell ref="E51:E52"/>
    <mergeCell ref="G51:G52"/>
    <mergeCell ref="A57:A58"/>
    <mergeCell ref="C57:C58"/>
    <mergeCell ref="A47:A48"/>
    <mergeCell ref="C47:C48"/>
    <mergeCell ref="E47:E48"/>
    <mergeCell ref="A49:A50"/>
    <mergeCell ref="C49:C50"/>
    <mergeCell ref="E49:E50"/>
    <mergeCell ref="G49:G50"/>
    <mergeCell ref="G47:G48"/>
    <mergeCell ref="A45:A46"/>
    <mergeCell ref="C45:C46"/>
    <mergeCell ref="E45:E46"/>
    <mergeCell ref="G45:G46"/>
    <mergeCell ref="I45:I46"/>
    <mergeCell ref="K45:K46"/>
    <mergeCell ref="A43:A44"/>
    <mergeCell ref="C43:C44"/>
    <mergeCell ref="E43:E44"/>
    <mergeCell ref="G43:G44"/>
    <mergeCell ref="I43:I44"/>
    <mergeCell ref="K43:K44"/>
    <mergeCell ref="A41:A42"/>
    <mergeCell ref="C41:C42"/>
    <mergeCell ref="E41:E42"/>
    <mergeCell ref="G41:G42"/>
    <mergeCell ref="I41:I42"/>
    <mergeCell ref="K41:K42"/>
    <mergeCell ref="A33:A34"/>
    <mergeCell ref="C33:C34"/>
    <mergeCell ref="E33:E34"/>
    <mergeCell ref="G33:G34"/>
    <mergeCell ref="E35:E36"/>
    <mergeCell ref="G35:G36"/>
    <mergeCell ref="A29:A30"/>
    <mergeCell ref="C29:C30"/>
    <mergeCell ref="E29:E30"/>
    <mergeCell ref="G29:G30"/>
    <mergeCell ref="A31:A32"/>
    <mergeCell ref="C31:C32"/>
    <mergeCell ref="E31:E32"/>
    <mergeCell ref="G31:G32"/>
    <mergeCell ref="A27:A28"/>
    <mergeCell ref="C27:C28"/>
    <mergeCell ref="E27:E28"/>
    <mergeCell ref="G27:G28"/>
    <mergeCell ref="I27:I28"/>
    <mergeCell ref="K27:K28"/>
    <mergeCell ref="G23:G24"/>
    <mergeCell ref="I23:I24"/>
    <mergeCell ref="K23:K24"/>
    <mergeCell ref="A25:A26"/>
    <mergeCell ref="C25:C26"/>
    <mergeCell ref="E25:E26"/>
    <mergeCell ref="G25:G26"/>
    <mergeCell ref="I25:I26"/>
    <mergeCell ref="K25:K26"/>
    <mergeCell ref="A15:A16"/>
    <mergeCell ref="C15:C16"/>
    <mergeCell ref="E15:E16"/>
    <mergeCell ref="E17:E18"/>
    <mergeCell ref="A23:A24"/>
    <mergeCell ref="C23:C24"/>
    <mergeCell ref="E23:E24"/>
    <mergeCell ref="A11:A12"/>
    <mergeCell ref="C11:C12"/>
    <mergeCell ref="E11:E12"/>
    <mergeCell ref="G11:G12"/>
    <mergeCell ref="A13:A14"/>
    <mergeCell ref="C13:C14"/>
    <mergeCell ref="E13:E14"/>
    <mergeCell ref="G13:G14"/>
    <mergeCell ref="A9:A10"/>
    <mergeCell ref="C9:C10"/>
    <mergeCell ref="E9:E10"/>
    <mergeCell ref="G9:G10"/>
    <mergeCell ref="I9:I10"/>
    <mergeCell ref="K9:K10"/>
    <mergeCell ref="A7:A8"/>
    <mergeCell ref="C7:C8"/>
    <mergeCell ref="E7:E8"/>
    <mergeCell ref="G7:G8"/>
    <mergeCell ref="I7:I8"/>
    <mergeCell ref="K7:K8"/>
    <mergeCell ref="A5:A6"/>
    <mergeCell ref="C5:C6"/>
    <mergeCell ref="E5:E6"/>
    <mergeCell ref="G5:G6"/>
    <mergeCell ref="I5:I6"/>
    <mergeCell ref="K5:K6"/>
  </mergeCells>
  <printOptions horizontalCentered="1" verticalCentered="1"/>
  <pageMargins left="0.25" right="0.25" top="0.75" bottom="0.75" header="0.3" footer="0.3"/>
  <pageSetup paperSize="8" scale="96" orientation="portrait" r:id="rId1"/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opLeftCell="A36" zoomScale="115" zoomScaleNormal="115" zoomScaleSheetLayoutView="120" workbookViewId="0">
      <selection activeCell="J42" sqref="J42"/>
    </sheetView>
  </sheetViews>
  <sheetFormatPr defaultRowHeight="12.75" x14ac:dyDescent="0.2"/>
  <cols>
    <col min="1" max="1" width="3.42578125" style="5" customWidth="1"/>
    <col min="2" max="2" width="39.42578125" style="1" customWidth="1"/>
    <col min="3" max="3" width="5.7109375" style="1" customWidth="1"/>
    <col min="4" max="4" width="3.7109375" style="6" customWidth="1"/>
    <col min="5" max="5" width="3.42578125" style="5" customWidth="1"/>
    <col min="6" max="6" width="34.85546875" style="1" customWidth="1"/>
    <col min="7" max="7" width="5.42578125" style="1" customWidth="1"/>
    <col min="8" max="8" width="4.140625" style="6" customWidth="1"/>
    <col min="9" max="9" width="3.42578125" style="1" customWidth="1"/>
    <col min="10" max="10" width="39.28515625" style="1" customWidth="1"/>
    <col min="11" max="11" width="5.42578125" style="1" customWidth="1"/>
    <col min="12" max="16384" width="9.140625" style="1"/>
  </cols>
  <sheetData>
    <row r="1" spans="1:11" s="9" customFormat="1" x14ac:dyDescent="0.2">
      <c r="A1" s="13" t="s">
        <v>68</v>
      </c>
      <c r="E1" s="8"/>
    </row>
    <row r="2" spans="1:11" s="9" customFormat="1" x14ac:dyDescent="0.2">
      <c r="A2" s="13"/>
      <c r="E2" s="8"/>
    </row>
    <row r="3" spans="1:11" s="9" customFormat="1" x14ac:dyDescent="0.2">
      <c r="A3" s="13" t="s">
        <v>0</v>
      </c>
      <c r="B3" s="14"/>
      <c r="E3" s="13" t="s">
        <v>5</v>
      </c>
      <c r="F3" s="14"/>
      <c r="I3" s="13" t="s">
        <v>8</v>
      </c>
      <c r="J3" s="14"/>
    </row>
    <row r="4" spans="1:11" s="9" customFormat="1" ht="13.5" thickBot="1" x14ac:dyDescent="0.25">
      <c r="A4" s="153" t="s">
        <v>1</v>
      </c>
      <c r="B4" s="2" t="s">
        <v>2</v>
      </c>
      <c r="C4" s="153" t="s">
        <v>3</v>
      </c>
      <c r="E4" s="153" t="s">
        <v>1</v>
      </c>
      <c r="F4" s="2" t="s">
        <v>2</v>
      </c>
      <c r="G4" s="153" t="s">
        <v>3</v>
      </c>
      <c r="I4" s="153" t="s">
        <v>1</v>
      </c>
      <c r="J4" s="2" t="s">
        <v>2</v>
      </c>
      <c r="K4" s="153" t="s">
        <v>3</v>
      </c>
    </row>
    <row r="5" spans="1:11" ht="13.5" thickTop="1" x14ac:dyDescent="0.2">
      <c r="A5" s="161">
        <v>1</v>
      </c>
      <c r="B5" s="23" t="s">
        <v>18</v>
      </c>
      <c r="C5" s="161">
        <v>4</v>
      </c>
      <c r="D5" s="9"/>
      <c r="E5" s="161">
        <v>1</v>
      </c>
      <c r="F5" s="23" t="s">
        <v>7</v>
      </c>
      <c r="G5" s="161">
        <v>3</v>
      </c>
      <c r="H5" s="9"/>
      <c r="I5" s="161">
        <v>1</v>
      </c>
      <c r="J5" s="23" t="s">
        <v>40</v>
      </c>
      <c r="K5" s="161">
        <v>3</v>
      </c>
    </row>
    <row r="6" spans="1:11" x14ac:dyDescent="0.2">
      <c r="A6" s="157"/>
      <c r="B6" s="15" t="s">
        <v>34</v>
      </c>
      <c r="C6" s="157"/>
      <c r="D6" s="9"/>
      <c r="E6" s="157"/>
      <c r="F6" s="15" t="s">
        <v>36</v>
      </c>
      <c r="G6" s="157"/>
      <c r="H6" s="9"/>
      <c r="I6" s="157"/>
      <c r="J6" s="15" t="s">
        <v>21</v>
      </c>
      <c r="K6" s="157"/>
    </row>
    <row r="7" spans="1:11" x14ac:dyDescent="0.2">
      <c r="A7" s="156">
        <v>2</v>
      </c>
      <c r="B7" s="16" t="s">
        <v>17</v>
      </c>
      <c r="C7" s="156">
        <v>3</v>
      </c>
      <c r="D7" s="9"/>
      <c r="E7" s="156">
        <v>2</v>
      </c>
      <c r="F7" s="16" t="s">
        <v>19</v>
      </c>
      <c r="G7" s="156">
        <v>3</v>
      </c>
      <c r="H7" s="9"/>
      <c r="I7" s="156">
        <v>2</v>
      </c>
      <c r="J7" s="11" t="s">
        <v>20</v>
      </c>
      <c r="K7" s="156">
        <v>3</v>
      </c>
    </row>
    <row r="8" spans="1:11" x14ac:dyDescent="0.2">
      <c r="A8" s="157"/>
      <c r="B8" s="32" t="s">
        <v>35</v>
      </c>
      <c r="C8" s="157"/>
      <c r="D8" s="9"/>
      <c r="E8" s="157"/>
      <c r="F8" s="32" t="s">
        <v>38</v>
      </c>
      <c r="G8" s="157"/>
      <c r="H8" s="9"/>
      <c r="I8" s="157"/>
      <c r="J8" s="15" t="s">
        <v>39</v>
      </c>
      <c r="K8" s="157"/>
    </row>
    <row r="9" spans="1:11" x14ac:dyDescent="0.2">
      <c r="A9" s="156">
        <v>3</v>
      </c>
      <c r="B9" s="16" t="s">
        <v>63</v>
      </c>
      <c r="C9" s="156">
        <v>4</v>
      </c>
      <c r="D9" s="9"/>
      <c r="E9" s="156">
        <v>3</v>
      </c>
      <c r="F9" s="16" t="s">
        <v>37</v>
      </c>
      <c r="G9" s="156">
        <v>4</v>
      </c>
      <c r="H9" s="9"/>
      <c r="I9" s="154">
        <v>3</v>
      </c>
      <c r="J9" s="46" t="s">
        <v>162</v>
      </c>
      <c r="K9" s="154">
        <v>4</v>
      </c>
    </row>
    <row r="10" spans="1:11" x14ac:dyDescent="0.2">
      <c r="A10" s="157"/>
      <c r="B10" s="32" t="s">
        <v>64</v>
      </c>
      <c r="C10" s="157"/>
      <c r="D10" s="9"/>
      <c r="E10" s="157"/>
      <c r="F10" s="32" t="s">
        <v>26</v>
      </c>
      <c r="G10" s="157"/>
      <c r="H10" s="9"/>
      <c r="I10" s="155"/>
      <c r="J10" s="47" t="s">
        <v>163</v>
      </c>
      <c r="K10" s="155"/>
    </row>
    <row r="11" spans="1:11" x14ac:dyDescent="0.2">
      <c r="A11" s="156">
        <v>4</v>
      </c>
      <c r="B11" s="11" t="s">
        <v>144</v>
      </c>
      <c r="C11" s="156">
        <v>3</v>
      </c>
      <c r="D11" s="9"/>
      <c r="E11" s="156">
        <v>4</v>
      </c>
      <c r="F11" s="11" t="s">
        <v>168</v>
      </c>
      <c r="G11" s="156">
        <v>2</v>
      </c>
      <c r="H11" s="9"/>
      <c r="I11" s="158">
        <v>4</v>
      </c>
      <c r="J11" s="47" t="s">
        <v>164</v>
      </c>
      <c r="K11" s="158">
        <v>2</v>
      </c>
    </row>
    <row r="12" spans="1:11" x14ac:dyDescent="0.2">
      <c r="A12" s="157"/>
      <c r="B12" s="15" t="s">
        <v>145</v>
      </c>
      <c r="C12" s="157"/>
      <c r="D12" s="9"/>
      <c r="E12" s="157"/>
      <c r="F12" s="12" t="s">
        <v>169</v>
      </c>
      <c r="G12" s="157"/>
      <c r="H12" s="9"/>
      <c r="I12" s="155"/>
      <c r="J12" s="46" t="s">
        <v>165</v>
      </c>
      <c r="K12" s="155"/>
    </row>
    <row r="13" spans="1:11" x14ac:dyDescent="0.2">
      <c r="A13" s="154">
        <v>5</v>
      </c>
      <c r="B13" s="46" t="s">
        <v>152</v>
      </c>
      <c r="C13" s="154">
        <v>2</v>
      </c>
      <c r="D13" s="9"/>
      <c r="E13" s="154">
        <v>5</v>
      </c>
      <c r="F13" s="46" t="s">
        <v>157</v>
      </c>
      <c r="G13" s="154">
        <v>2</v>
      </c>
      <c r="H13" s="9"/>
      <c r="I13" s="35"/>
      <c r="K13" s="35"/>
    </row>
    <row r="14" spans="1:11" x14ac:dyDescent="0.2">
      <c r="A14" s="155"/>
      <c r="B14" s="47" t="s">
        <v>153</v>
      </c>
      <c r="C14" s="155"/>
      <c r="D14" s="9"/>
      <c r="E14" s="155"/>
      <c r="F14" s="47" t="s">
        <v>158</v>
      </c>
      <c r="G14" s="155"/>
      <c r="H14" s="9"/>
      <c r="I14" s="35"/>
      <c r="K14" s="35"/>
    </row>
    <row r="15" spans="1:11" x14ac:dyDescent="0.2">
      <c r="A15" s="154">
        <v>6</v>
      </c>
      <c r="B15" s="46" t="s">
        <v>154</v>
      </c>
      <c r="C15" s="154">
        <v>2</v>
      </c>
      <c r="D15" s="9"/>
      <c r="E15" s="154">
        <v>6</v>
      </c>
      <c r="F15" s="46" t="s">
        <v>159</v>
      </c>
      <c r="G15" s="154">
        <v>2</v>
      </c>
      <c r="H15" s="9"/>
      <c r="I15" s="35"/>
      <c r="J15" s="35"/>
      <c r="K15" s="35"/>
    </row>
    <row r="16" spans="1:11" x14ac:dyDescent="0.2">
      <c r="A16" s="155"/>
      <c r="B16" s="47" t="s">
        <v>154</v>
      </c>
      <c r="C16" s="155"/>
      <c r="D16" s="9"/>
      <c r="E16" s="155"/>
      <c r="F16" s="47" t="s">
        <v>160</v>
      </c>
      <c r="G16" s="155"/>
      <c r="H16" s="9"/>
      <c r="I16" s="35"/>
      <c r="J16" s="35"/>
      <c r="K16" s="35"/>
    </row>
    <row r="17" spans="1:11" x14ac:dyDescent="0.2">
      <c r="A17" s="158">
        <v>7</v>
      </c>
      <c r="B17" s="47" t="s">
        <v>155</v>
      </c>
      <c r="C17" s="158">
        <v>2</v>
      </c>
      <c r="D17" s="9"/>
      <c r="H17" s="9"/>
      <c r="I17" s="35"/>
      <c r="J17" s="35"/>
      <c r="K17" s="35"/>
    </row>
    <row r="18" spans="1:11" x14ac:dyDescent="0.2">
      <c r="A18" s="155"/>
      <c r="B18" s="48" t="s">
        <v>156</v>
      </c>
      <c r="C18" s="155"/>
      <c r="D18" s="9"/>
      <c r="H18" s="9"/>
      <c r="I18" s="35"/>
      <c r="J18" s="35"/>
      <c r="K18" s="35"/>
    </row>
    <row r="19" spans="1:11" s="6" customFormat="1" x14ac:dyDescent="0.2">
      <c r="A19" s="17"/>
      <c r="B19" s="18" t="s">
        <v>6</v>
      </c>
      <c r="C19" s="153">
        <f>SUM(C5:C18)</f>
        <v>20</v>
      </c>
      <c r="D19" s="9"/>
      <c r="E19" s="17"/>
      <c r="F19" s="18" t="s">
        <v>6</v>
      </c>
      <c r="G19" s="153">
        <f>SUM(G5:G18)</f>
        <v>16</v>
      </c>
      <c r="H19" s="9"/>
      <c r="I19" s="17"/>
      <c r="J19" s="18" t="s">
        <v>6</v>
      </c>
      <c r="K19" s="19">
        <f>SUM(K5:K18)</f>
        <v>12</v>
      </c>
    </row>
    <row r="20" spans="1:11" s="6" customFormat="1" x14ac:dyDescent="0.2">
      <c r="A20" s="8"/>
      <c r="B20" s="9"/>
      <c r="C20" s="9"/>
      <c r="D20" s="7"/>
      <c r="E20" s="8"/>
      <c r="F20" s="9"/>
      <c r="G20" s="9"/>
      <c r="H20" s="7"/>
    </row>
    <row r="21" spans="1:11" s="6" customFormat="1" x14ac:dyDescent="0.2">
      <c r="A21" s="13" t="s">
        <v>10</v>
      </c>
      <c r="B21" s="14"/>
      <c r="C21" s="9"/>
      <c r="D21" s="9"/>
      <c r="E21" s="13" t="s">
        <v>11</v>
      </c>
      <c r="F21" s="14"/>
      <c r="G21" s="9"/>
      <c r="H21" s="9"/>
      <c r="I21" s="13" t="s">
        <v>12</v>
      </c>
      <c r="J21" s="14"/>
      <c r="K21" s="9"/>
    </row>
    <row r="22" spans="1:11" s="6" customFormat="1" ht="12.75" customHeight="1" thickBot="1" x14ac:dyDescent="0.25">
      <c r="A22" s="153" t="s">
        <v>1</v>
      </c>
      <c r="B22" s="2" t="s">
        <v>2</v>
      </c>
      <c r="C22" s="153" t="s">
        <v>3</v>
      </c>
      <c r="D22" s="9"/>
      <c r="E22" s="153" t="s">
        <v>1</v>
      </c>
      <c r="F22" s="2" t="s">
        <v>2</v>
      </c>
      <c r="G22" s="153" t="s">
        <v>3</v>
      </c>
      <c r="H22" s="9"/>
      <c r="I22" s="83" t="s">
        <v>1</v>
      </c>
      <c r="J22" s="82" t="s">
        <v>2</v>
      </c>
      <c r="K22" s="83" t="s">
        <v>3</v>
      </c>
    </row>
    <row r="23" spans="1:11" s="6" customFormat="1" ht="13.5" thickTop="1" x14ac:dyDescent="0.2">
      <c r="A23" s="161">
        <v>1</v>
      </c>
      <c r="B23" s="23" t="s">
        <v>41</v>
      </c>
      <c r="C23" s="161">
        <v>4</v>
      </c>
      <c r="D23" s="9"/>
      <c r="E23" s="161">
        <v>1</v>
      </c>
      <c r="F23" s="23" t="s">
        <v>46</v>
      </c>
      <c r="G23" s="161">
        <v>3</v>
      </c>
      <c r="H23" s="9"/>
      <c r="I23" s="163">
        <v>1</v>
      </c>
      <c r="J23" s="140" t="s">
        <v>110</v>
      </c>
      <c r="K23" s="163">
        <v>2</v>
      </c>
    </row>
    <row r="24" spans="1:11" s="6" customFormat="1" x14ac:dyDescent="0.2">
      <c r="A24" s="157"/>
      <c r="B24" s="15" t="s">
        <v>42</v>
      </c>
      <c r="C24" s="157"/>
      <c r="D24" s="9"/>
      <c r="E24" s="157"/>
      <c r="F24" s="15" t="s">
        <v>22</v>
      </c>
      <c r="G24" s="157"/>
      <c r="H24" s="9"/>
      <c r="I24" s="160"/>
      <c r="J24" s="141" t="s">
        <v>161</v>
      </c>
      <c r="K24" s="160"/>
    </row>
    <row r="25" spans="1:11" s="6" customFormat="1" ht="13.5" customHeight="1" x14ac:dyDescent="0.2">
      <c r="A25" s="156">
        <v>2</v>
      </c>
      <c r="B25" s="16" t="s">
        <v>9</v>
      </c>
      <c r="C25" s="156">
        <v>4</v>
      </c>
      <c r="D25" s="9"/>
      <c r="E25" s="156">
        <v>2</v>
      </c>
      <c r="F25" s="16" t="s">
        <v>44</v>
      </c>
      <c r="G25" s="156">
        <v>3</v>
      </c>
      <c r="H25" s="9"/>
      <c r="I25" s="164">
        <v>2</v>
      </c>
      <c r="J25" s="33" t="s">
        <v>241</v>
      </c>
      <c r="K25" s="164">
        <v>3</v>
      </c>
    </row>
    <row r="26" spans="1:11" s="6" customFormat="1" ht="13.5" customHeight="1" x14ac:dyDescent="0.2">
      <c r="A26" s="157"/>
      <c r="B26" s="32" t="s">
        <v>43</v>
      </c>
      <c r="C26" s="157"/>
      <c r="D26" s="9"/>
      <c r="E26" s="157"/>
      <c r="F26" s="32" t="s">
        <v>33</v>
      </c>
      <c r="G26" s="157"/>
      <c r="H26" s="9"/>
      <c r="I26" s="165"/>
      <c r="J26" s="34" t="s">
        <v>97</v>
      </c>
      <c r="K26" s="165"/>
    </row>
    <row r="27" spans="1:11" s="6" customFormat="1" x14ac:dyDescent="0.2">
      <c r="A27" s="156">
        <v>3</v>
      </c>
      <c r="B27" s="16" t="s">
        <v>49</v>
      </c>
      <c r="C27" s="156">
        <v>2</v>
      </c>
      <c r="D27" s="9"/>
      <c r="E27" s="156">
        <v>3</v>
      </c>
      <c r="F27" s="16" t="s">
        <v>116</v>
      </c>
      <c r="G27" s="156">
        <v>4</v>
      </c>
      <c r="H27" s="9"/>
      <c r="I27" s="154">
        <v>3</v>
      </c>
      <c r="J27" s="46" t="s">
        <v>130</v>
      </c>
      <c r="K27" s="154">
        <v>4</v>
      </c>
    </row>
    <row r="28" spans="1:11" s="6" customFormat="1" ht="12.75" customHeight="1" x14ac:dyDescent="0.2">
      <c r="A28" s="157"/>
      <c r="B28" s="30" t="s">
        <v>24</v>
      </c>
      <c r="C28" s="157"/>
      <c r="D28" s="9"/>
      <c r="E28" s="157"/>
      <c r="F28" s="12" t="s">
        <v>171</v>
      </c>
      <c r="G28" s="157"/>
      <c r="H28" s="9"/>
      <c r="I28" s="155"/>
      <c r="J28" s="47" t="s">
        <v>175</v>
      </c>
      <c r="K28" s="155"/>
    </row>
    <row r="29" spans="1:11" s="6" customFormat="1" x14ac:dyDescent="0.2">
      <c r="A29" s="156">
        <v>4</v>
      </c>
      <c r="B29" s="11" t="s">
        <v>54</v>
      </c>
      <c r="C29" s="156">
        <v>3</v>
      </c>
      <c r="D29" s="9"/>
      <c r="E29" s="156">
        <v>4</v>
      </c>
      <c r="F29" s="15" t="s">
        <v>222</v>
      </c>
      <c r="G29" s="156">
        <v>4</v>
      </c>
      <c r="H29" s="9"/>
      <c r="I29" s="1"/>
      <c r="J29" s="1"/>
      <c r="K29" s="1"/>
    </row>
    <row r="30" spans="1:11" s="6" customFormat="1" x14ac:dyDescent="0.2">
      <c r="A30" s="157"/>
      <c r="B30" s="12" t="s">
        <v>27</v>
      </c>
      <c r="C30" s="157"/>
      <c r="D30" s="9"/>
      <c r="E30" s="157"/>
      <c r="F30" s="15" t="s">
        <v>189</v>
      </c>
      <c r="G30" s="157"/>
      <c r="H30" s="9"/>
      <c r="I30" s="1"/>
      <c r="J30" s="1"/>
      <c r="K30" s="1"/>
    </row>
    <row r="31" spans="1:11" s="6" customFormat="1" x14ac:dyDescent="0.2">
      <c r="A31" s="156">
        <v>5</v>
      </c>
      <c r="B31" s="11" t="s">
        <v>55</v>
      </c>
      <c r="C31" s="156">
        <v>2</v>
      </c>
      <c r="D31" s="9"/>
      <c r="E31" s="164">
        <v>5</v>
      </c>
      <c r="F31" s="33" t="s">
        <v>240</v>
      </c>
      <c r="G31" s="164">
        <v>2</v>
      </c>
      <c r="H31" s="9"/>
      <c r="I31" s="1"/>
      <c r="J31" s="1"/>
      <c r="K31" s="1"/>
    </row>
    <row r="32" spans="1:11" s="6" customFormat="1" x14ac:dyDescent="0.2">
      <c r="A32" s="157"/>
      <c r="B32" s="12" t="s">
        <v>31</v>
      </c>
      <c r="C32" s="157"/>
      <c r="D32" s="9"/>
      <c r="E32" s="165"/>
      <c r="F32" s="34" t="s">
        <v>96</v>
      </c>
      <c r="G32" s="165"/>
      <c r="H32" s="9"/>
      <c r="I32" s="1"/>
      <c r="J32" s="1"/>
      <c r="K32" s="1"/>
    </row>
    <row r="33" spans="1:11" x14ac:dyDescent="0.2">
      <c r="A33" s="154">
        <v>6</v>
      </c>
      <c r="B33" s="46" t="s">
        <v>128</v>
      </c>
      <c r="C33" s="154">
        <v>4</v>
      </c>
      <c r="D33" s="9"/>
      <c r="E33" s="162">
        <v>6</v>
      </c>
      <c r="F33" s="46" t="s">
        <v>173</v>
      </c>
      <c r="G33" s="154">
        <v>4</v>
      </c>
      <c r="H33" s="9"/>
    </row>
    <row r="34" spans="1:11" x14ac:dyDescent="0.2">
      <c r="A34" s="155"/>
      <c r="B34" s="47" t="s">
        <v>172</v>
      </c>
      <c r="C34" s="155"/>
      <c r="D34" s="9"/>
      <c r="E34" s="155"/>
      <c r="F34" s="47" t="s">
        <v>174</v>
      </c>
      <c r="G34" s="155"/>
      <c r="H34" s="9"/>
    </row>
    <row r="35" spans="1:11" x14ac:dyDescent="0.2">
      <c r="A35" s="17"/>
      <c r="B35" s="18" t="s">
        <v>6</v>
      </c>
      <c r="C35" s="19">
        <f>SUM(C23:C34)</f>
        <v>19</v>
      </c>
      <c r="D35" s="9"/>
      <c r="E35" s="17"/>
      <c r="F35" s="18" t="s">
        <v>6</v>
      </c>
      <c r="G35" s="153">
        <f>SUM(G23:G34)</f>
        <v>20</v>
      </c>
      <c r="H35" s="9"/>
      <c r="I35" s="17"/>
      <c r="J35" s="18" t="s">
        <v>6</v>
      </c>
      <c r="K35" s="153">
        <f>SUM(K23:K32)</f>
        <v>9</v>
      </c>
    </row>
    <row r="36" spans="1:11" ht="13.5" customHeight="1" x14ac:dyDescent="0.2">
      <c r="A36" s="20"/>
      <c r="B36" s="22"/>
      <c r="C36" s="9"/>
      <c r="D36" s="9"/>
      <c r="E36" s="20"/>
      <c r="F36" s="7"/>
      <c r="G36" s="9"/>
      <c r="H36" s="9"/>
      <c r="I36" s="9"/>
      <c r="J36" s="9"/>
      <c r="K36" s="9"/>
    </row>
    <row r="37" spans="1:11" x14ac:dyDescent="0.2">
      <c r="A37" s="13" t="s">
        <v>13</v>
      </c>
      <c r="B37" s="14"/>
      <c r="C37" s="9"/>
      <c r="D37" s="9"/>
      <c r="E37" s="13" t="s">
        <v>15</v>
      </c>
      <c r="F37" s="14"/>
      <c r="G37" s="9"/>
      <c r="H37" s="9"/>
      <c r="I37" s="13" t="s">
        <v>28</v>
      </c>
      <c r="J37" s="14"/>
      <c r="K37" s="9"/>
    </row>
    <row r="38" spans="1:11" ht="12.75" customHeight="1" thickBot="1" x14ac:dyDescent="0.25">
      <c r="A38" s="153" t="s">
        <v>1</v>
      </c>
      <c r="B38" s="82" t="s">
        <v>2</v>
      </c>
      <c r="C38" s="83" t="s">
        <v>3</v>
      </c>
      <c r="D38" s="9"/>
      <c r="E38" s="153" t="s">
        <v>1</v>
      </c>
      <c r="F38" s="2" t="s">
        <v>2</v>
      </c>
      <c r="G38" s="153" t="s">
        <v>3</v>
      </c>
      <c r="H38" s="9"/>
      <c r="I38" s="153" t="s">
        <v>1</v>
      </c>
      <c r="J38" s="2" t="s">
        <v>2</v>
      </c>
      <c r="K38" s="153" t="s">
        <v>3</v>
      </c>
    </row>
    <row r="39" spans="1:11" s="6" customFormat="1" ht="13.5" thickTop="1" x14ac:dyDescent="0.2">
      <c r="A39" s="161">
        <v>1</v>
      </c>
      <c r="B39" s="16" t="s">
        <v>47</v>
      </c>
      <c r="C39" s="156">
        <v>3</v>
      </c>
      <c r="D39" s="9"/>
      <c r="E39" s="161">
        <v>1</v>
      </c>
      <c r="F39" s="23" t="s">
        <v>65</v>
      </c>
      <c r="G39" s="161">
        <v>2</v>
      </c>
      <c r="H39" s="9"/>
      <c r="I39" s="161">
        <v>1</v>
      </c>
      <c r="J39" s="23" t="s">
        <v>66</v>
      </c>
      <c r="K39" s="161">
        <v>4</v>
      </c>
    </row>
    <row r="40" spans="1:11" s="6" customFormat="1" x14ac:dyDescent="0.2">
      <c r="A40" s="157"/>
      <c r="B40" s="32" t="s">
        <v>23</v>
      </c>
      <c r="C40" s="157"/>
      <c r="D40" s="9"/>
      <c r="E40" s="157"/>
      <c r="F40" s="15" t="s">
        <v>65</v>
      </c>
      <c r="G40" s="157"/>
      <c r="H40" s="9"/>
      <c r="I40" s="157"/>
      <c r="J40" s="15" t="s">
        <v>67</v>
      </c>
      <c r="K40" s="157"/>
    </row>
    <row r="41" spans="1:11" x14ac:dyDescent="0.2">
      <c r="A41" s="156">
        <v>2</v>
      </c>
      <c r="B41" s="16" t="s">
        <v>140</v>
      </c>
      <c r="C41" s="156">
        <v>3</v>
      </c>
      <c r="D41" s="9"/>
      <c r="E41" s="156">
        <v>2</v>
      </c>
      <c r="F41" s="16" t="s">
        <v>52</v>
      </c>
      <c r="G41" s="156">
        <v>4</v>
      </c>
      <c r="H41" s="9"/>
      <c r="I41" s="164">
        <v>2</v>
      </c>
      <c r="J41" s="33" t="s">
        <v>244</v>
      </c>
      <c r="K41" s="164">
        <v>3</v>
      </c>
    </row>
    <row r="42" spans="1:11" x14ac:dyDescent="0.2">
      <c r="A42" s="157"/>
      <c r="B42" s="16" t="s">
        <v>194</v>
      </c>
      <c r="C42" s="157"/>
      <c r="D42" s="9"/>
      <c r="E42" s="157"/>
      <c r="F42" s="16" t="s">
        <v>53</v>
      </c>
      <c r="G42" s="157"/>
      <c r="H42" s="9"/>
      <c r="I42" s="165"/>
      <c r="J42" s="34" t="s">
        <v>185</v>
      </c>
      <c r="K42" s="165"/>
    </row>
    <row r="43" spans="1:11" x14ac:dyDescent="0.2">
      <c r="A43" s="156">
        <v>3</v>
      </c>
      <c r="B43" s="16" t="s">
        <v>48</v>
      </c>
      <c r="C43" s="156">
        <v>4</v>
      </c>
      <c r="D43" s="9"/>
      <c r="E43" s="166">
        <v>3</v>
      </c>
      <c r="F43" s="16" t="s">
        <v>115</v>
      </c>
      <c r="G43" s="166">
        <v>2</v>
      </c>
      <c r="H43" s="9"/>
      <c r="I43" s="163">
        <v>3</v>
      </c>
      <c r="J43" s="36" t="s">
        <v>69</v>
      </c>
      <c r="K43" s="163">
        <v>2</v>
      </c>
    </row>
    <row r="44" spans="1:11" x14ac:dyDescent="0.2">
      <c r="A44" s="157"/>
      <c r="B44" s="16" t="s">
        <v>32</v>
      </c>
      <c r="C44" s="157"/>
      <c r="D44" s="9"/>
      <c r="E44" s="157"/>
      <c r="F44" s="24" t="s">
        <v>192</v>
      </c>
      <c r="G44" s="157"/>
      <c r="H44" s="9"/>
      <c r="I44" s="160"/>
      <c r="J44" s="36" t="s">
        <v>69</v>
      </c>
      <c r="K44" s="160"/>
    </row>
    <row r="45" spans="1:11" x14ac:dyDescent="0.2">
      <c r="A45" s="156">
        <v>4</v>
      </c>
      <c r="B45" s="16" t="s">
        <v>170</v>
      </c>
      <c r="C45" s="156">
        <v>3</v>
      </c>
      <c r="D45" s="9"/>
      <c r="E45" s="163">
        <v>4</v>
      </c>
      <c r="F45" s="36" t="s">
        <v>180</v>
      </c>
      <c r="G45" s="163">
        <v>2</v>
      </c>
      <c r="H45" s="9"/>
      <c r="I45" s="42"/>
      <c r="J45" s="43"/>
      <c r="K45" s="6"/>
    </row>
    <row r="46" spans="1:11" x14ac:dyDescent="0.2">
      <c r="A46" s="157"/>
      <c r="B46" s="32" t="s">
        <v>221</v>
      </c>
      <c r="C46" s="157"/>
      <c r="D46" s="9"/>
      <c r="E46" s="160"/>
      <c r="F46" s="36" t="s">
        <v>180</v>
      </c>
      <c r="G46" s="160"/>
      <c r="H46" s="9"/>
      <c r="I46" s="79"/>
    </row>
    <row r="47" spans="1:11" x14ac:dyDescent="0.2">
      <c r="A47" s="164">
        <v>5</v>
      </c>
      <c r="B47" s="33" t="s">
        <v>242</v>
      </c>
      <c r="C47" s="164">
        <v>3</v>
      </c>
      <c r="D47" s="9"/>
      <c r="E47" s="164">
        <v>5</v>
      </c>
      <c r="F47" s="33" t="s">
        <v>238</v>
      </c>
      <c r="G47" s="164">
        <v>3</v>
      </c>
      <c r="H47" s="9"/>
      <c r="I47" s="79"/>
    </row>
    <row r="48" spans="1:11" x14ac:dyDescent="0.2">
      <c r="A48" s="165"/>
      <c r="B48" s="34" t="s">
        <v>98</v>
      </c>
      <c r="C48" s="165"/>
      <c r="D48" s="9"/>
      <c r="E48" s="165"/>
      <c r="F48" s="34" t="s">
        <v>100</v>
      </c>
      <c r="G48" s="165"/>
      <c r="H48" s="9"/>
      <c r="I48" s="174"/>
      <c r="J48" s="35"/>
      <c r="K48" s="174"/>
    </row>
    <row r="49" spans="1:11" x14ac:dyDescent="0.2">
      <c r="A49" s="164">
        <v>6</v>
      </c>
      <c r="B49" s="33" t="s">
        <v>243</v>
      </c>
      <c r="C49" s="164">
        <v>3</v>
      </c>
      <c r="D49" s="9"/>
      <c r="E49" s="164">
        <v>6</v>
      </c>
      <c r="F49" s="33" t="s">
        <v>239</v>
      </c>
      <c r="G49" s="164">
        <v>3</v>
      </c>
      <c r="H49" s="9"/>
      <c r="I49" s="174"/>
      <c r="J49" s="35"/>
      <c r="K49" s="174"/>
    </row>
    <row r="50" spans="1:11" x14ac:dyDescent="0.2">
      <c r="A50" s="165"/>
      <c r="B50" s="34" t="s">
        <v>99</v>
      </c>
      <c r="C50" s="165"/>
      <c r="D50" s="9"/>
      <c r="E50" s="165"/>
      <c r="F50" s="34" t="s">
        <v>101</v>
      </c>
      <c r="G50" s="165"/>
      <c r="H50" s="9"/>
      <c r="I50" s="35"/>
      <c r="J50" s="35"/>
      <c r="K50" s="35"/>
    </row>
    <row r="51" spans="1:11" x14ac:dyDescent="0.2">
      <c r="A51" s="35"/>
      <c r="B51" s="35"/>
      <c r="C51" s="35"/>
      <c r="D51" s="9"/>
      <c r="E51" s="164">
        <v>7</v>
      </c>
      <c r="F51" s="33" t="s">
        <v>227</v>
      </c>
      <c r="G51" s="164">
        <v>4</v>
      </c>
      <c r="H51" s="9"/>
      <c r="I51" s="35"/>
      <c r="J51" s="35"/>
      <c r="K51" s="35"/>
    </row>
    <row r="52" spans="1:11" x14ac:dyDescent="0.2">
      <c r="A52" s="44"/>
      <c r="B52" s="43"/>
      <c r="C52" s="44"/>
      <c r="D52" s="9"/>
      <c r="E52" s="165"/>
      <c r="F52" s="34"/>
      <c r="G52" s="165"/>
      <c r="H52" s="9"/>
      <c r="I52" s="44"/>
      <c r="J52" s="43"/>
      <c r="K52" s="44"/>
    </row>
    <row r="53" spans="1:11" x14ac:dyDescent="0.2">
      <c r="A53" s="17"/>
      <c r="B53" s="18" t="s">
        <v>6</v>
      </c>
      <c r="C53" s="153">
        <f>SUM(C39:C52)</f>
        <v>19</v>
      </c>
      <c r="D53" s="9"/>
      <c r="E53" s="17"/>
      <c r="F53" s="18" t="s">
        <v>6</v>
      </c>
      <c r="G53" s="19">
        <f>SUM(G39:G52)</f>
        <v>20</v>
      </c>
      <c r="H53" s="9"/>
      <c r="I53" s="17"/>
      <c r="J53" s="18" t="s">
        <v>6</v>
      </c>
      <c r="K53" s="19">
        <f>SUM(K39:K52)</f>
        <v>9</v>
      </c>
    </row>
    <row r="54" spans="1:11" x14ac:dyDescent="0.2">
      <c r="A54" s="8"/>
      <c r="B54" s="9"/>
      <c r="C54" s="9"/>
      <c r="D54" s="9"/>
      <c r="E54" s="8"/>
      <c r="F54" s="9"/>
      <c r="G54" s="9"/>
      <c r="H54" s="9"/>
      <c r="I54" s="9"/>
      <c r="J54" s="9"/>
      <c r="K54" s="8"/>
    </row>
    <row r="55" spans="1:11" x14ac:dyDescent="0.2">
      <c r="A55" s="33"/>
      <c r="B55" s="9" t="s">
        <v>92</v>
      </c>
      <c r="C55" s="9"/>
      <c r="D55" s="9"/>
      <c r="E55" s="9"/>
      <c r="F55" s="9"/>
      <c r="G55" s="9"/>
      <c r="H55" s="9"/>
      <c r="I55" s="9"/>
      <c r="J55" s="9">
        <f>96+19+20+9</f>
        <v>144</v>
      </c>
      <c r="K55" s="8"/>
    </row>
    <row r="56" spans="1:11" x14ac:dyDescent="0.2">
      <c r="A56" s="9"/>
      <c r="B56" s="9"/>
      <c r="C56" s="9"/>
      <c r="D56" s="9"/>
      <c r="E56" s="9"/>
      <c r="F56" s="26" t="s">
        <v>16</v>
      </c>
      <c r="G56" s="27">
        <f>SUM(K23,C5:C12,C23:C32,G5:G12,K5:K8,G23:G30,C39:C44,G39:G46,K39:K44)</f>
        <v>92</v>
      </c>
      <c r="H56" s="9"/>
    </row>
    <row r="57" spans="1:11" x14ac:dyDescent="0.2">
      <c r="A57" s="49"/>
      <c r="B57" s="9" t="s">
        <v>91</v>
      </c>
      <c r="C57" s="9"/>
      <c r="D57" s="9"/>
      <c r="E57" s="9"/>
      <c r="F57" s="26" t="s">
        <v>56</v>
      </c>
      <c r="G57" s="28">
        <f>SUM(C13:C18,G13:G16,K9:K12,C33,G33:G34,K27)</f>
        <v>28</v>
      </c>
      <c r="H57" s="9"/>
    </row>
    <row r="58" spans="1:11" x14ac:dyDescent="0.2">
      <c r="A58" s="8"/>
      <c r="B58" s="31"/>
      <c r="C58" s="25"/>
      <c r="D58" s="9"/>
      <c r="E58" s="9"/>
      <c r="F58" s="26" t="s">
        <v>57</v>
      </c>
      <c r="G58" s="29">
        <f>SUM(G31:G32,K25,C45:C50,G47:G52)</f>
        <v>24</v>
      </c>
      <c r="H58" s="9"/>
      <c r="I58" s="9"/>
    </row>
    <row r="59" spans="1:11" x14ac:dyDescent="0.2">
      <c r="A59" s="45"/>
      <c r="B59" s="1" t="s">
        <v>90</v>
      </c>
      <c r="E59" s="9"/>
      <c r="F59" s="26" t="s">
        <v>14</v>
      </c>
      <c r="G59" s="29">
        <f>SUM(G56:G58)</f>
        <v>144</v>
      </c>
    </row>
    <row r="60" spans="1:11" x14ac:dyDescent="0.2">
      <c r="E60" s="9"/>
      <c r="F60" s="26"/>
      <c r="G60" s="29">
        <f>C19+G19+K19+C35+G35+K35+C53+G53+K53</f>
        <v>144</v>
      </c>
      <c r="I60" s="9"/>
    </row>
    <row r="61" spans="1:11" x14ac:dyDescent="0.2">
      <c r="E61" s="9"/>
      <c r="F61" s="26"/>
      <c r="G61" s="29"/>
      <c r="I61" s="9"/>
    </row>
    <row r="64" spans="1:11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6" spans="4:5" x14ac:dyDescent="0.2">
      <c r="D76" s="1"/>
      <c r="E76" s="1"/>
    </row>
  </sheetData>
  <mergeCells count="98">
    <mergeCell ref="E51:E52"/>
    <mergeCell ref="G51:G52"/>
    <mergeCell ref="I48:I49"/>
    <mergeCell ref="K48:K49"/>
    <mergeCell ref="A49:A50"/>
    <mergeCell ref="C49:C50"/>
    <mergeCell ref="E49:E50"/>
    <mergeCell ref="G49:G50"/>
    <mergeCell ref="A45:A46"/>
    <mergeCell ref="C45:C46"/>
    <mergeCell ref="E45:E46"/>
    <mergeCell ref="G45:G46"/>
    <mergeCell ref="A47:A48"/>
    <mergeCell ref="C47:C48"/>
    <mergeCell ref="E47:E48"/>
    <mergeCell ref="G47:G48"/>
    <mergeCell ref="A43:A44"/>
    <mergeCell ref="C43:C44"/>
    <mergeCell ref="E43:E44"/>
    <mergeCell ref="G43:G44"/>
    <mergeCell ref="I43:I44"/>
    <mergeCell ref="K43:K44"/>
    <mergeCell ref="I39:I40"/>
    <mergeCell ref="K39:K40"/>
    <mergeCell ref="A41:A42"/>
    <mergeCell ref="C41:C42"/>
    <mergeCell ref="E41:E42"/>
    <mergeCell ref="G41:G42"/>
    <mergeCell ref="I41:I42"/>
    <mergeCell ref="K41:K42"/>
    <mergeCell ref="A33:A34"/>
    <mergeCell ref="C33:C34"/>
    <mergeCell ref="E33:E34"/>
    <mergeCell ref="G33:G34"/>
    <mergeCell ref="A39:A40"/>
    <mergeCell ref="C39:C40"/>
    <mergeCell ref="E39:E40"/>
    <mergeCell ref="G39:G40"/>
    <mergeCell ref="A29:A30"/>
    <mergeCell ref="C29:C30"/>
    <mergeCell ref="E29:E30"/>
    <mergeCell ref="G29:G30"/>
    <mergeCell ref="A31:A32"/>
    <mergeCell ref="C31:C32"/>
    <mergeCell ref="E31:E32"/>
    <mergeCell ref="G31:G32"/>
    <mergeCell ref="A27:A28"/>
    <mergeCell ref="C27:C28"/>
    <mergeCell ref="E27:E28"/>
    <mergeCell ref="G27:G28"/>
    <mergeCell ref="I27:I28"/>
    <mergeCell ref="K27:K28"/>
    <mergeCell ref="I23:I24"/>
    <mergeCell ref="K23:K24"/>
    <mergeCell ref="A25:A26"/>
    <mergeCell ref="C25:C26"/>
    <mergeCell ref="E25:E26"/>
    <mergeCell ref="G25:G26"/>
    <mergeCell ref="I25:I26"/>
    <mergeCell ref="K25:K26"/>
    <mergeCell ref="A17:A18"/>
    <mergeCell ref="C17:C18"/>
    <mergeCell ref="A23:A24"/>
    <mergeCell ref="C23:C24"/>
    <mergeCell ref="E23:E24"/>
    <mergeCell ref="G23:G24"/>
    <mergeCell ref="A13:A14"/>
    <mergeCell ref="C13:C14"/>
    <mergeCell ref="E13:E14"/>
    <mergeCell ref="G13:G14"/>
    <mergeCell ref="A15:A16"/>
    <mergeCell ref="C15:C16"/>
    <mergeCell ref="E15:E16"/>
    <mergeCell ref="G15:G16"/>
    <mergeCell ref="A11:A12"/>
    <mergeCell ref="C11:C12"/>
    <mergeCell ref="E11:E12"/>
    <mergeCell ref="G11:G12"/>
    <mergeCell ref="I11:I12"/>
    <mergeCell ref="K11:K12"/>
    <mergeCell ref="A9:A10"/>
    <mergeCell ref="C9:C10"/>
    <mergeCell ref="E9:E10"/>
    <mergeCell ref="G9:G10"/>
    <mergeCell ref="I9:I10"/>
    <mergeCell ref="K9:K10"/>
    <mergeCell ref="A7:A8"/>
    <mergeCell ref="C7:C8"/>
    <mergeCell ref="E7:E8"/>
    <mergeCell ref="G7:G8"/>
    <mergeCell ref="I7:I8"/>
    <mergeCell ref="K7:K8"/>
    <mergeCell ref="A5:A6"/>
    <mergeCell ref="C5:C6"/>
    <mergeCell ref="E5:E6"/>
    <mergeCell ref="G5:G6"/>
    <mergeCell ref="I5:I6"/>
    <mergeCell ref="K5:K6"/>
  </mergeCells>
  <printOptions horizontalCentered="1" verticalCentered="1"/>
  <pageMargins left="0.25" right="0.25" top="0.75" bottom="0.75" header="0.3" footer="0.3"/>
  <pageSetup paperSize="8" scale="96" orientation="portrait" r:id="rId1"/>
  <rowBreaks count="2" manualBreakCount="2">
    <brk id="36" max="16383" man="1"/>
    <brk id="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opLeftCell="A51" zoomScale="115" zoomScaleNormal="115" zoomScaleSheetLayoutView="120" workbookViewId="0">
      <selection activeCell="B67" sqref="B67"/>
    </sheetView>
  </sheetViews>
  <sheetFormatPr defaultRowHeight="12.75" x14ac:dyDescent="0.2"/>
  <cols>
    <col min="1" max="1" width="3.42578125" style="5" customWidth="1"/>
    <col min="2" max="2" width="39.42578125" style="1" customWidth="1"/>
    <col min="3" max="3" width="5.7109375" style="1" customWidth="1"/>
    <col min="4" max="4" width="3.7109375" style="6" customWidth="1"/>
    <col min="5" max="5" width="3.42578125" style="5" customWidth="1"/>
    <col min="6" max="6" width="34.85546875" style="1" customWidth="1"/>
    <col min="7" max="7" width="5.42578125" style="1" customWidth="1"/>
    <col min="8" max="8" width="4.140625" style="6" customWidth="1"/>
    <col min="9" max="9" width="3.42578125" style="1" customWidth="1"/>
    <col min="10" max="10" width="39.28515625" style="1" customWidth="1"/>
    <col min="11" max="11" width="5.42578125" style="1" customWidth="1"/>
    <col min="12" max="16384" width="9.140625" style="1"/>
  </cols>
  <sheetData>
    <row r="1" spans="1:11" s="9" customFormat="1" x14ac:dyDescent="0.2">
      <c r="A1" s="13" t="s">
        <v>68</v>
      </c>
      <c r="E1" s="8"/>
    </row>
    <row r="2" spans="1:11" s="9" customFormat="1" x14ac:dyDescent="0.2">
      <c r="A2" s="13"/>
      <c r="E2" s="8"/>
    </row>
    <row r="3" spans="1:11" s="9" customFormat="1" x14ac:dyDescent="0.2">
      <c r="A3" s="13" t="s">
        <v>0</v>
      </c>
      <c r="B3" s="14"/>
      <c r="E3" s="13" t="s">
        <v>5</v>
      </c>
      <c r="F3" s="14"/>
      <c r="I3" s="13" t="s">
        <v>8</v>
      </c>
      <c r="J3" s="14"/>
    </row>
    <row r="4" spans="1:11" s="9" customFormat="1" ht="13.5" thickBot="1" x14ac:dyDescent="0.25">
      <c r="A4" s="153" t="s">
        <v>1</v>
      </c>
      <c r="B4" s="2" t="s">
        <v>2</v>
      </c>
      <c r="C4" s="153" t="s">
        <v>3</v>
      </c>
      <c r="E4" s="153" t="s">
        <v>1</v>
      </c>
      <c r="F4" s="2" t="s">
        <v>2</v>
      </c>
      <c r="G4" s="153" t="s">
        <v>3</v>
      </c>
      <c r="I4" s="153" t="s">
        <v>1</v>
      </c>
      <c r="J4" s="2" t="s">
        <v>2</v>
      </c>
      <c r="K4" s="153" t="s">
        <v>3</v>
      </c>
    </row>
    <row r="5" spans="1:11" ht="13.5" thickTop="1" x14ac:dyDescent="0.2">
      <c r="A5" s="161">
        <v>1</v>
      </c>
      <c r="B5" s="23" t="s">
        <v>18</v>
      </c>
      <c r="C5" s="161">
        <v>4</v>
      </c>
      <c r="D5" s="9"/>
      <c r="E5" s="161">
        <v>1</v>
      </c>
      <c r="F5" s="23" t="s">
        <v>7</v>
      </c>
      <c r="G5" s="161">
        <v>3</v>
      </c>
      <c r="H5" s="9"/>
      <c r="I5" s="161">
        <v>1</v>
      </c>
      <c r="J5" s="23" t="s">
        <v>40</v>
      </c>
      <c r="K5" s="161">
        <v>3</v>
      </c>
    </row>
    <row r="6" spans="1:11" x14ac:dyDescent="0.2">
      <c r="A6" s="157"/>
      <c r="B6" s="15" t="s">
        <v>34</v>
      </c>
      <c r="C6" s="157"/>
      <c r="D6" s="9"/>
      <c r="E6" s="157"/>
      <c r="F6" s="15" t="s">
        <v>36</v>
      </c>
      <c r="G6" s="157"/>
      <c r="H6" s="9"/>
      <c r="I6" s="157"/>
      <c r="J6" s="15" t="s">
        <v>21</v>
      </c>
      <c r="K6" s="157"/>
    </row>
    <row r="7" spans="1:11" x14ac:dyDescent="0.2">
      <c r="A7" s="156">
        <v>2</v>
      </c>
      <c r="B7" s="16" t="s">
        <v>17</v>
      </c>
      <c r="C7" s="156">
        <v>3</v>
      </c>
      <c r="D7" s="9"/>
      <c r="E7" s="156">
        <v>2</v>
      </c>
      <c r="F7" s="16" t="s">
        <v>19</v>
      </c>
      <c r="G7" s="156">
        <v>3</v>
      </c>
      <c r="H7" s="9"/>
      <c r="I7" s="156">
        <v>2</v>
      </c>
      <c r="J7" s="11" t="s">
        <v>20</v>
      </c>
      <c r="K7" s="156">
        <v>3</v>
      </c>
    </row>
    <row r="8" spans="1:11" x14ac:dyDescent="0.2">
      <c r="A8" s="157"/>
      <c r="B8" s="32" t="s">
        <v>35</v>
      </c>
      <c r="C8" s="157"/>
      <c r="D8" s="9"/>
      <c r="E8" s="157"/>
      <c r="F8" s="32" t="s">
        <v>38</v>
      </c>
      <c r="G8" s="157"/>
      <c r="H8" s="9"/>
      <c r="I8" s="157"/>
      <c r="J8" s="15" t="s">
        <v>39</v>
      </c>
      <c r="K8" s="157"/>
    </row>
    <row r="9" spans="1:11" x14ac:dyDescent="0.2">
      <c r="A9" s="156">
        <v>3</v>
      </c>
      <c r="B9" s="16" t="s">
        <v>63</v>
      </c>
      <c r="C9" s="156">
        <v>4</v>
      </c>
      <c r="D9" s="9"/>
      <c r="E9" s="156">
        <v>3</v>
      </c>
      <c r="F9" s="16" t="s">
        <v>37</v>
      </c>
      <c r="G9" s="156">
        <v>4</v>
      </c>
      <c r="H9" s="9"/>
      <c r="I9" s="154">
        <v>3</v>
      </c>
      <c r="J9" s="46" t="s">
        <v>162</v>
      </c>
      <c r="K9" s="154">
        <v>4</v>
      </c>
    </row>
    <row r="10" spans="1:11" x14ac:dyDescent="0.2">
      <c r="A10" s="157"/>
      <c r="B10" s="32" t="s">
        <v>64</v>
      </c>
      <c r="C10" s="157"/>
      <c r="D10" s="9"/>
      <c r="E10" s="157"/>
      <c r="F10" s="32" t="s">
        <v>26</v>
      </c>
      <c r="G10" s="157"/>
      <c r="H10" s="9"/>
      <c r="I10" s="155"/>
      <c r="J10" s="47" t="s">
        <v>163</v>
      </c>
      <c r="K10" s="155"/>
    </row>
    <row r="11" spans="1:11" x14ac:dyDescent="0.2">
      <c r="A11" s="156">
        <v>4</v>
      </c>
      <c r="B11" s="11" t="s">
        <v>144</v>
      </c>
      <c r="C11" s="156">
        <v>3</v>
      </c>
      <c r="D11" s="9"/>
      <c r="E11" s="156">
        <v>4</v>
      </c>
      <c r="F11" s="11" t="s">
        <v>168</v>
      </c>
      <c r="G11" s="156">
        <v>2</v>
      </c>
      <c r="H11" s="9"/>
      <c r="I11" s="158">
        <v>4</v>
      </c>
      <c r="J11" s="47" t="s">
        <v>164</v>
      </c>
      <c r="K11" s="158">
        <v>2</v>
      </c>
    </row>
    <row r="12" spans="1:11" x14ac:dyDescent="0.2">
      <c r="A12" s="157"/>
      <c r="B12" s="15" t="s">
        <v>145</v>
      </c>
      <c r="C12" s="157"/>
      <c r="D12" s="9"/>
      <c r="E12" s="157"/>
      <c r="F12" s="12" t="s">
        <v>169</v>
      </c>
      <c r="G12" s="157"/>
      <c r="H12" s="9"/>
      <c r="I12" s="155"/>
      <c r="J12" s="46" t="s">
        <v>165</v>
      </c>
      <c r="K12" s="155"/>
    </row>
    <row r="13" spans="1:11" x14ac:dyDescent="0.2">
      <c r="A13" s="154">
        <v>5</v>
      </c>
      <c r="B13" s="46" t="s">
        <v>152</v>
      </c>
      <c r="C13" s="154">
        <v>2</v>
      </c>
      <c r="D13" s="9"/>
      <c r="E13" s="154">
        <v>5</v>
      </c>
      <c r="F13" s="46" t="s">
        <v>157</v>
      </c>
      <c r="G13" s="154">
        <v>2</v>
      </c>
      <c r="H13" s="9"/>
      <c r="I13" s="35"/>
      <c r="K13" s="35"/>
    </row>
    <row r="14" spans="1:11" x14ac:dyDescent="0.2">
      <c r="A14" s="155"/>
      <c r="B14" s="47" t="s">
        <v>153</v>
      </c>
      <c r="C14" s="155"/>
      <c r="D14" s="9"/>
      <c r="E14" s="155"/>
      <c r="F14" s="47" t="s">
        <v>158</v>
      </c>
      <c r="G14" s="155"/>
      <c r="H14" s="9"/>
      <c r="I14" s="35"/>
      <c r="K14" s="35"/>
    </row>
    <row r="15" spans="1:11" x14ac:dyDescent="0.2">
      <c r="A15" s="154">
        <v>6</v>
      </c>
      <c r="B15" s="46" t="s">
        <v>154</v>
      </c>
      <c r="C15" s="154">
        <v>2</v>
      </c>
      <c r="D15" s="9"/>
      <c r="E15" s="154">
        <v>6</v>
      </c>
      <c r="F15" s="46" t="s">
        <v>159</v>
      </c>
      <c r="G15" s="154">
        <v>2</v>
      </c>
      <c r="H15" s="9"/>
      <c r="I15" s="35"/>
      <c r="J15" s="35"/>
      <c r="K15" s="35"/>
    </row>
    <row r="16" spans="1:11" x14ac:dyDescent="0.2">
      <c r="A16" s="155"/>
      <c r="B16" s="47" t="s">
        <v>154</v>
      </c>
      <c r="C16" s="155"/>
      <c r="D16" s="9"/>
      <c r="E16" s="155"/>
      <c r="F16" s="47" t="s">
        <v>160</v>
      </c>
      <c r="G16" s="155"/>
      <c r="H16" s="9"/>
      <c r="I16" s="35"/>
      <c r="J16" s="35"/>
      <c r="K16" s="35"/>
    </row>
    <row r="17" spans="1:11" x14ac:dyDescent="0.2">
      <c r="A17" s="158">
        <v>7</v>
      </c>
      <c r="B17" s="47" t="s">
        <v>155</v>
      </c>
      <c r="C17" s="158">
        <v>2</v>
      </c>
      <c r="D17" s="9"/>
      <c r="H17" s="9"/>
      <c r="I17" s="35"/>
      <c r="J17" s="35"/>
      <c r="K17" s="35"/>
    </row>
    <row r="18" spans="1:11" x14ac:dyDescent="0.2">
      <c r="A18" s="155"/>
      <c r="B18" s="48" t="s">
        <v>156</v>
      </c>
      <c r="C18" s="155"/>
      <c r="D18" s="9"/>
      <c r="H18" s="9"/>
      <c r="I18" s="35"/>
      <c r="J18" s="35"/>
      <c r="K18" s="35"/>
    </row>
    <row r="19" spans="1:11" s="6" customFormat="1" x14ac:dyDescent="0.2">
      <c r="A19" s="17"/>
      <c r="B19" s="18" t="s">
        <v>6</v>
      </c>
      <c r="C19" s="153">
        <f>SUM(C5:C18)</f>
        <v>20</v>
      </c>
      <c r="D19" s="9"/>
      <c r="E19" s="17"/>
      <c r="F19" s="18" t="s">
        <v>6</v>
      </c>
      <c r="G19" s="153">
        <f>SUM(G5:G18)</f>
        <v>16</v>
      </c>
      <c r="H19" s="9"/>
      <c r="I19" s="17"/>
      <c r="J19" s="18" t="s">
        <v>6</v>
      </c>
      <c r="K19" s="19">
        <f>SUM(K5:K18)</f>
        <v>12</v>
      </c>
    </row>
    <row r="20" spans="1:11" s="6" customFormat="1" x14ac:dyDescent="0.2">
      <c r="A20" s="8"/>
      <c r="B20" s="9"/>
      <c r="C20" s="9"/>
      <c r="D20" s="7"/>
      <c r="E20" s="8"/>
      <c r="F20" s="9"/>
      <c r="G20" s="9"/>
      <c r="H20" s="7"/>
    </row>
    <row r="21" spans="1:11" s="6" customFormat="1" x14ac:dyDescent="0.2">
      <c r="A21" s="13" t="s">
        <v>10</v>
      </c>
      <c r="B21" s="14"/>
      <c r="C21" s="9"/>
      <c r="D21" s="9"/>
      <c r="E21" s="13" t="s">
        <v>11</v>
      </c>
      <c r="F21" s="14"/>
      <c r="G21" s="9"/>
      <c r="H21" s="9"/>
      <c r="I21" s="13" t="s">
        <v>12</v>
      </c>
      <c r="J21" s="14"/>
      <c r="K21" s="9"/>
    </row>
    <row r="22" spans="1:11" s="6" customFormat="1" ht="12.75" customHeight="1" thickBot="1" x14ac:dyDescent="0.25">
      <c r="A22" s="153" t="s">
        <v>1</v>
      </c>
      <c r="B22" s="2" t="s">
        <v>2</v>
      </c>
      <c r="C22" s="153" t="s">
        <v>3</v>
      </c>
      <c r="D22" s="9"/>
      <c r="E22" s="153" t="s">
        <v>1</v>
      </c>
      <c r="F22" s="2" t="s">
        <v>2</v>
      </c>
      <c r="G22" s="153" t="s">
        <v>3</v>
      </c>
      <c r="H22" s="9"/>
      <c r="I22" s="83" t="s">
        <v>1</v>
      </c>
      <c r="J22" s="82" t="s">
        <v>2</v>
      </c>
      <c r="K22" s="83" t="s">
        <v>3</v>
      </c>
    </row>
    <row r="23" spans="1:11" s="6" customFormat="1" ht="13.5" thickTop="1" x14ac:dyDescent="0.2">
      <c r="A23" s="161">
        <v>1</v>
      </c>
      <c r="B23" s="23" t="s">
        <v>41</v>
      </c>
      <c r="C23" s="161">
        <v>4</v>
      </c>
      <c r="D23" s="9"/>
      <c r="E23" s="161">
        <v>1</v>
      </c>
      <c r="F23" s="23" t="s">
        <v>46</v>
      </c>
      <c r="G23" s="161">
        <v>3</v>
      </c>
      <c r="H23" s="9"/>
      <c r="I23" s="163">
        <v>1</v>
      </c>
      <c r="J23" s="140" t="s">
        <v>110</v>
      </c>
      <c r="K23" s="163">
        <v>2</v>
      </c>
    </row>
    <row r="24" spans="1:11" s="6" customFormat="1" x14ac:dyDescent="0.2">
      <c r="A24" s="157"/>
      <c r="B24" s="15" t="s">
        <v>42</v>
      </c>
      <c r="C24" s="157"/>
      <c r="D24" s="9"/>
      <c r="E24" s="157"/>
      <c r="F24" s="15" t="s">
        <v>22</v>
      </c>
      <c r="G24" s="157"/>
      <c r="H24" s="9"/>
      <c r="I24" s="160"/>
      <c r="J24" s="141" t="s">
        <v>161</v>
      </c>
      <c r="K24" s="160"/>
    </row>
    <row r="25" spans="1:11" s="6" customFormat="1" ht="13.5" customHeight="1" x14ac:dyDescent="0.2">
      <c r="A25" s="156">
        <v>2</v>
      </c>
      <c r="B25" s="16" t="s">
        <v>9</v>
      </c>
      <c r="C25" s="156">
        <v>4</v>
      </c>
      <c r="D25" s="9"/>
      <c r="E25" s="156">
        <v>2</v>
      </c>
      <c r="F25" s="16" t="s">
        <v>44</v>
      </c>
      <c r="G25" s="156">
        <v>3</v>
      </c>
      <c r="H25" s="9"/>
      <c r="I25" s="164">
        <v>2</v>
      </c>
      <c r="J25" s="33" t="s">
        <v>229</v>
      </c>
      <c r="K25" s="164">
        <v>3</v>
      </c>
    </row>
    <row r="26" spans="1:11" s="6" customFormat="1" ht="13.5" customHeight="1" x14ac:dyDescent="0.2">
      <c r="A26" s="157"/>
      <c r="B26" s="32" t="s">
        <v>43</v>
      </c>
      <c r="C26" s="157"/>
      <c r="D26" s="9"/>
      <c r="E26" s="157"/>
      <c r="F26" s="32" t="s">
        <v>33</v>
      </c>
      <c r="G26" s="157"/>
      <c r="H26" s="9"/>
      <c r="I26" s="165"/>
      <c r="J26" s="34" t="s">
        <v>97</v>
      </c>
      <c r="K26" s="165"/>
    </row>
    <row r="27" spans="1:11" s="6" customFormat="1" x14ac:dyDescent="0.2">
      <c r="A27" s="156">
        <v>3</v>
      </c>
      <c r="B27" s="16" t="s">
        <v>49</v>
      </c>
      <c r="C27" s="156">
        <v>2</v>
      </c>
      <c r="D27" s="9"/>
      <c r="E27" s="156">
        <v>3</v>
      </c>
      <c r="F27" s="16" t="s">
        <v>116</v>
      </c>
      <c r="G27" s="156">
        <v>4</v>
      </c>
      <c r="H27" s="9"/>
      <c r="I27" s="154">
        <v>3</v>
      </c>
      <c r="J27" s="46" t="s">
        <v>130</v>
      </c>
      <c r="K27" s="154">
        <v>4</v>
      </c>
    </row>
    <row r="28" spans="1:11" s="6" customFormat="1" ht="12.75" customHeight="1" x14ac:dyDescent="0.2">
      <c r="A28" s="157"/>
      <c r="B28" s="30" t="s">
        <v>24</v>
      </c>
      <c r="C28" s="157"/>
      <c r="D28" s="9"/>
      <c r="E28" s="157"/>
      <c r="F28" s="12" t="s">
        <v>171</v>
      </c>
      <c r="G28" s="157"/>
      <c r="H28" s="9"/>
      <c r="I28" s="155"/>
      <c r="J28" s="47" t="s">
        <v>175</v>
      </c>
      <c r="K28" s="155"/>
    </row>
    <row r="29" spans="1:11" s="6" customFormat="1" x14ac:dyDescent="0.2">
      <c r="A29" s="156">
        <v>4</v>
      </c>
      <c r="B29" s="11" t="s">
        <v>54</v>
      </c>
      <c r="C29" s="156">
        <v>3</v>
      </c>
      <c r="D29" s="9"/>
      <c r="E29" s="156">
        <v>4</v>
      </c>
      <c r="F29" s="15" t="s">
        <v>222</v>
      </c>
      <c r="G29" s="156">
        <v>4</v>
      </c>
      <c r="H29" s="9"/>
      <c r="I29" s="1"/>
      <c r="J29" s="1"/>
      <c r="K29" s="1"/>
    </row>
    <row r="30" spans="1:11" s="6" customFormat="1" x14ac:dyDescent="0.2">
      <c r="A30" s="157"/>
      <c r="B30" s="12" t="s">
        <v>27</v>
      </c>
      <c r="C30" s="157"/>
      <c r="D30" s="9"/>
      <c r="E30" s="157"/>
      <c r="F30" s="15" t="s">
        <v>189</v>
      </c>
      <c r="G30" s="157"/>
      <c r="H30" s="9"/>
      <c r="I30" s="1"/>
      <c r="J30" s="1"/>
      <c r="K30" s="1"/>
    </row>
    <row r="31" spans="1:11" s="6" customFormat="1" x14ac:dyDescent="0.2">
      <c r="A31" s="156">
        <v>5</v>
      </c>
      <c r="B31" s="11" t="s">
        <v>55</v>
      </c>
      <c r="C31" s="156">
        <v>2</v>
      </c>
      <c r="D31" s="9"/>
      <c r="E31" s="164">
        <v>5</v>
      </c>
      <c r="F31" s="33" t="s">
        <v>228</v>
      </c>
      <c r="G31" s="164">
        <v>2</v>
      </c>
      <c r="H31" s="9"/>
      <c r="I31" s="1"/>
      <c r="J31" s="1"/>
      <c r="K31" s="1"/>
    </row>
    <row r="32" spans="1:11" s="6" customFormat="1" x14ac:dyDescent="0.2">
      <c r="A32" s="157"/>
      <c r="B32" s="12" t="s">
        <v>31</v>
      </c>
      <c r="C32" s="157"/>
      <c r="D32" s="9"/>
      <c r="E32" s="165"/>
      <c r="F32" s="34" t="s">
        <v>96</v>
      </c>
      <c r="G32" s="165"/>
      <c r="H32" s="9"/>
      <c r="I32" s="1"/>
      <c r="J32" s="1"/>
      <c r="K32" s="1"/>
    </row>
    <row r="33" spans="1:11" x14ac:dyDescent="0.2">
      <c r="A33" s="154">
        <v>6</v>
      </c>
      <c r="B33" s="46" t="s">
        <v>128</v>
      </c>
      <c r="C33" s="154">
        <v>4</v>
      </c>
      <c r="D33" s="9"/>
      <c r="E33" s="162">
        <v>6</v>
      </c>
      <c r="F33" s="46" t="s">
        <v>173</v>
      </c>
      <c r="G33" s="154">
        <v>4</v>
      </c>
      <c r="H33" s="9"/>
    </row>
    <row r="34" spans="1:11" x14ac:dyDescent="0.2">
      <c r="A34" s="155"/>
      <c r="B34" s="47" t="s">
        <v>172</v>
      </c>
      <c r="C34" s="155"/>
      <c r="D34" s="9"/>
      <c r="E34" s="155"/>
      <c r="F34" s="47" t="s">
        <v>174</v>
      </c>
      <c r="G34" s="155"/>
      <c r="H34" s="9"/>
    </row>
    <row r="35" spans="1:11" x14ac:dyDescent="0.2">
      <c r="A35" s="17"/>
      <c r="B35" s="18" t="s">
        <v>6</v>
      </c>
      <c r="C35" s="19">
        <f>SUM(C23:C34)</f>
        <v>19</v>
      </c>
      <c r="D35" s="9"/>
      <c r="E35" s="17"/>
      <c r="F35" s="18" t="s">
        <v>6</v>
      </c>
      <c r="G35" s="153">
        <f>SUM(G23:G34)</f>
        <v>20</v>
      </c>
      <c r="H35" s="9"/>
      <c r="I35" s="17"/>
      <c r="J35" s="18" t="s">
        <v>6</v>
      </c>
      <c r="K35" s="153">
        <f>SUM(K23:K32)</f>
        <v>9</v>
      </c>
    </row>
    <row r="36" spans="1:11" ht="13.5" customHeight="1" x14ac:dyDescent="0.2">
      <c r="A36" s="20"/>
      <c r="B36" s="22"/>
      <c r="C36" s="9"/>
      <c r="D36" s="9"/>
      <c r="E36" s="20"/>
      <c r="F36" s="7"/>
      <c r="G36" s="9"/>
      <c r="H36" s="9"/>
      <c r="I36" s="9"/>
      <c r="J36" s="9"/>
      <c r="K36" s="9"/>
    </row>
    <row r="37" spans="1:11" x14ac:dyDescent="0.2">
      <c r="A37" s="13" t="s">
        <v>13</v>
      </c>
      <c r="B37" s="14"/>
      <c r="C37" s="9"/>
      <c r="D37" s="9"/>
      <c r="E37" s="13" t="s">
        <v>15</v>
      </c>
      <c r="F37" s="14"/>
      <c r="G37" s="9"/>
      <c r="H37" s="9"/>
      <c r="I37" s="13" t="s">
        <v>28</v>
      </c>
      <c r="J37" s="14"/>
      <c r="K37" s="9"/>
    </row>
    <row r="38" spans="1:11" ht="12.75" customHeight="1" thickBot="1" x14ac:dyDescent="0.25">
      <c r="A38" s="153" t="s">
        <v>1</v>
      </c>
      <c r="B38" s="82" t="s">
        <v>2</v>
      </c>
      <c r="C38" s="83" t="s">
        <v>3</v>
      </c>
      <c r="D38" s="9"/>
      <c r="E38" s="153" t="s">
        <v>1</v>
      </c>
      <c r="F38" s="2" t="s">
        <v>2</v>
      </c>
      <c r="G38" s="153" t="s">
        <v>3</v>
      </c>
      <c r="H38" s="9"/>
      <c r="I38" s="153" t="s">
        <v>1</v>
      </c>
      <c r="J38" s="2" t="s">
        <v>2</v>
      </c>
      <c r="K38" s="153" t="s">
        <v>3</v>
      </c>
    </row>
    <row r="39" spans="1:11" s="6" customFormat="1" ht="13.5" thickTop="1" x14ac:dyDescent="0.2">
      <c r="A39" s="161">
        <v>1</v>
      </c>
      <c r="B39" s="16" t="s">
        <v>47</v>
      </c>
      <c r="C39" s="156">
        <v>3</v>
      </c>
      <c r="D39" s="9"/>
      <c r="E39" s="161">
        <v>1</v>
      </c>
      <c r="F39" s="23" t="s">
        <v>65</v>
      </c>
      <c r="G39" s="161">
        <v>2</v>
      </c>
      <c r="H39" s="9"/>
      <c r="I39" s="161">
        <v>1</v>
      </c>
      <c r="J39" s="23" t="s">
        <v>66</v>
      </c>
      <c r="K39" s="161">
        <v>4</v>
      </c>
    </row>
    <row r="40" spans="1:11" s="6" customFormat="1" x14ac:dyDescent="0.2">
      <c r="A40" s="157"/>
      <c r="B40" s="32" t="s">
        <v>23</v>
      </c>
      <c r="C40" s="157"/>
      <c r="D40" s="9"/>
      <c r="E40" s="157"/>
      <c r="F40" s="15" t="s">
        <v>65</v>
      </c>
      <c r="G40" s="157"/>
      <c r="H40" s="9"/>
      <c r="I40" s="157"/>
      <c r="J40" s="15" t="s">
        <v>67</v>
      </c>
      <c r="K40" s="157"/>
    </row>
    <row r="41" spans="1:11" x14ac:dyDescent="0.2">
      <c r="A41" s="156">
        <v>2</v>
      </c>
      <c r="B41" s="16" t="s">
        <v>140</v>
      </c>
      <c r="C41" s="156">
        <v>3</v>
      </c>
      <c r="D41" s="9"/>
      <c r="E41" s="156">
        <v>2</v>
      </c>
      <c r="F41" s="16" t="s">
        <v>52</v>
      </c>
      <c r="G41" s="156">
        <v>4</v>
      </c>
      <c r="H41" s="9"/>
      <c r="I41" s="164">
        <v>2</v>
      </c>
      <c r="J41" s="33" t="s">
        <v>179</v>
      </c>
      <c r="K41" s="164">
        <v>3</v>
      </c>
    </row>
    <row r="42" spans="1:11" x14ac:dyDescent="0.2">
      <c r="A42" s="157"/>
      <c r="B42" s="16" t="s">
        <v>194</v>
      </c>
      <c r="C42" s="157"/>
      <c r="D42" s="9"/>
      <c r="E42" s="157"/>
      <c r="F42" s="16" t="s">
        <v>53</v>
      </c>
      <c r="G42" s="157"/>
      <c r="H42" s="9"/>
      <c r="I42" s="165"/>
      <c r="J42" s="34" t="s">
        <v>185</v>
      </c>
      <c r="K42" s="165"/>
    </row>
    <row r="43" spans="1:11" x14ac:dyDescent="0.2">
      <c r="A43" s="156">
        <v>3</v>
      </c>
      <c r="B43" s="16" t="s">
        <v>48</v>
      </c>
      <c r="C43" s="156">
        <v>4</v>
      </c>
      <c r="D43" s="9"/>
      <c r="E43" s="166">
        <v>3</v>
      </c>
      <c r="F43" s="16" t="s">
        <v>115</v>
      </c>
      <c r="G43" s="166">
        <v>2</v>
      </c>
      <c r="H43" s="9"/>
      <c r="I43" s="163">
        <v>3</v>
      </c>
      <c r="J43" s="36" t="s">
        <v>69</v>
      </c>
      <c r="K43" s="163">
        <v>2</v>
      </c>
    </row>
    <row r="44" spans="1:11" x14ac:dyDescent="0.2">
      <c r="A44" s="157"/>
      <c r="B44" s="16" t="s">
        <v>32</v>
      </c>
      <c r="C44" s="157"/>
      <c r="D44" s="9"/>
      <c r="E44" s="157"/>
      <c r="F44" s="24" t="s">
        <v>192</v>
      </c>
      <c r="G44" s="157"/>
      <c r="H44" s="9"/>
      <c r="I44" s="160"/>
      <c r="J44" s="36" t="s">
        <v>69</v>
      </c>
      <c r="K44" s="160"/>
    </row>
    <row r="45" spans="1:11" x14ac:dyDescent="0.2">
      <c r="A45" s="156">
        <v>4</v>
      </c>
      <c r="B45" s="16" t="s">
        <v>170</v>
      </c>
      <c r="C45" s="156">
        <v>3</v>
      </c>
      <c r="D45" s="9"/>
      <c r="E45" s="163">
        <v>4</v>
      </c>
      <c r="F45" s="36" t="s">
        <v>180</v>
      </c>
      <c r="G45" s="163">
        <v>2</v>
      </c>
      <c r="H45" s="9"/>
      <c r="I45" s="42"/>
      <c r="J45" s="43"/>
      <c r="K45" s="6"/>
    </row>
    <row r="46" spans="1:11" x14ac:dyDescent="0.2">
      <c r="A46" s="157"/>
      <c r="B46" s="32" t="s">
        <v>221</v>
      </c>
      <c r="C46" s="157"/>
      <c r="D46" s="9"/>
      <c r="E46" s="160"/>
      <c r="F46" s="36" t="s">
        <v>180</v>
      </c>
      <c r="G46" s="160"/>
      <c r="H46" s="9"/>
      <c r="I46" s="79"/>
    </row>
    <row r="47" spans="1:11" x14ac:dyDescent="0.2">
      <c r="A47" s="164">
        <v>5</v>
      </c>
      <c r="B47" s="33" t="s">
        <v>230</v>
      </c>
      <c r="C47" s="164">
        <v>3</v>
      </c>
      <c r="D47" s="9"/>
      <c r="E47" s="164">
        <v>5</v>
      </c>
      <c r="F47" s="33" t="s">
        <v>232</v>
      </c>
      <c r="G47" s="164">
        <v>3</v>
      </c>
      <c r="H47" s="9"/>
      <c r="I47" s="79"/>
    </row>
    <row r="48" spans="1:11" x14ac:dyDescent="0.2">
      <c r="A48" s="165"/>
      <c r="B48" s="34" t="s">
        <v>98</v>
      </c>
      <c r="C48" s="165"/>
      <c r="D48" s="9"/>
      <c r="E48" s="165"/>
      <c r="F48" s="34" t="s">
        <v>100</v>
      </c>
      <c r="G48" s="165"/>
      <c r="H48" s="9"/>
      <c r="I48" s="174"/>
      <c r="J48" s="35"/>
      <c r="K48" s="174"/>
    </row>
    <row r="49" spans="1:11" x14ac:dyDescent="0.2">
      <c r="A49" s="164">
        <v>6</v>
      </c>
      <c r="B49" s="33" t="s">
        <v>231</v>
      </c>
      <c r="C49" s="164">
        <v>3</v>
      </c>
      <c r="D49" s="9"/>
      <c r="E49" s="164">
        <v>6</v>
      </c>
      <c r="F49" s="33" t="s">
        <v>233</v>
      </c>
      <c r="G49" s="164">
        <v>3</v>
      </c>
      <c r="H49" s="9"/>
      <c r="I49" s="174"/>
      <c r="J49" s="35"/>
      <c r="K49" s="174"/>
    </row>
    <row r="50" spans="1:11" x14ac:dyDescent="0.2">
      <c r="A50" s="165"/>
      <c r="B50" s="34" t="s">
        <v>99</v>
      </c>
      <c r="C50" s="165"/>
      <c r="D50" s="9"/>
      <c r="E50" s="165"/>
      <c r="F50" s="34" t="s">
        <v>101</v>
      </c>
      <c r="G50" s="165"/>
      <c r="H50" s="9"/>
      <c r="I50" s="35"/>
      <c r="J50" s="35"/>
      <c r="K50" s="35"/>
    </row>
    <row r="51" spans="1:11" x14ac:dyDescent="0.2">
      <c r="A51" s="35"/>
      <c r="B51" s="35"/>
      <c r="C51" s="35"/>
      <c r="D51" s="9"/>
      <c r="E51" s="164">
        <v>7</v>
      </c>
      <c r="F51" s="33" t="s">
        <v>227</v>
      </c>
      <c r="G51" s="164">
        <v>4</v>
      </c>
      <c r="H51" s="9"/>
      <c r="I51" s="35"/>
      <c r="J51" s="35"/>
      <c r="K51" s="35"/>
    </row>
    <row r="52" spans="1:11" x14ac:dyDescent="0.2">
      <c r="A52" s="44"/>
      <c r="B52" s="43"/>
      <c r="C52" s="44"/>
      <c r="D52" s="9"/>
      <c r="E52" s="165"/>
      <c r="F52" s="34"/>
      <c r="G52" s="165"/>
      <c r="H52" s="9"/>
      <c r="I52" s="44"/>
      <c r="J52" s="43"/>
      <c r="K52" s="44"/>
    </row>
    <row r="53" spans="1:11" x14ac:dyDescent="0.2">
      <c r="A53" s="17"/>
      <c r="B53" s="18" t="s">
        <v>6</v>
      </c>
      <c r="C53" s="153">
        <f>SUM(C39:C52)</f>
        <v>19</v>
      </c>
      <c r="D53" s="9"/>
      <c r="E53" s="17"/>
      <c r="F53" s="18" t="s">
        <v>6</v>
      </c>
      <c r="G53" s="19">
        <f>SUM(G39:G52)</f>
        <v>20</v>
      </c>
      <c r="H53" s="9"/>
      <c r="I53" s="17"/>
      <c r="J53" s="18" t="s">
        <v>6</v>
      </c>
      <c r="K53" s="19">
        <f>SUM(K39:K52)</f>
        <v>9</v>
      </c>
    </row>
    <row r="54" spans="1:11" x14ac:dyDescent="0.2">
      <c r="A54" s="8"/>
      <c r="B54" s="9"/>
      <c r="C54" s="9"/>
      <c r="D54" s="9"/>
      <c r="E54" s="8"/>
      <c r="F54" s="9"/>
      <c r="G54" s="9"/>
      <c r="H54" s="9"/>
      <c r="I54" s="9"/>
      <c r="J54" s="9"/>
      <c r="K54" s="8"/>
    </row>
    <row r="55" spans="1:11" x14ac:dyDescent="0.2">
      <c r="A55" s="33"/>
      <c r="B55" s="9" t="s">
        <v>92</v>
      </c>
      <c r="C55" s="9"/>
      <c r="D55" s="9"/>
      <c r="E55" s="9"/>
      <c r="F55" s="9"/>
      <c r="G55" s="9"/>
      <c r="H55" s="9"/>
      <c r="I55" s="9"/>
      <c r="J55" s="9">
        <f>96+19+20+9</f>
        <v>144</v>
      </c>
      <c r="K55" s="8"/>
    </row>
    <row r="56" spans="1:11" x14ac:dyDescent="0.2">
      <c r="A56" s="9"/>
      <c r="B56" s="9"/>
      <c r="C56" s="9"/>
      <c r="D56" s="9"/>
      <c r="E56" s="9"/>
      <c r="F56" s="26" t="s">
        <v>16</v>
      </c>
      <c r="G56" s="27">
        <f>SUM(K23,C5:C12,C23:C32,G5:G12,K5:K8,G23:G30,C39:C44,G39:G46,K39:K44)</f>
        <v>92</v>
      </c>
      <c r="H56" s="9"/>
    </row>
    <row r="57" spans="1:11" x14ac:dyDescent="0.2">
      <c r="A57" s="49"/>
      <c r="B57" s="9" t="s">
        <v>91</v>
      </c>
      <c r="C57" s="9"/>
      <c r="D57" s="9"/>
      <c r="E57" s="9"/>
      <c r="F57" s="26" t="s">
        <v>56</v>
      </c>
      <c r="G57" s="28">
        <f>SUM(C13:C18,G13:G16,K9:K12,C33,G33:G34,K27)</f>
        <v>28</v>
      </c>
      <c r="H57" s="9"/>
    </row>
    <row r="58" spans="1:11" x14ac:dyDescent="0.2">
      <c r="A58" s="8"/>
      <c r="B58" s="31"/>
      <c r="C58" s="25"/>
      <c r="D58" s="9"/>
      <c r="E58" s="9"/>
      <c r="F58" s="26" t="s">
        <v>57</v>
      </c>
      <c r="G58" s="29">
        <f>SUM(G31:G32,K25,C45:C50,G47:G52)</f>
        <v>24</v>
      </c>
      <c r="H58" s="9"/>
      <c r="I58" s="9"/>
    </row>
    <row r="59" spans="1:11" x14ac:dyDescent="0.2">
      <c r="A59" s="45"/>
      <c r="B59" s="1" t="s">
        <v>90</v>
      </c>
      <c r="E59" s="9"/>
      <c r="F59" s="26" t="s">
        <v>14</v>
      </c>
      <c r="G59" s="29">
        <f>SUM(G56:G58)</f>
        <v>144</v>
      </c>
    </row>
    <row r="60" spans="1:11" x14ac:dyDescent="0.2">
      <c r="E60" s="9"/>
      <c r="F60" s="26"/>
      <c r="G60" s="29">
        <f>C19+G19+K19+C35+G35+K35+C53+G53+K53</f>
        <v>144</v>
      </c>
      <c r="I60" s="9"/>
    </row>
    <row r="61" spans="1:11" x14ac:dyDescent="0.2">
      <c r="E61" s="9"/>
      <c r="F61" s="26"/>
      <c r="G61" s="29"/>
      <c r="I61" s="9"/>
    </row>
    <row r="64" spans="1:11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6" spans="4:5" x14ac:dyDescent="0.2">
      <c r="D76" s="1"/>
      <c r="E76" s="1"/>
    </row>
  </sheetData>
  <mergeCells count="98">
    <mergeCell ref="E51:E52"/>
    <mergeCell ref="G51:G52"/>
    <mergeCell ref="I48:I49"/>
    <mergeCell ref="K48:K49"/>
    <mergeCell ref="A49:A50"/>
    <mergeCell ref="C49:C50"/>
    <mergeCell ref="E49:E50"/>
    <mergeCell ref="G49:G50"/>
    <mergeCell ref="A45:A46"/>
    <mergeCell ref="C45:C46"/>
    <mergeCell ref="E45:E46"/>
    <mergeCell ref="G45:G46"/>
    <mergeCell ref="A47:A48"/>
    <mergeCell ref="C47:C48"/>
    <mergeCell ref="E47:E48"/>
    <mergeCell ref="G47:G48"/>
    <mergeCell ref="A43:A44"/>
    <mergeCell ref="C43:C44"/>
    <mergeCell ref="E43:E44"/>
    <mergeCell ref="G43:G44"/>
    <mergeCell ref="I43:I44"/>
    <mergeCell ref="K43:K44"/>
    <mergeCell ref="I39:I40"/>
    <mergeCell ref="K39:K40"/>
    <mergeCell ref="A41:A42"/>
    <mergeCell ref="C41:C42"/>
    <mergeCell ref="E41:E42"/>
    <mergeCell ref="G41:G42"/>
    <mergeCell ref="I41:I42"/>
    <mergeCell ref="K41:K42"/>
    <mergeCell ref="A33:A34"/>
    <mergeCell ref="C33:C34"/>
    <mergeCell ref="E33:E34"/>
    <mergeCell ref="G33:G34"/>
    <mergeCell ref="A39:A40"/>
    <mergeCell ref="C39:C40"/>
    <mergeCell ref="E39:E40"/>
    <mergeCell ref="G39:G40"/>
    <mergeCell ref="A29:A30"/>
    <mergeCell ref="C29:C30"/>
    <mergeCell ref="E29:E30"/>
    <mergeCell ref="G29:G30"/>
    <mergeCell ref="A31:A32"/>
    <mergeCell ref="C31:C32"/>
    <mergeCell ref="E31:E32"/>
    <mergeCell ref="G31:G32"/>
    <mergeCell ref="A27:A28"/>
    <mergeCell ref="C27:C28"/>
    <mergeCell ref="E27:E28"/>
    <mergeCell ref="G27:G28"/>
    <mergeCell ref="I27:I28"/>
    <mergeCell ref="K27:K28"/>
    <mergeCell ref="I23:I24"/>
    <mergeCell ref="K23:K24"/>
    <mergeCell ref="A25:A26"/>
    <mergeCell ref="C25:C26"/>
    <mergeCell ref="E25:E26"/>
    <mergeCell ref="G25:G26"/>
    <mergeCell ref="I25:I26"/>
    <mergeCell ref="K25:K26"/>
    <mergeCell ref="A17:A18"/>
    <mergeCell ref="C17:C18"/>
    <mergeCell ref="A23:A24"/>
    <mergeCell ref="C23:C24"/>
    <mergeCell ref="E23:E24"/>
    <mergeCell ref="G23:G24"/>
    <mergeCell ref="A13:A14"/>
    <mergeCell ref="C13:C14"/>
    <mergeCell ref="E13:E14"/>
    <mergeCell ref="G13:G14"/>
    <mergeCell ref="A15:A16"/>
    <mergeCell ref="C15:C16"/>
    <mergeCell ref="E15:E16"/>
    <mergeCell ref="G15:G16"/>
    <mergeCell ref="A11:A12"/>
    <mergeCell ref="C11:C12"/>
    <mergeCell ref="E11:E12"/>
    <mergeCell ref="G11:G12"/>
    <mergeCell ref="I11:I12"/>
    <mergeCell ref="K11:K12"/>
    <mergeCell ref="A9:A10"/>
    <mergeCell ref="C9:C10"/>
    <mergeCell ref="E9:E10"/>
    <mergeCell ref="G9:G10"/>
    <mergeCell ref="I9:I10"/>
    <mergeCell ref="K9:K10"/>
    <mergeCell ref="A7:A8"/>
    <mergeCell ref="C7:C8"/>
    <mergeCell ref="E7:E8"/>
    <mergeCell ref="G7:G8"/>
    <mergeCell ref="I7:I8"/>
    <mergeCell ref="K7:K8"/>
    <mergeCell ref="A5:A6"/>
    <mergeCell ref="C5:C6"/>
    <mergeCell ref="E5:E6"/>
    <mergeCell ref="G5:G6"/>
    <mergeCell ref="I5:I6"/>
    <mergeCell ref="K5:K6"/>
  </mergeCells>
  <printOptions horizontalCentered="1" verticalCentered="1"/>
  <pageMargins left="0.25" right="0.25" top="0.75" bottom="0.75" header="0.3" footer="0.3"/>
  <pageSetup paperSize="8" scale="96" orientation="portrait" r:id="rId1"/>
  <rowBreaks count="2" manualBreakCount="2">
    <brk id="36" max="16383" man="1"/>
    <brk id="6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opLeftCell="A49" zoomScaleNormal="100" zoomScaleSheetLayoutView="120" workbookViewId="0">
      <selection activeCell="B71" sqref="B71"/>
    </sheetView>
  </sheetViews>
  <sheetFormatPr defaultRowHeight="12.75" x14ac:dyDescent="0.2"/>
  <cols>
    <col min="1" max="1" width="3.42578125" style="5" customWidth="1"/>
    <col min="2" max="2" width="39.42578125" style="1" customWidth="1"/>
    <col min="3" max="3" width="5.7109375" style="1" customWidth="1"/>
    <col min="4" max="4" width="3.7109375" style="6" customWidth="1"/>
    <col min="5" max="5" width="3.42578125" style="5" customWidth="1"/>
    <col min="6" max="6" width="34.85546875" style="1" customWidth="1"/>
    <col min="7" max="7" width="5.42578125" style="1" customWidth="1"/>
    <col min="8" max="8" width="4.140625" style="6" customWidth="1"/>
    <col min="9" max="9" width="3.42578125" style="1" customWidth="1"/>
    <col min="10" max="10" width="39.28515625" style="1" customWidth="1"/>
    <col min="11" max="11" width="5.42578125" style="1" customWidth="1"/>
    <col min="12" max="16384" width="9.140625" style="1"/>
  </cols>
  <sheetData>
    <row r="1" spans="1:11" s="9" customFormat="1" x14ac:dyDescent="0.2">
      <c r="A1" s="13" t="s">
        <v>68</v>
      </c>
      <c r="E1" s="8"/>
    </row>
    <row r="2" spans="1:11" s="9" customFormat="1" x14ac:dyDescent="0.2">
      <c r="A2" s="13"/>
      <c r="E2" s="8"/>
    </row>
    <row r="3" spans="1:11" s="9" customFormat="1" x14ac:dyDescent="0.2">
      <c r="A3" s="13" t="s">
        <v>0</v>
      </c>
      <c r="B3" s="14"/>
      <c r="E3" s="13" t="s">
        <v>5</v>
      </c>
      <c r="F3" s="14"/>
      <c r="I3" s="13" t="s">
        <v>8</v>
      </c>
      <c r="J3" s="14"/>
    </row>
    <row r="4" spans="1:11" s="9" customFormat="1" ht="13.5" thickBot="1" x14ac:dyDescent="0.25">
      <c r="A4" s="153" t="s">
        <v>1</v>
      </c>
      <c r="B4" s="2" t="s">
        <v>2</v>
      </c>
      <c r="C4" s="153" t="s">
        <v>3</v>
      </c>
      <c r="E4" s="153" t="s">
        <v>1</v>
      </c>
      <c r="F4" s="2" t="s">
        <v>2</v>
      </c>
      <c r="G4" s="153" t="s">
        <v>3</v>
      </c>
      <c r="I4" s="153" t="s">
        <v>1</v>
      </c>
      <c r="J4" s="2" t="s">
        <v>2</v>
      </c>
      <c r="K4" s="153" t="s">
        <v>3</v>
      </c>
    </row>
    <row r="5" spans="1:11" ht="13.5" thickTop="1" x14ac:dyDescent="0.2">
      <c r="A5" s="161">
        <v>1</v>
      </c>
      <c r="B5" s="23" t="s">
        <v>18</v>
      </c>
      <c r="C5" s="161">
        <v>4</v>
      </c>
      <c r="D5" s="9"/>
      <c r="E5" s="161">
        <v>1</v>
      </c>
      <c r="F5" s="23" t="s">
        <v>7</v>
      </c>
      <c r="G5" s="161">
        <v>3</v>
      </c>
      <c r="H5" s="9"/>
      <c r="I5" s="161">
        <v>1</v>
      </c>
      <c r="J5" s="23" t="s">
        <v>40</v>
      </c>
      <c r="K5" s="161">
        <v>3</v>
      </c>
    </row>
    <row r="6" spans="1:11" x14ac:dyDescent="0.2">
      <c r="A6" s="157"/>
      <c r="B6" s="15" t="s">
        <v>34</v>
      </c>
      <c r="C6" s="157"/>
      <c r="D6" s="9"/>
      <c r="E6" s="157"/>
      <c r="F6" s="15" t="s">
        <v>36</v>
      </c>
      <c r="G6" s="157"/>
      <c r="H6" s="9"/>
      <c r="I6" s="157"/>
      <c r="J6" s="15" t="s">
        <v>21</v>
      </c>
      <c r="K6" s="157"/>
    </row>
    <row r="7" spans="1:11" x14ac:dyDescent="0.2">
      <c r="A7" s="156">
        <v>2</v>
      </c>
      <c r="B7" s="16" t="s">
        <v>17</v>
      </c>
      <c r="C7" s="156">
        <v>3</v>
      </c>
      <c r="D7" s="9"/>
      <c r="E7" s="156">
        <v>2</v>
      </c>
      <c r="F7" s="16" t="s">
        <v>19</v>
      </c>
      <c r="G7" s="156">
        <v>3</v>
      </c>
      <c r="H7" s="9"/>
      <c r="I7" s="156">
        <v>2</v>
      </c>
      <c r="J7" s="11" t="s">
        <v>20</v>
      </c>
      <c r="K7" s="156">
        <v>3</v>
      </c>
    </row>
    <row r="8" spans="1:11" x14ac:dyDescent="0.2">
      <c r="A8" s="157"/>
      <c r="B8" s="32" t="s">
        <v>35</v>
      </c>
      <c r="C8" s="157"/>
      <c r="D8" s="9"/>
      <c r="E8" s="157"/>
      <c r="F8" s="32" t="s">
        <v>38</v>
      </c>
      <c r="G8" s="157"/>
      <c r="H8" s="9"/>
      <c r="I8" s="157"/>
      <c r="J8" s="15" t="s">
        <v>39</v>
      </c>
      <c r="K8" s="157"/>
    </row>
    <row r="9" spans="1:11" x14ac:dyDescent="0.2">
      <c r="A9" s="156">
        <v>3</v>
      </c>
      <c r="B9" s="16" t="s">
        <v>63</v>
      </c>
      <c r="C9" s="156">
        <v>4</v>
      </c>
      <c r="D9" s="9"/>
      <c r="E9" s="156">
        <v>3</v>
      </c>
      <c r="F9" s="16" t="s">
        <v>37</v>
      </c>
      <c r="G9" s="156">
        <v>4</v>
      </c>
      <c r="H9" s="9"/>
      <c r="I9" s="154">
        <v>3</v>
      </c>
      <c r="J9" s="46" t="s">
        <v>162</v>
      </c>
      <c r="K9" s="154">
        <v>4</v>
      </c>
    </row>
    <row r="10" spans="1:11" x14ac:dyDescent="0.2">
      <c r="A10" s="157"/>
      <c r="B10" s="32" t="s">
        <v>64</v>
      </c>
      <c r="C10" s="157"/>
      <c r="D10" s="9"/>
      <c r="E10" s="157"/>
      <c r="F10" s="32" t="s">
        <v>26</v>
      </c>
      <c r="G10" s="157"/>
      <c r="H10" s="9"/>
      <c r="I10" s="155"/>
      <c r="J10" s="47" t="s">
        <v>163</v>
      </c>
      <c r="K10" s="155"/>
    </row>
    <row r="11" spans="1:11" x14ac:dyDescent="0.2">
      <c r="A11" s="156">
        <v>4</v>
      </c>
      <c r="B11" s="11" t="s">
        <v>144</v>
      </c>
      <c r="C11" s="156">
        <v>3</v>
      </c>
      <c r="D11" s="9"/>
      <c r="E11" s="156">
        <v>4</v>
      </c>
      <c r="F11" s="11" t="s">
        <v>168</v>
      </c>
      <c r="G11" s="156">
        <v>2</v>
      </c>
      <c r="H11" s="9"/>
      <c r="I11" s="158">
        <v>4</v>
      </c>
      <c r="J11" s="47" t="s">
        <v>164</v>
      </c>
      <c r="K11" s="158">
        <v>2</v>
      </c>
    </row>
    <row r="12" spans="1:11" x14ac:dyDescent="0.2">
      <c r="A12" s="157"/>
      <c r="B12" s="15" t="s">
        <v>145</v>
      </c>
      <c r="C12" s="157"/>
      <c r="D12" s="9"/>
      <c r="E12" s="157"/>
      <c r="F12" s="12" t="s">
        <v>169</v>
      </c>
      <c r="G12" s="157"/>
      <c r="H12" s="9"/>
      <c r="I12" s="155"/>
      <c r="J12" s="46" t="s">
        <v>165</v>
      </c>
      <c r="K12" s="155"/>
    </row>
    <row r="13" spans="1:11" x14ac:dyDescent="0.2">
      <c r="A13" s="154">
        <v>5</v>
      </c>
      <c r="B13" s="46" t="s">
        <v>152</v>
      </c>
      <c r="C13" s="154">
        <v>2</v>
      </c>
      <c r="D13" s="9"/>
      <c r="E13" s="154">
        <v>5</v>
      </c>
      <c r="F13" s="46" t="s">
        <v>157</v>
      </c>
      <c r="G13" s="154">
        <v>2</v>
      </c>
      <c r="H13" s="9"/>
      <c r="I13" s="35"/>
      <c r="K13" s="35"/>
    </row>
    <row r="14" spans="1:11" x14ac:dyDescent="0.2">
      <c r="A14" s="155"/>
      <c r="B14" s="47" t="s">
        <v>153</v>
      </c>
      <c r="C14" s="155"/>
      <c r="D14" s="9"/>
      <c r="E14" s="155"/>
      <c r="F14" s="47" t="s">
        <v>158</v>
      </c>
      <c r="G14" s="155"/>
      <c r="H14" s="9"/>
      <c r="I14" s="35"/>
      <c r="K14" s="35"/>
    </row>
    <row r="15" spans="1:11" x14ac:dyDescent="0.2">
      <c r="A15" s="154">
        <v>6</v>
      </c>
      <c r="B15" s="46" t="s">
        <v>154</v>
      </c>
      <c r="C15" s="154">
        <v>2</v>
      </c>
      <c r="D15" s="9"/>
      <c r="E15" s="154">
        <v>6</v>
      </c>
      <c r="F15" s="46" t="s">
        <v>159</v>
      </c>
      <c r="G15" s="154">
        <v>2</v>
      </c>
      <c r="H15" s="9"/>
      <c r="I15" s="35"/>
      <c r="J15" s="35"/>
      <c r="K15" s="35"/>
    </row>
    <row r="16" spans="1:11" x14ac:dyDescent="0.2">
      <c r="A16" s="155"/>
      <c r="B16" s="47" t="s">
        <v>154</v>
      </c>
      <c r="C16" s="155"/>
      <c r="D16" s="9"/>
      <c r="E16" s="155"/>
      <c r="F16" s="47" t="s">
        <v>160</v>
      </c>
      <c r="G16" s="155"/>
      <c r="H16" s="9"/>
      <c r="I16" s="35"/>
      <c r="J16" s="35"/>
      <c r="K16" s="35"/>
    </row>
    <row r="17" spans="1:11" x14ac:dyDescent="0.2">
      <c r="A17" s="158">
        <v>7</v>
      </c>
      <c r="B17" s="47" t="s">
        <v>155</v>
      </c>
      <c r="C17" s="158">
        <v>2</v>
      </c>
      <c r="D17" s="9"/>
      <c r="H17" s="9"/>
      <c r="I17" s="35"/>
      <c r="J17" s="35"/>
      <c r="K17" s="35"/>
    </row>
    <row r="18" spans="1:11" x14ac:dyDescent="0.2">
      <c r="A18" s="155"/>
      <c r="B18" s="48" t="s">
        <v>156</v>
      </c>
      <c r="C18" s="155"/>
      <c r="D18" s="9"/>
      <c r="H18" s="9"/>
      <c r="I18" s="35"/>
      <c r="J18" s="35"/>
      <c r="K18" s="35"/>
    </row>
    <row r="19" spans="1:11" s="6" customFormat="1" x14ac:dyDescent="0.2">
      <c r="A19" s="17"/>
      <c r="B19" s="18" t="s">
        <v>6</v>
      </c>
      <c r="C19" s="153">
        <f>SUM(C5:C18)</f>
        <v>20</v>
      </c>
      <c r="D19" s="9"/>
      <c r="E19" s="17"/>
      <c r="F19" s="18" t="s">
        <v>6</v>
      </c>
      <c r="G19" s="153">
        <f>SUM(G5:G18)</f>
        <v>16</v>
      </c>
      <c r="H19" s="9"/>
      <c r="I19" s="17"/>
      <c r="J19" s="18" t="s">
        <v>6</v>
      </c>
      <c r="K19" s="19">
        <f>SUM(K5:K18)</f>
        <v>12</v>
      </c>
    </row>
    <row r="20" spans="1:11" s="6" customFormat="1" x14ac:dyDescent="0.2">
      <c r="A20" s="8"/>
      <c r="B20" s="9"/>
      <c r="C20" s="9"/>
      <c r="D20" s="7"/>
      <c r="E20" s="8"/>
      <c r="F20" s="9"/>
      <c r="G20" s="9"/>
      <c r="H20" s="7"/>
    </row>
    <row r="21" spans="1:11" s="6" customFormat="1" x14ac:dyDescent="0.2">
      <c r="A21" s="13" t="s">
        <v>10</v>
      </c>
      <c r="B21" s="14"/>
      <c r="C21" s="9"/>
      <c r="D21" s="9"/>
      <c r="E21" s="13" t="s">
        <v>11</v>
      </c>
      <c r="F21" s="14"/>
      <c r="G21" s="9"/>
      <c r="H21" s="9"/>
      <c r="I21" s="13" t="s">
        <v>12</v>
      </c>
      <c r="J21" s="14"/>
      <c r="K21" s="9"/>
    </row>
    <row r="22" spans="1:11" s="6" customFormat="1" ht="12.75" customHeight="1" thickBot="1" x14ac:dyDescent="0.25">
      <c r="A22" s="153" t="s">
        <v>1</v>
      </c>
      <c r="B22" s="2" t="s">
        <v>2</v>
      </c>
      <c r="C22" s="153" t="s">
        <v>3</v>
      </c>
      <c r="D22" s="9"/>
      <c r="E22" s="153" t="s">
        <v>1</v>
      </c>
      <c r="F22" s="2" t="s">
        <v>2</v>
      </c>
      <c r="G22" s="153" t="s">
        <v>3</v>
      </c>
      <c r="H22" s="9"/>
      <c r="I22" s="83" t="s">
        <v>1</v>
      </c>
      <c r="J22" s="82" t="s">
        <v>2</v>
      </c>
      <c r="K22" s="83" t="s">
        <v>3</v>
      </c>
    </row>
    <row r="23" spans="1:11" s="6" customFormat="1" ht="13.5" thickTop="1" x14ac:dyDescent="0.2">
      <c r="A23" s="161">
        <v>1</v>
      </c>
      <c r="B23" s="23" t="s">
        <v>41</v>
      </c>
      <c r="C23" s="161">
        <v>4</v>
      </c>
      <c r="D23" s="9"/>
      <c r="E23" s="161">
        <v>1</v>
      </c>
      <c r="F23" s="23" t="s">
        <v>46</v>
      </c>
      <c r="G23" s="161">
        <v>3</v>
      </c>
      <c r="H23" s="9"/>
      <c r="I23" s="163">
        <v>1</v>
      </c>
      <c r="J23" s="140" t="s">
        <v>110</v>
      </c>
      <c r="K23" s="163">
        <v>2</v>
      </c>
    </row>
    <row r="24" spans="1:11" s="6" customFormat="1" x14ac:dyDescent="0.2">
      <c r="A24" s="157"/>
      <c r="B24" s="15" t="s">
        <v>42</v>
      </c>
      <c r="C24" s="157"/>
      <c r="D24" s="9"/>
      <c r="E24" s="157"/>
      <c r="F24" s="15" t="s">
        <v>22</v>
      </c>
      <c r="G24" s="157"/>
      <c r="H24" s="9"/>
      <c r="I24" s="160"/>
      <c r="J24" s="141" t="s">
        <v>161</v>
      </c>
      <c r="K24" s="160"/>
    </row>
    <row r="25" spans="1:11" s="6" customFormat="1" ht="13.5" customHeight="1" x14ac:dyDescent="0.2">
      <c r="A25" s="156">
        <v>2</v>
      </c>
      <c r="B25" s="16" t="s">
        <v>9</v>
      </c>
      <c r="C25" s="156">
        <v>4</v>
      </c>
      <c r="D25" s="9"/>
      <c r="E25" s="156">
        <v>2</v>
      </c>
      <c r="F25" s="16" t="s">
        <v>44</v>
      </c>
      <c r="G25" s="156">
        <v>3</v>
      </c>
      <c r="H25" s="9"/>
      <c r="I25" s="164">
        <v>2</v>
      </c>
      <c r="J25" s="33" t="s">
        <v>219</v>
      </c>
      <c r="K25" s="164">
        <v>3</v>
      </c>
    </row>
    <row r="26" spans="1:11" s="6" customFormat="1" ht="13.5" customHeight="1" x14ac:dyDescent="0.2">
      <c r="A26" s="157"/>
      <c r="B26" s="32" t="s">
        <v>43</v>
      </c>
      <c r="C26" s="157"/>
      <c r="D26" s="9"/>
      <c r="E26" s="157"/>
      <c r="F26" s="32" t="s">
        <v>33</v>
      </c>
      <c r="G26" s="157"/>
      <c r="H26" s="9"/>
      <c r="I26" s="165"/>
      <c r="J26" s="34" t="s">
        <v>97</v>
      </c>
      <c r="K26" s="165"/>
    </row>
    <row r="27" spans="1:11" s="6" customFormat="1" x14ac:dyDescent="0.2">
      <c r="A27" s="156">
        <v>3</v>
      </c>
      <c r="B27" s="16" t="s">
        <v>49</v>
      </c>
      <c r="C27" s="156">
        <v>2</v>
      </c>
      <c r="D27" s="9"/>
      <c r="E27" s="156">
        <v>3</v>
      </c>
      <c r="F27" s="16" t="s">
        <v>116</v>
      </c>
      <c r="G27" s="156">
        <v>4</v>
      </c>
      <c r="H27" s="9"/>
      <c r="I27" s="154">
        <v>3</v>
      </c>
      <c r="J27" s="46" t="s">
        <v>130</v>
      </c>
      <c r="K27" s="154">
        <v>4</v>
      </c>
    </row>
    <row r="28" spans="1:11" s="6" customFormat="1" ht="12.75" customHeight="1" x14ac:dyDescent="0.2">
      <c r="A28" s="157"/>
      <c r="B28" s="30" t="s">
        <v>24</v>
      </c>
      <c r="C28" s="157"/>
      <c r="D28" s="9"/>
      <c r="E28" s="157"/>
      <c r="F28" s="12" t="s">
        <v>171</v>
      </c>
      <c r="G28" s="157"/>
      <c r="H28" s="9"/>
      <c r="I28" s="155"/>
      <c r="J28" s="47" t="s">
        <v>175</v>
      </c>
      <c r="K28" s="155"/>
    </row>
    <row r="29" spans="1:11" s="6" customFormat="1" x14ac:dyDescent="0.2">
      <c r="A29" s="156">
        <v>4</v>
      </c>
      <c r="B29" s="11" t="s">
        <v>54</v>
      </c>
      <c r="C29" s="156">
        <v>3</v>
      </c>
      <c r="D29" s="9"/>
      <c r="E29" s="156">
        <v>4</v>
      </c>
      <c r="F29" s="15" t="s">
        <v>222</v>
      </c>
      <c r="G29" s="156">
        <v>4</v>
      </c>
      <c r="H29" s="9"/>
      <c r="I29" s="1"/>
      <c r="J29" s="1"/>
      <c r="K29" s="1"/>
    </row>
    <row r="30" spans="1:11" s="6" customFormat="1" x14ac:dyDescent="0.2">
      <c r="A30" s="157"/>
      <c r="B30" s="12" t="s">
        <v>27</v>
      </c>
      <c r="C30" s="157"/>
      <c r="D30" s="9"/>
      <c r="E30" s="157"/>
      <c r="F30" s="15" t="s">
        <v>189</v>
      </c>
      <c r="G30" s="157"/>
      <c r="H30" s="9"/>
      <c r="I30" s="1"/>
      <c r="J30" s="1"/>
      <c r="K30" s="1"/>
    </row>
    <row r="31" spans="1:11" s="6" customFormat="1" x14ac:dyDescent="0.2">
      <c r="A31" s="156">
        <v>5</v>
      </c>
      <c r="B31" s="11" t="s">
        <v>55</v>
      </c>
      <c r="C31" s="156">
        <v>2</v>
      </c>
      <c r="D31" s="9"/>
      <c r="E31" s="164">
        <v>5</v>
      </c>
      <c r="F31" s="33" t="s">
        <v>218</v>
      </c>
      <c r="G31" s="164">
        <v>2</v>
      </c>
      <c r="H31" s="9"/>
      <c r="I31" s="1"/>
      <c r="J31" s="1"/>
      <c r="K31" s="1"/>
    </row>
    <row r="32" spans="1:11" s="6" customFormat="1" x14ac:dyDescent="0.2">
      <c r="A32" s="157"/>
      <c r="B32" s="12" t="s">
        <v>31</v>
      </c>
      <c r="C32" s="157"/>
      <c r="D32" s="9"/>
      <c r="E32" s="165"/>
      <c r="F32" s="34" t="s">
        <v>96</v>
      </c>
      <c r="G32" s="165"/>
      <c r="H32" s="9"/>
      <c r="I32" s="1"/>
      <c r="J32" s="1"/>
      <c r="K32" s="1"/>
    </row>
    <row r="33" spans="1:11" x14ac:dyDescent="0.2">
      <c r="A33" s="154">
        <v>6</v>
      </c>
      <c r="B33" s="46" t="s">
        <v>128</v>
      </c>
      <c r="C33" s="154">
        <v>4</v>
      </c>
      <c r="D33" s="9"/>
      <c r="E33" s="162">
        <v>6</v>
      </c>
      <c r="F33" s="46" t="s">
        <v>173</v>
      </c>
      <c r="G33" s="154">
        <v>4</v>
      </c>
      <c r="H33" s="9"/>
    </row>
    <row r="34" spans="1:11" x14ac:dyDescent="0.2">
      <c r="A34" s="155"/>
      <c r="B34" s="47" t="s">
        <v>172</v>
      </c>
      <c r="C34" s="155"/>
      <c r="D34" s="9"/>
      <c r="E34" s="155"/>
      <c r="F34" s="47" t="s">
        <v>174</v>
      </c>
      <c r="G34" s="155"/>
      <c r="H34" s="9"/>
    </row>
    <row r="35" spans="1:11" x14ac:dyDescent="0.2">
      <c r="A35" s="17"/>
      <c r="B35" s="18" t="s">
        <v>6</v>
      </c>
      <c r="C35" s="19">
        <f>SUM(C23:C34)</f>
        <v>19</v>
      </c>
      <c r="D35" s="9"/>
      <c r="E35" s="17"/>
      <c r="F35" s="18" t="s">
        <v>6</v>
      </c>
      <c r="G35" s="153">
        <f>SUM(G23:G34)</f>
        <v>20</v>
      </c>
      <c r="H35" s="9"/>
      <c r="I35" s="17"/>
      <c r="J35" s="18" t="s">
        <v>6</v>
      </c>
      <c r="K35" s="153">
        <f>SUM(K23:K32)</f>
        <v>9</v>
      </c>
    </row>
    <row r="36" spans="1:11" ht="13.5" customHeight="1" x14ac:dyDescent="0.2">
      <c r="A36" s="20"/>
      <c r="B36" s="22"/>
      <c r="C36" s="9"/>
      <c r="D36" s="9"/>
      <c r="E36" s="20"/>
      <c r="F36" s="7"/>
      <c r="G36" s="9"/>
      <c r="H36" s="9"/>
      <c r="I36" s="9"/>
      <c r="J36" s="9"/>
      <c r="K36" s="9"/>
    </row>
    <row r="37" spans="1:11" x14ac:dyDescent="0.2">
      <c r="A37" s="13" t="s">
        <v>13</v>
      </c>
      <c r="B37" s="14"/>
      <c r="C37" s="9"/>
      <c r="D37" s="9"/>
      <c r="E37" s="13" t="s">
        <v>15</v>
      </c>
      <c r="F37" s="14"/>
      <c r="G37" s="9"/>
      <c r="H37" s="9"/>
      <c r="I37" s="13" t="s">
        <v>28</v>
      </c>
      <c r="J37" s="14"/>
      <c r="K37" s="9"/>
    </row>
    <row r="38" spans="1:11" ht="12.75" customHeight="1" thickBot="1" x14ac:dyDescent="0.25">
      <c r="A38" s="153" t="s">
        <v>1</v>
      </c>
      <c r="B38" s="82" t="s">
        <v>2</v>
      </c>
      <c r="C38" s="83" t="s">
        <v>3</v>
      </c>
      <c r="D38" s="9"/>
      <c r="E38" s="153" t="s">
        <v>1</v>
      </c>
      <c r="F38" s="2" t="s">
        <v>2</v>
      </c>
      <c r="G38" s="153" t="s">
        <v>3</v>
      </c>
      <c r="H38" s="9"/>
      <c r="I38" s="153" t="s">
        <v>1</v>
      </c>
      <c r="J38" s="2" t="s">
        <v>2</v>
      </c>
      <c r="K38" s="153" t="s">
        <v>3</v>
      </c>
    </row>
    <row r="39" spans="1:11" s="6" customFormat="1" ht="13.5" thickTop="1" x14ac:dyDescent="0.2">
      <c r="A39" s="161">
        <v>1</v>
      </c>
      <c r="B39" s="16" t="s">
        <v>47</v>
      </c>
      <c r="C39" s="156">
        <v>3</v>
      </c>
      <c r="D39" s="9"/>
      <c r="E39" s="161">
        <v>1</v>
      </c>
      <c r="F39" s="23" t="s">
        <v>65</v>
      </c>
      <c r="G39" s="161">
        <v>2</v>
      </c>
      <c r="H39" s="9"/>
      <c r="I39" s="161">
        <v>1</v>
      </c>
      <c r="J39" s="23" t="s">
        <v>66</v>
      </c>
      <c r="K39" s="161">
        <v>4</v>
      </c>
    </row>
    <row r="40" spans="1:11" s="6" customFormat="1" x14ac:dyDescent="0.2">
      <c r="A40" s="157"/>
      <c r="B40" s="32" t="s">
        <v>23</v>
      </c>
      <c r="C40" s="157"/>
      <c r="D40" s="9"/>
      <c r="E40" s="157"/>
      <c r="F40" s="15" t="s">
        <v>65</v>
      </c>
      <c r="G40" s="157"/>
      <c r="H40" s="9"/>
      <c r="I40" s="157"/>
      <c r="J40" s="15" t="s">
        <v>67</v>
      </c>
      <c r="K40" s="157"/>
    </row>
    <row r="41" spans="1:11" x14ac:dyDescent="0.2">
      <c r="A41" s="156">
        <v>2</v>
      </c>
      <c r="B41" s="16" t="s">
        <v>140</v>
      </c>
      <c r="C41" s="156">
        <v>3</v>
      </c>
      <c r="D41" s="9"/>
      <c r="E41" s="156">
        <v>2</v>
      </c>
      <c r="F41" s="16" t="s">
        <v>52</v>
      </c>
      <c r="G41" s="156">
        <v>4</v>
      </c>
      <c r="H41" s="9"/>
      <c r="I41" s="164">
        <v>2</v>
      </c>
      <c r="J41" s="33" t="s">
        <v>179</v>
      </c>
      <c r="K41" s="164">
        <v>3</v>
      </c>
    </row>
    <row r="42" spans="1:11" x14ac:dyDescent="0.2">
      <c r="A42" s="157"/>
      <c r="B42" s="16" t="s">
        <v>194</v>
      </c>
      <c r="C42" s="157"/>
      <c r="D42" s="9"/>
      <c r="E42" s="157"/>
      <c r="F42" s="16" t="s">
        <v>53</v>
      </c>
      <c r="G42" s="157"/>
      <c r="H42" s="9"/>
      <c r="I42" s="165"/>
      <c r="J42" s="34" t="s">
        <v>185</v>
      </c>
      <c r="K42" s="165"/>
    </row>
    <row r="43" spans="1:11" x14ac:dyDescent="0.2">
      <c r="A43" s="156">
        <v>3</v>
      </c>
      <c r="B43" s="16" t="s">
        <v>48</v>
      </c>
      <c r="C43" s="156">
        <v>4</v>
      </c>
      <c r="D43" s="9"/>
      <c r="E43" s="166">
        <v>3</v>
      </c>
      <c r="F43" s="16" t="s">
        <v>115</v>
      </c>
      <c r="G43" s="166">
        <v>2</v>
      </c>
      <c r="H43" s="9"/>
      <c r="I43" s="163">
        <v>3</v>
      </c>
      <c r="J43" s="36" t="s">
        <v>69</v>
      </c>
      <c r="K43" s="163">
        <v>2</v>
      </c>
    </row>
    <row r="44" spans="1:11" x14ac:dyDescent="0.2">
      <c r="A44" s="157"/>
      <c r="B44" s="16" t="s">
        <v>32</v>
      </c>
      <c r="C44" s="157"/>
      <c r="D44" s="9"/>
      <c r="E44" s="157"/>
      <c r="F44" s="24" t="s">
        <v>192</v>
      </c>
      <c r="G44" s="157"/>
      <c r="H44" s="9"/>
      <c r="I44" s="160"/>
      <c r="J44" s="36" t="s">
        <v>69</v>
      </c>
      <c r="K44" s="160"/>
    </row>
    <row r="45" spans="1:11" x14ac:dyDescent="0.2">
      <c r="A45" s="156">
        <v>4</v>
      </c>
      <c r="B45" s="16" t="s">
        <v>170</v>
      </c>
      <c r="C45" s="156">
        <v>3</v>
      </c>
      <c r="D45" s="9"/>
      <c r="E45" s="163">
        <v>4</v>
      </c>
      <c r="F45" s="36" t="s">
        <v>180</v>
      </c>
      <c r="G45" s="163">
        <v>2</v>
      </c>
      <c r="H45" s="9"/>
      <c r="I45" s="42"/>
      <c r="J45" s="43"/>
      <c r="K45" s="6"/>
    </row>
    <row r="46" spans="1:11" x14ac:dyDescent="0.2">
      <c r="A46" s="157"/>
      <c r="B46" s="32" t="s">
        <v>221</v>
      </c>
      <c r="C46" s="157"/>
      <c r="D46" s="9"/>
      <c r="E46" s="160"/>
      <c r="F46" s="36" t="s">
        <v>180</v>
      </c>
      <c r="G46" s="160"/>
      <c r="H46" s="9"/>
      <c r="I46" s="79"/>
    </row>
    <row r="47" spans="1:11" x14ac:dyDescent="0.2">
      <c r="A47" s="164">
        <v>5</v>
      </c>
      <c r="B47" s="33" t="s">
        <v>220</v>
      </c>
      <c r="C47" s="164">
        <v>3</v>
      </c>
      <c r="D47" s="9"/>
      <c r="E47" s="164">
        <v>5</v>
      </c>
      <c r="F47" s="33" t="s">
        <v>224</v>
      </c>
      <c r="G47" s="164">
        <v>3</v>
      </c>
      <c r="H47" s="9"/>
      <c r="I47" s="79"/>
    </row>
    <row r="48" spans="1:11" x14ac:dyDescent="0.2">
      <c r="A48" s="165"/>
      <c r="B48" s="34" t="s">
        <v>98</v>
      </c>
      <c r="C48" s="165"/>
      <c r="D48" s="9"/>
      <c r="E48" s="165"/>
      <c r="F48" s="34" t="s">
        <v>100</v>
      </c>
      <c r="G48" s="165"/>
      <c r="H48" s="9"/>
      <c r="I48" s="174"/>
      <c r="J48" s="35"/>
      <c r="K48" s="174"/>
    </row>
    <row r="49" spans="1:11" x14ac:dyDescent="0.2">
      <c r="A49" s="164">
        <v>6</v>
      </c>
      <c r="B49" s="33" t="s">
        <v>223</v>
      </c>
      <c r="C49" s="164">
        <v>3</v>
      </c>
      <c r="D49" s="9"/>
      <c r="E49" s="164">
        <v>6</v>
      </c>
      <c r="F49" s="33" t="s">
        <v>225</v>
      </c>
      <c r="G49" s="164">
        <v>3</v>
      </c>
      <c r="H49" s="9"/>
      <c r="I49" s="174"/>
      <c r="J49" s="35"/>
      <c r="K49" s="174"/>
    </row>
    <row r="50" spans="1:11" x14ac:dyDescent="0.2">
      <c r="A50" s="165"/>
      <c r="B50" s="34" t="s">
        <v>99</v>
      </c>
      <c r="C50" s="165"/>
      <c r="D50" s="9"/>
      <c r="E50" s="165"/>
      <c r="F50" s="34" t="s">
        <v>101</v>
      </c>
      <c r="G50" s="165"/>
      <c r="H50" s="9"/>
      <c r="I50" s="35"/>
      <c r="J50" s="35"/>
      <c r="K50" s="35"/>
    </row>
    <row r="51" spans="1:11" x14ac:dyDescent="0.2">
      <c r="A51" s="35"/>
      <c r="B51" s="35"/>
      <c r="C51" s="35"/>
      <c r="D51" s="9"/>
      <c r="E51" s="164">
        <v>7</v>
      </c>
      <c r="F51" s="33" t="s">
        <v>226</v>
      </c>
      <c r="G51" s="164">
        <v>4</v>
      </c>
      <c r="H51" s="9"/>
      <c r="I51" s="35"/>
      <c r="J51" s="35"/>
      <c r="K51" s="35"/>
    </row>
    <row r="52" spans="1:11" x14ac:dyDescent="0.2">
      <c r="A52" s="44"/>
      <c r="B52" s="43"/>
      <c r="C52" s="44"/>
      <c r="D52" s="9"/>
      <c r="E52" s="165"/>
      <c r="F52" s="34"/>
      <c r="G52" s="165"/>
      <c r="H52" s="9"/>
      <c r="I52" s="44"/>
      <c r="J52" s="43"/>
      <c r="K52" s="44"/>
    </row>
    <row r="53" spans="1:11" x14ac:dyDescent="0.2">
      <c r="A53" s="17"/>
      <c r="B53" s="18" t="s">
        <v>6</v>
      </c>
      <c r="C53" s="153">
        <f>SUM(C39:C52)</f>
        <v>19</v>
      </c>
      <c r="D53" s="9"/>
      <c r="E53" s="17"/>
      <c r="F53" s="18" t="s">
        <v>6</v>
      </c>
      <c r="G53" s="19">
        <f>SUM(G39:G52)</f>
        <v>20</v>
      </c>
      <c r="H53" s="9"/>
      <c r="I53" s="17"/>
      <c r="J53" s="18" t="s">
        <v>6</v>
      </c>
      <c r="K53" s="19">
        <f>SUM(K39:K52)</f>
        <v>9</v>
      </c>
    </row>
    <row r="54" spans="1:11" x14ac:dyDescent="0.2">
      <c r="A54" s="8"/>
      <c r="B54" s="9"/>
      <c r="C54" s="9"/>
      <c r="D54" s="9"/>
      <c r="E54" s="8"/>
      <c r="F54" s="9"/>
      <c r="G54" s="9"/>
      <c r="H54" s="9"/>
      <c r="I54" s="9"/>
      <c r="J54" s="9"/>
      <c r="K54" s="8"/>
    </row>
    <row r="55" spans="1:11" x14ac:dyDescent="0.2">
      <c r="A55" s="33"/>
      <c r="B55" s="9" t="s">
        <v>92</v>
      </c>
      <c r="C55" s="9"/>
      <c r="D55" s="9"/>
      <c r="E55" s="9"/>
      <c r="F55" s="9"/>
      <c r="G55" s="9"/>
      <c r="H55" s="9"/>
      <c r="I55" s="9"/>
      <c r="J55" s="9"/>
      <c r="K55" s="8"/>
    </row>
    <row r="56" spans="1:11" x14ac:dyDescent="0.2">
      <c r="A56" s="9"/>
      <c r="B56" s="9"/>
      <c r="C56" s="9"/>
      <c r="D56" s="9"/>
      <c r="E56" s="9"/>
      <c r="F56" s="26" t="s">
        <v>16</v>
      </c>
      <c r="G56" s="27">
        <f>SUM(K23,C5:C12,C23:C32,G5:G12,K5:K8,G23:G30,C39:C44,G39:G46,K39:K44)</f>
        <v>92</v>
      </c>
      <c r="H56" s="9"/>
    </row>
    <row r="57" spans="1:11" x14ac:dyDescent="0.2">
      <c r="A57" s="49"/>
      <c r="B57" s="9" t="s">
        <v>91</v>
      </c>
      <c r="C57" s="9"/>
      <c r="D57" s="9"/>
      <c r="E57" s="9"/>
      <c r="F57" s="26" t="s">
        <v>56</v>
      </c>
      <c r="G57" s="28">
        <f>SUM(C13:C18,G13:G16,K9:K12,C33,G33:G34,K27)</f>
        <v>28</v>
      </c>
      <c r="H57" s="9"/>
    </row>
    <row r="58" spans="1:11" x14ac:dyDescent="0.2">
      <c r="A58" s="8"/>
      <c r="B58" s="31"/>
      <c r="C58" s="25"/>
      <c r="D58" s="9"/>
      <c r="E58" s="9"/>
      <c r="F58" s="26" t="s">
        <v>57</v>
      </c>
      <c r="G58" s="29">
        <f>SUM(G31:G32,K25,C45:C50,G47:G52)</f>
        <v>24</v>
      </c>
      <c r="H58" s="9"/>
      <c r="I58" s="9"/>
    </row>
    <row r="59" spans="1:11" x14ac:dyDescent="0.2">
      <c r="A59" s="45"/>
      <c r="B59" s="1" t="s">
        <v>90</v>
      </c>
      <c r="E59" s="9"/>
      <c r="F59" s="26" t="s">
        <v>14</v>
      </c>
      <c r="G59" s="29">
        <f>SUM(G56:G58)</f>
        <v>144</v>
      </c>
    </row>
    <row r="60" spans="1:11" x14ac:dyDescent="0.2">
      <c r="E60" s="9"/>
      <c r="F60" s="26"/>
      <c r="G60" s="29">
        <f>C19+G19+K19+C35+G35+K35+C53+G53+K53</f>
        <v>144</v>
      </c>
      <c r="I60" s="9"/>
    </row>
    <row r="61" spans="1:11" x14ac:dyDescent="0.2">
      <c r="E61" s="9"/>
      <c r="F61" s="26"/>
      <c r="G61" s="29"/>
      <c r="I61" s="9"/>
    </row>
    <row r="63" spans="1:11" x14ac:dyDescent="0.2">
      <c r="D63" s="1"/>
      <c r="E63" s="1"/>
    </row>
  </sheetData>
  <mergeCells count="98">
    <mergeCell ref="E51:E52"/>
    <mergeCell ref="G51:G52"/>
    <mergeCell ref="I48:I49"/>
    <mergeCell ref="K48:K49"/>
    <mergeCell ref="A49:A50"/>
    <mergeCell ref="C49:C50"/>
    <mergeCell ref="E49:E50"/>
    <mergeCell ref="G49:G50"/>
    <mergeCell ref="A45:A46"/>
    <mergeCell ref="C45:C46"/>
    <mergeCell ref="E45:E46"/>
    <mergeCell ref="G45:G46"/>
    <mergeCell ref="A47:A48"/>
    <mergeCell ref="C47:C48"/>
    <mergeCell ref="E47:E48"/>
    <mergeCell ref="G47:G48"/>
    <mergeCell ref="A43:A44"/>
    <mergeCell ref="C43:C44"/>
    <mergeCell ref="E43:E44"/>
    <mergeCell ref="G43:G44"/>
    <mergeCell ref="I43:I44"/>
    <mergeCell ref="K43:K44"/>
    <mergeCell ref="I39:I40"/>
    <mergeCell ref="K39:K40"/>
    <mergeCell ref="A41:A42"/>
    <mergeCell ref="C41:C42"/>
    <mergeCell ref="E41:E42"/>
    <mergeCell ref="G41:G42"/>
    <mergeCell ref="I41:I42"/>
    <mergeCell ref="K41:K42"/>
    <mergeCell ref="A33:A34"/>
    <mergeCell ref="C33:C34"/>
    <mergeCell ref="E33:E34"/>
    <mergeCell ref="G33:G34"/>
    <mergeCell ref="A39:A40"/>
    <mergeCell ref="C39:C40"/>
    <mergeCell ref="E39:E40"/>
    <mergeCell ref="G39:G40"/>
    <mergeCell ref="A29:A30"/>
    <mergeCell ref="C29:C30"/>
    <mergeCell ref="E29:E30"/>
    <mergeCell ref="G29:G30"/>
    <mergeCell ref="A31:A32"/>
    <mergeCell ref="C31:C32"/>
    <mergeCell ref="E31:E32"/>
    <mergeCell ref="G31:G32"/>
    <mergeCell ref="A27:A28"/>
    <mergeCell ref="C27:C28"/>
    <mergeCell ref="E27:E28"/>
    <mergeCell ref="G27:G28"/>
    <mergeCell ref="I27:I28"/>
    <mergeCell ref="K27:K28"/>
    <mergeCell ref="I23:I24"/>
    <mergeCell ref="K23:K24"/>
    <mergeCell ref="A25:A26"/>
    <mergeCell ref="C25:C26"/>
    <mergeCell ref="E25:E26"/>
    <mergeCell ref="G25:G26"/>
    <mergeCell ref="I25:I26"/>
    <mergeCell ref="K25:K26"/>
    <mergeCell ref="A17:A18"/>
    <mergeCell ref="C17:C18"/>
    <mergeCell ref="A23:A24"/>
    <mergeCell ref="C23:C24"/>
    <mergeCell ref="E23:E24"/>
    <mergeCell ref="G23:G24"/>
    <mergeCell ref="A13:A14"/>
    <mergeCell ref="C13:C14"/>
    <mergeCell ref="E13:E14"/>
    <mergeCell ref="G13:G14"/>
    <mergeCell ref="A15:A16"/>
    <mergeCell ref="C15:C16"/>
    <mergeCell ref="E15:E16"/>
    <mergeCell ref="G15:G16"/>
    <mergeCell ref="A11:A12"/>
    <mergeCell ref="C11:C12"/>
    <mergeCell ref="E11:E12"/>
    <mergeCell ref="G11:G12"/>
    <mergeCell ref="I11:I12"/>
    <mergeCell ref="K11:K12"/>
    <mergeCell ref="A9:A10"/>
    <mergeCell ref="C9:C10"/>
    <mergeCell ref="E9:E10"/>
    <mergeCell ref="G9:G10"/>
    <mergeCell ref="I9:I10"/>
    <mergeCell ref="K9:K10"/>
    <mergeCell ref="A7:A8"/>
    <mergeCell ref="C7:C8"/>
    <mergeCell ref="E7:E8"/>
    <mergeCell ref="G7:G8"/>
    <mergeCell ref="I7:I8"/>
    <mergeCell ref="K7:K8"/>
    <mergeCell ref="A5:A6"/>
    <mergeCell ref="C5:C6"/>
    <mergeCell ref="E5:E6"/>
    <mergeCell ref="G5:G6"/>
    <mergeCell ref="I5:I6"/>
    <mergeCell ref="K5:K6"/>
  </mergeCells>
  <printOptions horizontalCentered="1" verticalCentered="1"/>
  <pageMargins left="0.25" right="0.25" top="0.75" bottom="0.75" header="0.3" footer="0.3"/>
  <pageSetup paperSize="8" scale="96" orientation="portrait" r:id="rId1"/>
  <rowBreaks count="2" manualBreakCount="2">
    <brk id="36" max="16383" man="1"/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opLeftCell="A13" zoomScaleNormal="100" zoomScaleSheetLayoutView="100" workbookViewId="0">
      <selection activeCell="J25" sqref="J25"/>
    </sheetView>
  </sheetViews>
  <sheetFormatPr defaultRowHeight="12.75" x14ac:dyDescent="0.2"/>
  <cols>
    <col min="1" max="1" width="3.5703125" style="5" customWidth="1"/>
    <col min="2" max="2" width="37.28515625" style="1" bestFit="1" customWidth="1"/>
    <col min="3" max="3" width="5.7109375" style="1" customWidth="1"/>
    <col min="4" max="4" width="3.7109375" style="6" customWidth="1"/>
    <col min="5" max="5" width="4.7109375" style="5" customWidth="1"/>
    <col min="6" max="6" width="39.28515625" style="1" customWidth="1"/>
    <col min="7" max="7" width="6.140625" style="1" customWidth="1"/>
    <col min="8" max="8" width="4.140625" style="6" customWidth="1"/>
    <col min="9" max="9" width="4.42578125" style="1" customWidth="1"/>
    <col min="10" max="10" width="42.85546875" style="1" bestFit="1" customWidth="1"/>
    <col min="11" max="11" width="5.42578125" style="1" customWidth="1"/>
    <col min="12" max="12" width="5" style="1" customWidth="1"/>
    <col min="13" max="16384" width="9.140625" style="1"/>
  </cols>
  <sheetData>
    <row r="1" spans="1:11" x14ac:dyDescent="0.2">
      <c r="A1" s="66" t="s">
        <v>137</v>
      </c>
    </row>
    <row r="2" spans="1:11" x14ac:dyDescent="0.2">
      <c r="A2" s="13" t="s">
        <v>141</v>
      </c>
      <c r="B2" s="9"/>
      <c r="C2" s="9"/>
      <c r="D2" s="9"/>
      <c r="E2" s="8"/>
      <c r="F2" s="9"/>
      <c r="G2" s="9"/>
      <c r="H2" s="9"/>
      <c r="I2" s="9"/>
      <c r="J2" s="9"/>
      <c r="K2" s="9"/>
    </row>
    <row r="3" spans="1:11" x14ac:dyDescent="0.2">
      <c r="A3" s="31">
        <v>1</v>
      </c>
      <c r="B3" s="9" t="s">
        <v>142</v>
      </c>
      <c r="C3" s="9"/>
      <c r="D3" s="9"/>
      <c r="E3" s="8"/>
      <c r="F3" s="9"/>
      <c r="G3" s="9"/>
      <c r="H3" s="9"/>
      <c r="I3" s="9"/>
      <c r="J3" s="9"/>
      <c r="K3" s="9"/>
    </row>
    <row r="4" spans="1:11" x14ac:dyDescent="0.2">
      <c r="A4" s="31">
        <v>2</v>
      </c>
      <c r="B4" s="9" t="s">
        <v>143</v>
      </c>
      <c r="C4" s="9"/>
      <c r="D4" s="9"/>
      <c r="E4" s="8"/>
      <c r="F4" s="9"/>
      <c r="G4" s="9"/>
      <c r="H4" s="9"/>
      <c r="I4" s="9"/>
      <c r="J4" s="9"/>
      <c r="K4" s="9"/>
    </row>
    <row r="5" spans="1:11" x14ac:dyDescent="0.2">
      <c r="A5" s="31"/>
      <c r="B5" s="9"/>
      <c r="C5" s="9"/>
      <c r="D5" s="9"/>
      <c r="E5" s="8"/>
      <c r="F5" s="9"/>
      <c r="G5" s="9"/>
      <c r="H5" s="9"/>
      <c r="I5" s="9"/>
      <c r="J5" s="9"/>
      <c r="K5" s="9"/>
    </row>
    <row r="6" spans="1:11" x14ac:dyDescent="0.2">
      <c r="A6" s="13"/>
      <c r="B6" s="9"/>
      <c r="C6" s="9"/>
      <c r="D6" s="9"/>
      <c r="E6" s="8"/>
      <c r="F6" s="9"/>
      <c r="G6" s="9"/>
      <c r="H6" s="9"/>
      <c r="I6" s="9"/>
      <c r="J6" s="9"/>
      <c r="K6" s="9"/>
    </row>
    <row r="7" spans="1:11" s="9" customFormat="1" ht="12.75" customHeight="1" x14ac:dyDescent="0.2">
      <c r="A7" s="13" t="s">
        <v>0</v>
      </c>
      <c r="B7" s="14"/>
      <c r="E7" s="13" t="s">
        <v>5</v>
      </c>
      <c r="F7" s="14"/>
      <c r="I7" s="13" t="s">
        <v>8</v>
      </c>
      <c r="J7" s="14"/>
    </row>
    <row r="8" spans="1:11" s="9" customFormat="1" ht="15" customHeight="1" x14ac:dyDescent="0.2">
      <c r="A8" s="153" t="s">
        <v>1</v>
      </c>
      <c r="B8" s="2" t="s">
        <v>2</v>
      </c>
      <c r="C8" s="153" t="s">
        <v>3</v>
      </c>
      <c r="E8" s="153" t="s">
        <v>1</v>
      </c>
      <c r="F8" s="2" t="s">
        <v>2</v>
      </c>
      <c r="G8" s="153" t="s">
        <v>3</v>
      </c>
      <c r="I8" s="153" t="s">
        <v>1</v>
      </c>
      <c r="J8" s="2" t="s">
        <v>2</v>
      </c>
      <c r="K8" s="153" t="s">
        <v>3</v>
      </c>
    </row>
    <row r="9" spans="1:11" s="9" customFormat="1" ht="15.75" customHeight="1" thickBot="1" x14ac:dyDescent="0.25">
      <c r="A9" s="3"/>
      <c r="B9" s="4"/>
      <c r="C9" s="3" t="s">
        <v>4</v>
      </c>
      <c r="E9" s="3"/>
      <c r="F9" s="4"/>
      <c r="G9" s="3" t="s">
        <v>4</v>
      </c>
      <c r="I9" s="3"/>
      <c r="J9" s="4"/>
      <c r="K9" s="3" t="s">
        <v>4</v>
      </c>
    </row>
    <row r="10" spans="1:11" ht="15.75" customHeight="1" thickTop="1" x14ac:dyDescent="0.2">
      <c r="A10" s="149">
        <v>1</v>
      </c>
      <c r="B10" s="23" t="s">
        <v>18</v>
      </c>
      <c r="C10" s="149">
        <v>4</v>
      </c>
      <c r="D10" s="9"/>
      <c r="E10" s="149">
        <v>1</v>
      </c>
      <c r="F10" s="23" t="s">
        <v>17</v>
      </c>
      <c r="G10" s="149">
        <v>3</v>
      </c>
      <c r="H10" s="9"/>
      <c r="I10" s="149">
        <v>1</v>
      </c>
      <c r="J10" s="23" t="s">
        <v>19</v>
      </c>
      <c r="K10" s="149">
        <v>3</v>
      </c>
    </row>
    <row r="11" spans="1:11" ht="15" customHeight="1" x14ac:dyDescent="0.2">
      <c r="A11" s="152">
        <v>2</v>
      </c>
      <c r="B11" s="16" t="s">
        <v>104</v>
      </c>
      <c r="C11" s="152">
        <v>3</v>
      </c>
      <c r="D11" s="9"/>
      <c r="E11" s="152">
        <v>2</v>
      </c>
      <c r="F11" s="16" t="s">
        <v>7</v>
      </c>
      <c r="G11" s="152">
        <v>3</v>
      </c>
      <c r="H11" s="9"/>
      <c r="I11" s="152">
        <v>2</v>
      </c>
      <c r="J11" s="16" t="s">
        <v>40</v>
      </c>
      <c r="K11" s="152">
        <v>3</v>
      </c>
    </row>
    <row r="12" spans="1:11" ht="15" customHeight="1" x14ac:dyDescent="0.2">
      <c r="A12" s="152">
        <v>3</v>
      </c>
      <c r="B12" s="16" t="s">
        <v>105</v>
      </c>
      <c r="C12" s="152">
        <v>4</v>
      </c>
      <c r="D12" s="9"/>
      <c r="E12" s="152">
        <v>3</v>
      </c>
      <c r="F12" s="16" t="s">
        <v>37</v>
      </c>
      <c r="G12" s="152">
        <v>4</v>
      </c>
      <c r="H12" s="9"/>
      <c r="I12" s="152">
        <v>3</v>
      </c>
      <c r="J12" s="16" t="s">
        <v>20</v>
      </c>
      <c r="K12" s="152">
        <v>3</v>
      </c>
    </row>
    <row r="13" spans="1:11" ht="15" customHeight="1" x14ac:dyDescent="0.2">
      <c r="A13" s="61">
        <v>4</v>
      </c>
      <c r="B13" s="54" t="s">
        <v>106</v>
      </c>
      <c r="C13" s="61">
        <v>2</v>
      </c>
      <c r="D13" s="9"/>
      <c r="E13" s="61">
        <v>4</v>
      </c>
      <c r="F13" s="54" t="s">
        <v>107</v>
      </c>
      <c r="G13" s="61">
        <v>2</v>
      </c>
      <c r="H13" s="9"/>
      <c r="I13" s="152">
        <v>4</v>
      </c>
      <c r="J13" s="11" t="s">
        <v>108</v>
      </c>
      <c r="K13" s="152">
        <v>3</v>
      </c>
    </row>
    <row r="14" spans="1:11" ht="15" customHeight="1" x14ac:dyDescent="0.2">
      <c r="A14" s="63">
        <v>5</v>
      </c>
      <c r="B14" s="54" t="s">
        <v>109</v>
      </c>
      <c r="C14" s="63">
        <v>2</v>
      </c>
      <c r="D14" s="9"/>
      <c r="E14" s="63">
        <v>5</v>
      </c>
      <c r="F14" s="54" t="s">
        <v>110</v>
      </c>
      <c r="G14" s="63">
        <v>2</v>
      </c>
      <c r="H14" s="9"/>
      <c r="I14" s="63">
        <v>5</v>
      </c>
      <c r="J14" s="54" t="s">
        <v>111</v>
      </c>
      <c r="K14" s="63">
        <v>4</v>
      </c>
    </row>
    <row r="15" spans="1:11" ht="15" customHeight="1" x14ac:dyDescent="0.2">
      <c r="A15" s="62">
        <v>6</v>
      </c>
      <c r="B15" s="55" t="s">
        <v>112</v>
      </c>
      <c r="C15" s="62">
        <v>2</v>
      </c>
      <c r="D15" s="9"/>
      <c r="E15" s="62">
        <v>6</v>
      </c>
      <c r="F15" s="55" t="s">
        <v>113</v>
      </c>
      <c r="G15" s="62">
        <v>2</v>
      </c>
      <c r="H15" s="9"/>
      <c r="I15" s="62">
        <v>6</v>
      </c>
      <c r="J15" s="55" t="s">
        <v>114</v>
      </c>
      <c r="K15" s="62">
        <v>2</v>
      </c>
    </row>
    <row r="16" spans="1:11" s="6" customFormat="1" ht="15" customHeight="1" x14ac:dyDescent="0.2">
      <c r="A16" s="17"/>
      <c r="B16" s="18" t="s">
        <v>6</v>
      </c>
      <c r="C16" s="153">
        <f>SUM(C10:C15)</f>
        <v>17</v>
      </c>
      <c r="D16" s="9"/>
      <c r="E16" s="17"/>
      <c r="F16" s="18" t="s">
        <v>6</v>
      </c>
      <c r="G16" s="153">
        <f>SUM(G10:G15)</f>
        <v>16</v>
      </c>
      <c r="H16" s="9"/>
      <c r="I16" s="17"/>
      <c r="J16" s="18" t="s">
        <v>6</v>
      </c>
      <c r="K16" s="19">
        <f>SUM(K10:K15)</f>
        <v>18</v>
      </c>
    </row>
    <row r="17" spans="1:11" x14ac:dyDescent="0.2">
      <c r="A17" s="8"/>
      <c r="B17" s="9"/>
      <c r="C17" s="9"/>
      <c r="D17" s="9"/>
      <c r="E17" s="8"/>
      <c r="F17" s="9"/>
      <c r="G17" s="9"/>
      <c r="H17" s="9"/>
      <c r="I17" s="9"/>
      <c r="J17" s="9"/>
      <c r="K17" s="9"/>
    </row>
    <row r="18" spans="1:11" ht="12.75" customHeight="1" x14ac:dyDescent="0.2">
      <c r="A18" s="13" t="s">
        <v>10</v>
      </c>
      <c r="B18" s="14"/>
      <c r="C18" s="9"/>
      <c r="D18" s="9"/>
      <c r="E18" s="13" t="s">
        <v>11</v>
      </c>
      <c r="F18" s="14"/>
      <c r="G18" s="9"/>
      <c r="H18" s="9"/>
      <c r="I18" s="13" t="s">
        <v>12</v>
      </c>
      <c r="J18" s="14"/>
      <c r="K18" s="9"/>
    </row>
    <row r="19" spans="1:11" ht="12.75" customHeight="1" x14ac:dyDescent="0.2">
      <c r="A19" s="153" t="s">
        <v>1</v>
      </c>
      <c r="B19" s="2" t="s">
        <v>2</v>
      </c>
      <c r="C19" s="153" t="s">
        <v>3</v>
      </c>
      <c r="D19" s="9"/>
      <c r="E19" s="153" t="s">
        <v>1</v>
      </c>
      <c r="F19" s="2" t="s">
        <v>2</v>
      </c>
      <c r="G19" s="153" t="s">
        <v>3</v>
      </c>
      <c r="H19" s="9"/>
      <c r="I19" s="153" t="s">
        <v>1</v>
      </c>
      <c r="J19" s="2" t="s">
        <v>2</v>
      </c>
      <c r="K19" s="153" t="s">
        <v>3</v>
      </c>
    </row>
    <row r="20" spans="1:11" ht="15.75" customHeight="1" thickBot="1" x14ac:dyDescent="0.25">
      <c r="A20" s="3"/>
      <c r="B20" s="4"/>
      <c r="C20" s="3" t="s">
        <v>4</v>
      </c>
      <c r="D20" s="9"/>
      <c r="E20" s="3"/>
      <c r="F20" s="4"/>
      <c r="G20" s="3" t="s">
        <v>4</v>
      </c>
      <c r="H20" s="9"/>
      <c r="I20" s="3"/>
      <c r="J20" s="4"/>
      <c r="K20" s="3" t="s">
        <v>4</v>
      </c>
    </row>
    <row r="21" spans="1:11" s="6" customFormat="1" ht="15.75" customHeight="1" thickTop="1" x14ac:dyDescent="0.2">
      <c r="A21" s="149">
        <v>1</v>
      </c>
      <c r="B21" s="23" t="s">
        <v>41</v>
      </c>
      <c r="C21" s="149">
        <v>4</v>
      </c>
      <c r="D21" s="9"/>
      <c r="E21" s="149">
        <v>1</v>
      </c>
      <c r="F21" s="23" t="s">
        <v>46</v>
      </c>
      <c r="G21" s="149">
        <v>3</v>
      </c>
      <c r="H21" s="9"/>
      <c r="I21" s="69">
        <v>1</v>
      </c>
      <c r="J21" s="23" t="s">
        <v>50</v>
      </c>
      <c r="K21" s="69">
        <v>4</v>
      </c>
    </row>
    <row r="22" spans="1:11" s="6" customFormat="1" ht="13.5" customHeight="1" x14ac:dyDescent="0.2">
      <c r="A22" s="152">
        <v>2</v>
      </c>
      <c r="B22" s="16" t="s">
        <v>9</v>
      </c>
      <c r="C22" s="152">
        <v>4</v>
      </c>
      <c r="D22" s="9"/>
      <c r="E22" s="152">
        <v>2</v>
      </c>
      <c r="F22" s="16" t="s">
        <v>44</v>
      </c>
      <c r="G22" s="65">
        <v>3</v>
      </c>
      <c r="H22" s="9"/>
      <c r="I22" s="151">
        <v>2</v>
      </c>
      <c r="J22" s="16" t="s">
        <v>115</v>
      </c>
      <c r="K22" s="151">
        <v>2</v>
      </c>
    </row>
    <row r="23" spans="1:11" s="6" customFormat="1" ht="15" customHeight="1" x14ac:dyDescent="0.2">
      <c r="A23" s="152">
        <v>3</v>
      </c>
      <c r="B23" s="16" t="s">
        <v>49</v>
      </c>
      <c r="C23" s="152">
        <v>2</v>
      </c>
      <c r="D23" s="9"/>
      <c r="E23" s="152">
        <v>3</v>
      </c>
      <c r="F23" s="15" t="s">
        <v>116</v>
      </c>
      <c r="G23" s="151">
        <v>4</v>
      </c>
      <c r="H23" s="9"/>
      <c r="I23" s="152">
        <v>3</v>
      </c>
      <c r="J23" s="16" t="s">
        <v>48</v>
      </c>
      <c r="K23" s="152">
        <v>4</v>
      </c>
    </row>
    <row r="24" spans="1:11" s="6" customFormat="1" ht="15" customHeight="1" x14ac:dyDescent="0.2">
      <c r="A24" s="152">
        <v>4</v>
      </c>
      <c r="B24" s="16" t="s">
        <v>55</v>
      </c>
      <c r="C24" s="65">
        <v>2</v>
      </c>
      <c r="D24" s="9"/>
      <c r="E24" s="71">
        <v>4</v>
      </c>
      <c r="F24" s="33" t="s">
        <v>212</v>
      </c>
      <c r="G24" s="71">
        <v>2</v>
      </c>
      <c r="H24" s="9"/>
      <c r="I24" s="71">
        <v>4</v>
      </c>
      <c r="J24" s="33" t="s">
        <v>245</v>
      </c>
      <c r="K24" s="71">
        <v>3</v>
      </c>
    </row>
    <row r="25" spans="1:11" ht="15" customHeight="1" x14ac:dyDescent="0.2">
      <c r="A25" s="152">
        <v>5</v>
      </c>
      <c r="B25" s="15" t="s">
        <v>146</v>
      </c>
      <c r="C25" s="151">
        <v>3</v>
      </c>
      <c r="D25" s="9"/>
      <c r="E25" s="71">
        <v>5</v>
      </c>
      <c r="F25" s="33" t="s">
        <v>213</v>
      </c>
      <c r="G25" s="71">
        <v>3</v>
      </c>
      <c r="H25" s="9"/>
      <c r="I25" s="71">
        <v>5</v>
      </c>
      <c r="J25" s="33" t="s">
        <v>214</v>
      </c>
      <c r="K25" s="71">
        <v>3</v>
      </c>
    </row>
    <row r="26" spans="1:11" ht="15" customHeight="1" x14ac:dyDescent="0.2">
      <c r="A26" s="61">
        <v>6</v>
      </c>
      <c r="B26" s="54" t="s">
        <v>128</v>
      </c>
      <c r="C26" s="61">
        <v>4</v>
      </c>
      <c r="D26" s="9"/>
      <c r="E26" s="63">
        <v>6</v>
      </c>
      <c r="F26" s="54" t="s">
        <v>129</v>
      </c>
      <c r="G26" s="63">
        <v>4</v>
      </c>
      <c r="H26" s="9"/>
      <c r="I26" s="63">
        <v>6</v>
      </c>
      <c r="J26" s="54" t="s">
        <v>130</v>
      </c>
      <c r="K26" s="63">
        <v>4</v>
      </c>
    </row>
    <row r="27" spans="1:11" ht="15" customHeight="1" x14ac:dyDescent="0.2">
      <c r="A27" s="17"/>
      <c r="B27" s="18" t="s">
        <v>6</v>
      </c>
      <c r="C27" s="19">
        <f>SUM(C21:C26)</f>
        <v>19</v>
      </c>
      <c r="D27" s="9"/>
      <c r="E27" s="17"/>
      <c r="F27" s="18" t="s">
        <v>6</v>
      </c>
      <c r="G27" s="2">
        <f>SUM(G21:G26)</f>
        <v>19</v>
      </c>
      <c r="H27" s="9"/>
      <c r="I27" s="17"/>
      <c r="J27" s="18" t="s">
        <v>6</v>
      </c>
      <c r="K27" s="153">
        <f>SUM(K21:K26)</f>
        <v>20</v>
      </c>
    </row>
    <row r="28" spans="1:11" ht="13.5" customHeight="1" x14ac:dyDescent="0.2">
      <c r="A28" s="20"/>
      <c r="B28" s="9"/>
      <c r="C28" s="9"/>
      <c r="D28" s="9"/>
      <c r="E28" s="20"/>
      <c r="F28" s="9"/>
      <c r="G28" s="9"/>
      <c r="H28" s="9"/>
      <c r="I28" s="9"/>
      <c r="J28" s="9"/>
      <c r="K28" s="9"/>
    </row>
    <row r="29" spans="1:11" ht="15" customHeight="1" x14ac:dyDescent="0.2">
      <c r="A29" s="13" t="s">
        <v>13</v>
      </c>
      <c r="B29" s="14"/>
      <c r="C29" s="9"/>
      <c r="D29" s="9"/>
      <c r="E29" s="13" t="s">
        <v>15</v>
      </c>
      <c r="F29" s="14"/>
      <c r="G29" s="9"/>
      <c r="H29" s="9"/>
      <c r="I29" s="13" t="s">
        <v>28</v>
      </c>
      <c r="J29" s="14"/>
      <c r="K29" s="9"/>
    </row>
    <row r="30" spans="1:11" ht="12.75" customHeight="1" x14ac:dyDescent="0.2">
      <c r="A30" s="153" t="s">
        <v>1</v>
      </c>
      <c r="B30" s="2" t="s">
        <v>2</v>
      </c>
      <c r="C30" s="153" t="s">
        <v>3</v>
      </c>
      <c r="D30" s="9"/>
      <c r="E30" s="153" t="s">
        <v>1</v>
      </c>
      <c r="F30" s="2" t="s">
        <v>2</v>
      </c>
      <c r="G30" s="153" t="s">
        <v>3</v>
      </c>
      <c r="H30" s="9"/>
      <c r="I30" s="153" t="s">
        <v>1</v>
      </c>
      <c r="J30" s="2" t="s">
        <v>2</v>
      </c>
      <c r="K30" s="153" t="s">
        <v>3</v>
      </c>
    </row>
    <row r="31" spans="1:11" ht="15.75" customHeight="1" thickBot="1" x14ac:dyDescent="0.25">
      <c r="A31" s="3"/>
      <c r="B31" s="4"/>
      <c r="C31" s="3" t="s">
        <v>4</v>
      </c>
      <c r="D31" s="9"/>
      <c r="E31" s="3"/>
      <c r="F31" s="4"/>
      <c r="G31" s="3" t="s">
        <v>4</v>
      </c>
      <c r="H31" s="9"/>
      <c r="I31" s="3"/>
      <c r="J31" s="4"/>
      <c r="K31" s="3" t="s">
        <v>4</v>
      </c>
    </row>
    <row r="32" spans="1:11" ht="15.75" customHeight="1" thickTop="1" x14ac:dyDescent="0.2">
      <c r="A32" s="149">
        <v>1</v>
      </c>
      <c r="B32" s="23" t="s">
        <v>47</v>
      </c>
      <c r="C32" s="149">
        <v>3</v>
      </c>
      <c r="D32" s="9"/>
      <c r="E32" s="61">
        <v>1</v>
      </c>
      <c r="F32" s="58" t="s">
        <v>69</v>
      </c>
      <c r="G32" s="61">
        <v>3</v>
      </c>
      <c r="H32" s="9"/>
      <c r="I32" s="69">
        <v>1</v>
      </c>
      <c r="J32" s="23" t="s">
        <v>66</v>
      </c>
      <c r="K32" s="69">
        <v>4</v>
      </c>
    </row>
    <row r="33" spans="1:11" ht="15" customHeight="1" x14ac:dyDescent="0.2">
      <c r="A33" s="70">
        <v>2</v>
      </c>
      <c r="B33" s="33" t="s">
        <v>124</v>
      </c>
      <c r="C33" s="70">
        <v>3</v>
      </c>
      <c r="D33" s="9"/>
      <c r="E33" s="65">
        <v>2</v>
      </c>
      <c r="F33" s="16" t="s">
        <v>52</v>
      </c>
      <c r="G33" s="65">
        <v>4</v>
      </c>
      <c r="H33" s="9"/>
      <c r="I33" s="71">
        <v>2</v>
      </c>
      <c r="J33" s="33" t="s">
        <v>211</v>
      </c>
      <c r="K33" s="134">
        <v>3</v>
      </c>
    </row>
    <row r="34" spans="1:11" ht="15" customHeight="1" x14ac:dyDescent="0.2">
      <c r="A34" s="132">
        <v>3</v>
      </c>
      <c r="B34" s="33" t="s">
        <v>138</v>
      </c>
      <c r="C34" s="148">
        <v>3</v>
      </c>
      <c r="D34" s="9"/>
      <c r="E34" s="150">
        <v>3</v>
      </c>
      <c r="F34" s="15" t="s">
        <v>65</v>
      </c>
      <c r="G34" s="150">
        <v>2</v>
      </c>
      <c r="H34" s="9"/>
      <c r="I34" s="10"/>
      <c r="J34" s="57"/>
      <c r="K34" s="10"/>
    </row>
    <row r="35" spans="1:11" ht="15" customHeight="1" x14ac:dyDescent="0.2">
      <c r="A35" s="71">
        <v>4</v>
      </c>
      <c r="B35" s="33" t="s">
        <v>215</v>
      </c>
      <c r="C35" s="71">
        <v>3</v>
      </c>
      <c r="D35" s="9"/>
      <c r="E35" s="71">
        <v>4</v>
      </c>
      <c r="F35" s="33" t="s">
        <v>217</v>
      </c>
      <c r="G35" s="134">
        <v>4</v>
      </c>
      <c r="H35" s="9"/>
      <c r="I35" s="9"/>
      <c r="K35" s="9"/>
    </row>
    <row r="36" spans="1:11" ht="15" customHeight="1" x14ac:dyDescent="0.2">
      <c r="A36" s="71">
        <v>5</v>
      </c>
      <c r="B36" s="33" t="s">
        <v>216</v>
      </c>
      <c r="C36" s="71">
        <v>3</v>
      </c>
      <c r="D36" s="9"/>
      <c r="E36" s="177"/>
      <c r="F36" s="178"/>
      <c r="G36" s="177"/>
      <c r="H36" s="9"/>
      <c r="I36" s="10"/>
      <c r="J36" s="57"/>
      <c r="K36" s="10"/>
    </row>
    <row r="37" spans="1:11" ht="15" customHeight="1" x14ac:dyDescent="0.2">
      <c r="A37" s="10"/>
      <c r="B37" s="57"/>
      <c r="C37" s="10"/>
      <c r="D37" s="9"/>
      <c r="H37" s="9"/>
      <c r="I37" s="17"/>
      <c r="J37" s="18" t="s">
        <v>6</v>
      </c>
      <c r="K37" s="19">
        <f>SUM(K32:K36)</f>
        <v>7</v>
      </c>
    </row>
    <row r="38" spans="1:11" ht="15" customHeight="1" x14ac:dyDescent="0.2">
      <c r="A38" s="17"/>
      <c r="B38" s="18" t="s">
        <v>6</v>
      </c>
      <c r="C38" s="120">
        <f>SUM(C32:C37)</f>
        <v>15</v>
      </c>
      <c r="D38" s="9"/>
      <c r="E38" s="17"/>
      <c r="F38" s="18" t="s">
        <v>6</v>
      </c>
      <c r="G38" s="120">
        <f>SUM(G32:G37)</f>
        <v>13</v>
      </c>
      <c r="H38" s="9"/>
      <c r="I38" s="9"/>
      <c r="J38" s="9"/>
      <c r="K38" s="9"/>
    </row>
    <row r="39" spans="1:1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2">
      <c r="F40" s="26" t="s">
        <v>16</v>
      </c>
      <c r="G40" s="27">
        <f>SUM(C10:C12,G10:G12,K10:K13,K21:K23,C21:C25,G21:G23,C32,G32:G34,K32)</f>
        <v>84</v>
      </c>
      <c r="I40" s="1">
        <f>77+2+2+3</f>
        <v>84</v>
      </c>
    </row>
    <row r="41" spans="1:11" x14ac:dyDescent="0.2">
      <c r="F41" s="26" t="s">
        <v>56</v>
      </c>
      <c r="G41" s="28">
        <f>SUM(C13:C15,G13:G15,K14:K15,C26,G26,K26)</f>
        <v>30</v>
      </c>
    </row>
    <row r="42" spans="1:11" x14ac:dyDescent="0.2">
      <c r="F42" s="26" t="s">
        <v>57</v>
      </c>
      <c r="G42" s="133">
        <f>SUM(G24:G25,K24:K25,C33:C36,G35,F42,K33)</f>
        <v>30</v>
      </c>
    </row>
    <row r="44" spans="1:11" x14ac:dyDescent="0.2">
      <c r="F44" s="26" t="s">
        <v>14</v>
      </c>
      <c r="G44" s="29">
        <f>SUM(G40:G42)</f>
        <v>144</v>
      </c>
    </row>
  </sheetData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25" zoomScaleNormal="100" zoomScaleSheetLayoutView="100" workbookViewId="0">
      <selection activeCell="B35" sqref="B35"/>
    </sheetView>
  </sheetViews>
  <sheetFormatPr defaultRowHeight="12.75" x14ac:dyDescent="0.2"/>
  <cols>
    <col min="1" max="1" width="3.5703125" style="5" customWidth="1"/>
    <col min="2" max="2" width="37.28515625" style="1" bestFit="1" customWidth="1"/>
    <col min="3" max="3" width="5.7109375" style="1" customWidth="1"/>
    <col min="4" max="4" width="3.7109375" style="6" customWidth="1"/>
    <col min="5" max="5" width="4.7109375" style="5" customWidth="1"/>
    <col min="6" max="6" width="39.28515625" style="1" customWidth="1"/>
    <col min="7" max="7" width="6.140625" style="1" customWidth="1"/>
    <col min="8" max="8" width="4.140625" style="6" customWidth="1"/>
    <col min="9" max="9" width="4.42578125" style="1" customWidth="1"/>
    <col min="10" max="10" width="42.85546875" style="1" bestFit="1" customWidth="1"/>
    <col min="11" max="11" width="5.42578125" style="1" customWidth="1"/>
    <col min="12" max="12" width="5" style="1" customWidth="1"/>
    <col min="13" max="16384" width="9.140625" style="1"/>
  </cols>
  <sheetData>
    <row r="1" spans="1:11" x14ac:dyDescent="0.2">
      <c r="A1" s="66" t="s">
        <v>137</v>
      </c>
    </row>
    <row r="2" spans="1:11" x14ac:dyDescent="0.2">
      <c r="A2" s="13" t="s">
        <v>141</v>
      </c>
      <c r="B2" s="9"/>
      <c r="C2" s="9"/>
      <c r="D2" s="9"/>
      <c r="E2" s="8"/>
      <c r="F2" s="9"/>
      <c r="G2" s="9"/>
      <c r="H2" s="9"/>
      <c r="I2" s="9"/>
      <c r="J2" s="9"/>
      <c r="K2" s="9"/>
    </row>
    <row r="3" spans="1:11" x14ac:dyDescent="0.2">
      <c r="A3" s="31">
        <v>1</v>
      </c>
      <c r="B3" s="9" t="s">
        <v>142</v>
      </c>
      <c r="C3" s="9"/>
      <c r="D3" s="9"/>
      <c r="E3" s="8"/>
      <c r="F3" s="9"/>
      <c r="G3" s="9"/>
      <c r="H3" s="9"/>
      <c r="I3" s="9"/>
      <c r="J3" s="9"/>
      <c r="K3" s="9"/>
    </row>
    <row r="4" spans="1:11" x14ac:dyDescent="0.2">
      <c r="A4" s="31">
        <v>2</v>
      </c>
      <c r="B4" s="9" t="s">
        <v>143</v>
      </c>
      <c r="C4" s="9"/>
      <c r="D4" s="9"/>
      <c r="E4" s="8"/>
      <c r="F4" s="9"/>
      <c r="G4" s="9"/>
      <c r="H4" s="9"/>
      <c r="I4" s="9"/>
      <c r="J4" s="9"/>
      <c r="K4" s="9"/>
    </row>
    <row r="5" spans="1:11" x14ac:dyDescent="0.2">
      <c r="A5" s="31"/>
      <c r="B5" s="9"/>
      <c r="C5" s="9"/>
      <c r="D5" s="9"/>
      <c r="E5" s="8"/>
      <c r="F5" s="9"/>
      <c r="G5" s="9"/>
      <c r="H5" s="9"/>
      <c r="I5" s="9"/>
      <c r="J5" s="9"/>
      <c r="K5" s="9"/>
    </row>
    <row r="6" spans="1:11" x14ac:dyDescent="0.2">
      <c r="A6" s="13"/>
      <c r="B6" s="9"/>
      <c r="C6" s="9"/>
      <c r="D6" s="9"/>
      <c r="E6" s="8"/>
      <c r="F6" s="9"/>
      <c r="G6" s="9"/>
      <c r="H6" s="9"/>
      <c r="I6" s="9"/>
      <c r="J6" s="9"/>
      <c r="K6" s="9"/>
    </row>
    <row r="7" spans="1:11" s="9" customFormat="1" ht="12.75" customHeight="1" x14ac:dyDescent="0.2">
      <c r="A7" s="13" t="s">
        <v>0</v>
      </c>
      <c r="B7" s="14"/>
      <c r="E7" s="13" t="s">
        <v>5</v>
      </c>
      <c r="F7" s="14"/>
      <c r="I7" s="13" t="s">
        <v>8</v>
      </c>
      <c r="J7" s="14"/>
    </row>
    <row r="8" spans="1:11" s="9" customFormat="1" ht="15" customHeight="1" x14ac:dyDescent="0.2">
      <c r="A8" s="153" t="s">
        <v>1</v>
      </c>
      <c r="B8" s="2" t="s">
        <v>2</v>
      </c>
      <c r="C8" s="153" t="s">
        <v>3</v>
      </c>
      <c r="E8" s="153" t="s">
        <v>1</v>
      </c>
      <c r="F8" s="2" t="s">
        <v>2</v>
      </c>
      <c r="G8" s="153" t="s">
        <v>3</v>
      </c>
      <c r="I8" s="153" t="s">
        <v>1</v>
      </c>
      <c r="J8" s="2" t="s">
        <v>2</v>
      </c>
      <c r="K8" s="153" t="s">
        <v>3</v>
      </c>
    </row>
    <row r="9" spans="1:11" s="9" customFormat="1" ht="15.75" customHeight="1" thickBot="1" x14ac:dyDescent="0.25">
      <c r="A9" s="3"/>
      <c r="B9" s="4"/>
      <c r="C9" s="3" t="s">
        <v>4</v>
      </c>
      <c r="E9" s="3"/>
      <c r="F9" s="4"/>
      <c r="G9" s="3" t="s">
        <v>4</v>
      </c>
      <c r="I9" s="3"/>
      <c r="J9" s="4"/>
      <c r="K9" s="3" t="s">
        <v>4</v>
      </c>
    </row>
    <row r="10" spans="1:11" ht="15.75" customHeight="1" thickTop="1" x14ac:dyDescent="0.2">
      <c r="A10" s="149">
        <v>1</v>
      </c>
      <c r="B10" s="23" t="s">
        <v>18</v>
      </c>
      <c r="C10" s="149">
        <v>4</v>
      </c>
      <c r="D10" s="9"/>
      <c r="E10" s="149">
        <v>1</v>
      </c>
      <c r="F10" s="23" t="s">
        <v>17</v>
      </c>
      <c r="G10" s="149">
        <v>3</v>
      </c>
      <c r="H10" s="9"/>
      <c r="I10" s="149">
        <v>1</v>
      </c>
      <c r="J10" s="23" t="s">
        <v>19</v>
      </c>
      <c r="K10" s="149">
        <v>3</v>
      </c>
    </row>
    <row r="11" spans="1:11" ht="15" customHeight="1" x14ac:dyDescent="0.2">
      <c r="A11" s="152">
        <v>2</v>
      </c>
      <c r="B11" s="16" t="s">
        <v>104</v>
      </c>
      <c r="C11" s="152">
        <v>3</v>
      </c>
      <c r="D11" s="9"/>
      <c r="E11" s="152">
        <v>2</v>
      </c>
      <c r="F11" s="16" t="s">
        <v>7</v>
      </c>
      <c r="G11" s="152">
        <v>3</v>
      </c>
      <c r="H11" s="9"/>
      <c r="I11" s="152">
        <v>2</v>
      </c>
      <c r="J11" s="16" t="s">
        <v>40</v>
      </c>
      <c r="K11" s="152">
        <v>3</v>
      </c>
    </row>
    <row r="12" spans="1:11" ht="15" customHeight="1" x14ac:dyDescent="0.2">
      <c r="A12" s="152">
        <v>3</v>
      </c>
      <c r="B12" s="16" t="s">
        <v>105</v>
      </c>
      <c r="C12" s="152">
        <v>4</v>
      </c>
      <c r="D12" s="9"/>
      <c r="E12" s="152">
        <v>3</v>
      </c>
      <c r="F12" s="16" t="s">
        <v>37</v>
      </c>
      <c r="G12" s="152">
        <v>4</v>
      </c>
      <c r="H12" s="9"/>
      <c r="I12" s="152">
        <v>3</v>
      </c>
      <c r="J12" s="16" t="s">
        <v>20</v>
      </c>
      <c r="K12" s="152">
        <v>3</v>
      </c>
    </row>
    <row r="13" spans="1:11" ht="15" customHeight="1" x14ac:dyDescent="0.2">
      <c r="A13" s="61">
        <v>4</v>
      </c>
      <c r="B13" s="54" t="s">
        <v>106</v>
      </c>
      <c r="C13" s="61">
        <v>2</v>
      </c>
      <c r="D13" s="9"/>
      <c r="E13" s="61">
        <v>4</v>
      </c>
      <c r="F13" s="54" t="s">
        <v>107</v>
      </c>
      <c r="G13" s="61">
        <v>2</v>
      </c>
      <c r="H13" s="9"/>
      <c r="I13" s="152">
        <v>4</v>
      </c>
      <c r="J13" s="11" t="s">
        <v>108</v>
      </c>
      <c r="K13" s="152">
        <v>3</v>
      </c>
    </row>
    <row r="14" spans="1:11" ht="15" customHeight="1" x14ac:dyDescent="0.2">
      <c r="A14" s="63">
        <v>5</v>
      </c>
      <c r="B14" s="54" t="s">
        <v>109</v>
      </c>
      <c r="C14" s="63">
        <v>2</v>
      </c>
      <c r="D14" s="9"/>
      <c r="E14" s="63">
        <v>5</v>
      </c>
      <c r="F14" s="54" t="s">
        <v>110</v>
      </c>
      <c r="G14" s="63">
        <v>2</v>
      </c>
      <c r="H14" s="9"/>
      <c r="I14" s="63">
        <v>5</v>
      </c>
      <c r="J14" s="54" t="s">
        <v>111</v>
      </c>
      <c r="K14" s="63">
        <v>4</v>
      </c>
    </row>
    <row r="15" spans="1:11" ht="15" customHeight="1" x14ac:dyDescent="0.2">
      <c r="A15" s="62">
        <v>6</v>
      </c>
      <c r="B15" s="55" t="s">
        <v>112</v>
      </c>
      <c r="C15" s="62">
        <v>2</v>
      </c>
      <c r="D15" s="9"/>
      <c r="E15" s="62">
        <v>6</v>
      </c>
      <c r="F15" s="55" t="s">
        <v>113</v>
      </c>
      <c r="G15" s="62">
        <v>2</v>
      </c>
      <c r="H15" s="9"/>
      <c r="I15" s="62">
        <v>6</v>
      </c>
      <c r="J15" s="55" t="s">
        <v>114</v>
      </c>
      <c r="K15" s="62">
        <v>2</v>
      </c>
    </row>
    <row r="16" spans="1:11" s="6" customFormat="1" ht="15" customHeight="1" x14ac:dyDescent="0.2">
      <c r="A16" s="17"/>
      <c r="B16" s="18" t="s">
        <v>6</v>
      </c>
      <c r="C16" s="153">
        <f>SUM(C10:C15)</f>
        <v>17</v>
      </c>
      <c r="D16" s="9"/>
      <c r="E16" s="17"/>
      <c r="F16" s="18" t="s">
        <v>6</v>
      </c>
      <c r="G16" s="153">
        <f>SUM(G10:G15)</f>
        <v>16</v>
      </c>
      <c r="H16" s="9"/>
      <c r="I16" s="17"/>
      <c r="J16" s="18" t="s">
        <v>6</v>
      </c>
      <c r="K16" s="19">
        <f>SUM(K10:K15)</f>
        <v>18</v>
      </c>
    </row>
    <row r="17" spans="1:11" x14ac:dyDescent="0.2">
      <c r="A17" s="8"/>
      <c r="B17" s="9"/>
      <c r="C17" s="9"/>
      <c r="D17" s="9"/>
      <c r="E17" s="8"/>
      <c r="F17" s="9"/>
      <c r="G17" s="9"/>
      <c r="H17" s="9"/>
      <c r="I17" s="9"/>
      <c r="J17" s="9"/>
      <c r="K17" s="9"/>
    </row>
    <row r="18" spans="1:11" ht="12.75" customHeight="1" x14ac:dyDescent="0.2">
      <c r="A18" s="13" t="s">
        <v>10</v>
      </c>
      <c r="B18" s="14"/>
      <c r="C18" s="9"/>
      <c r="D18" s="9"/>
      <c r="E18" s="13" t="s">
        <v>11</v>
      </c>
      <c r="F18" s="14"/>
      <c r="G18" s="9"/>
      <c r="H18" s="9"/>
      <c r="I18" s="13" t="s">
        <v>12</v>
      </c>
      <c r="J18" s="14"/>
      <c r="K18" s="9"/>
    </row>
    <row r="19" spans="1:11" ht="12.75" customHeight="1" x14ac:dyDescent="0.2">
      <c r="A19" s="153" t="s">
        <v>1</v>
      </c>
      <c r="B19" s="2" t="s">
        <v>2</v>
      </c>
      <c r="C19" s="153" t="s">
        <v>3</v>
      </c>
      <c r="D19" s="9"/>
      <c r="E19" s="153" t="s">
        <v>1</v>
      </c>
      <c r="F19" s="2" t="s">
        <v>2</v>
      </c>
      <c r="G19" s="153" t="s">
        <v>3</v>
      </c>
      <c r="H19" s="9"/>
      <c r="I19" s="153" t="s">
        <v>1</v>
      </c>
      <c r="J19" s="2" t="s">
        <v>2</v>
      </c>
      <c r="K19" s="153" t="s">
        <v>3</v>
      </c>
    </row>
    <row r="20" spans="1:11" ht="15.75" customHeight="1" thickBot="1" x14ac:dyDescent="0.25">
      <c r="A20" s="3"/>
      <c r="B20" s="4"/>
      <c r="C20" s="3" t="s">
        <v>4</v>
      </c>
      <c r="D20" s="9"/>
      <c r="E20" s="3"/>
      <c r="F20" s="4"/>
      <c r="G20" s="3" t="s">
        <v>4</v>
      </c>
      <c r="H20" s="9"/>
      <c r="I20" s="3"/>
      <c r="J20" s="4"/>
      <c r="K20" s="3" t="s">
        <v>4</v>
      </c>
    </row>
    <row r="21" spans="1:11" s="6" customFormat="1" ht="15.75" customHeight="1" thickTop="1" x14ac:dyDescent="0.2">
      <c r="A21" s="149">
        <v>1</v>
      </c>
      <c r="B21" s="23" t="s">
        <v>41</v>
      </c>
      <c r="C21" s="149">
        <v>4</v>
      </c>
      <c r="D21" s="9"/>
      <c r="E21" s="149">
        <v>1</v>
      </c>
      <c r="F21" s="23" t="s">
        <v>46</v>
      </c>
      <c r="G21" s="149">
        <v>3</v>
      </c>
      <c r="H21" s="9"/>
      <c r="I21" s="69">
        <v>1</v>
      </c>
      <c r="J21" s="23" t="s">
        <v>50</v>
      </c>
      <c r="K21" s="69">
        <v>4</v>
      </c>
    </row>
    <row r="22" spans="1:11" s="6" customFormat="1" ht="13.5" customHeight="1" x14ac:dyDescent="0.2">
      <c r="A22" s="152">
        <v>2</v>
      </c>
      <c r="B22" s="16" t="s">
        <v>9</v>
      </c>
      <c r="C22" s="152">
        <v>4</v>
      </c>
      <c r="D22" s="9"/>
      <c r="E22" s="152">
        <v>2</v>
      </c>
      <c r="F22" s="16" t="s">
        <v>44</v>
      </c>
      <c r="G22" s="65">
        <v>3</v>
      </c>
      <c r="H22" s="9"/>
      <c r="I22" s="151">
        <v>2</v>
      </c>
      <c r="J22" s="16" t="s">
        <v>115</v>
      </c>
      <c r="K22" s="151">
        <v>2</v>
      </c>
    </row>
    <row r="23" spans="1:11" s="6" customFormat="1" ht="15" customHeight="1" x14ac:dyDescent="0.2">
      <c r="A23" s="152">
        <v>3</v>
      </c>
      <c r="B23" s="16" t="s">
        <v>49</v>
      </c>
      <c r="C23" s="152">
        <v>2</v>
      </c>
      <c r="D23" s="9"/>
      <c r="E23" s="152">
        <v>3</v>
      </c>
      <c r="F23" s="15" t="s">
        <v>116</v>
      </c>
      <c r="G23" s="151">
        <v>4</v>
      </c>
      <c r="H23" s="9"/>
      <c r="I23" s="152">
        <v>3</v>
      </c>
      <c r="J23" s="16" t="s">
        <v>48</v>
      </c>
      <c r="K23" s="152">
        <v>4</v>
      </c>
    </row>
    <row r="24" spans="1:11" s="6" customFormat="1" ht="15" customHeight="1" x14ac:dyDescent="0.2">
      <c r="A24" s="152">
        <v>4</v>
      </c>
      <c r="B24" s="16" t="s">
        <v>55</v>
      </c>
      <c r="C24" s="65">
        <v>2</v>
      </c>
      <c r="D24" s="9"/>
      <c r="E24" s="71">
        <v>4</v>
      </c>
      <c r="F24" s="33" t="s">
        <v>204</v>
      </c>
      <c r="G24" s="71">
        <v>2</v>
      </c>
      <c r="H24" s="9"/>
      <c r="I24" s="71">
        <v>4</v>
      </c>
      <c r="J24" s="33" t="s">
        <v>206</v>
      </c>
      <c r="K24" s="71">
        <v>3</v>
      </c>
    </row>
    <row r="25" spans="1:11" ht="15" customHeight="1" x14ac:dyDescent="0.2">
      <c r="A25" s="152">
        <v>5</v>
      </c>
      <c r="B25" s="15" t="s">
        <v>146</v>
      </c>
      <c r="C25" s="151">
        <v>3</v>
      </c>
      <c r="D25" s="9"/>
      <c r="E25" s="71">
        <v>5</v>
      </c>
      <c r="F25" s="33" t="s">
        <v>205</v>
      </c>
      <c r="G25" s="71">
        <v>3</v>
      </c>
      <c r="H25" s="9"/>
      <c r="I25" s="71">
        <v>5</v>
      </c>
      <c r="J25" s="33" t="s">
        <v>207</v>
      </c>
      <c r="K25" s="71">
        <v>3</v>
      </c>
    </row>
    <row r="26" spans="1:11" ht="15" customHeight="1" x14ac:dyDescent="0.2">
      <c r="A26" s="61">
        <v>6</v>
      </c>
      <c r="B26" s="54" t="s">
        <v>128</v>
      </c>
      <c r="C26" s="61">
        <v>4</v>
      </c>
      <c r="D26" s="9"/>
      <c r="E26" s="63">
        <v>6</v>
      </c>
      <c r="F26" s="54" t="s">
        <v>129</v>
      </c>
      <c r="G26" s="63">
        <v>4</v>
      </c>
      <c r="H26" s="9"/>
      <c r="I26" s="63">
        <v>6</v>
      </c>
      <c r="J26" s="54" t="s">
        <v>130</v>
      </c>
      <c r="K26" s="63">
        <v>4</v>
      </c>
    </row>
    <row r="27" spans="1:11" ht="15" customHeight="1" x14ac:dyDescent="0.2">
      <c r="A27" s="17"/>
      <c r="B27" s="18" t="s">
        <v>6</v>
      </c>
      <c r="C27" s="19">
        <f>SUM(C21:C26)</f>
        <v>19</v>
      </c>
      <c r="D27" s="9"/>
      <c r="E27" s="17"/>
      <c r="F27" s="18" t="s">
        <v>6</v>
      </c>
      <c r="G27" s="2">
        <f>SUM(G21:G26)</f>
        <v>19</v>
      </c>
      <c r="H27" s="9"/>
      <c r="I27" s="17"/>
      <c r="J27" s="18" t="s">
        <v>6</v>
      </c>
      <c r="K27" s="153">
        <f>SUM(K21:K26)</f>
        <v>20</v>
      </c>
    </row>
    <row r="28" spans="1:11" ht="13.5" customHeight="1" x14ac:dyDescent="0.2">
      <c r="A28" s="20"/>
      <c r="B28" s="9"/>
      <c r="C28" s="9"/>
      <c r="D28" s="9"/>
      <c r="E28" s="20"/>
      <c r="F28" s="9"/>
      <c r="G28" s="9"/>
      <c r="H28" s="9"/>
      <c r="I28" s="9"/>
      <c r="J28" s="9"/>
      <c r="K28" s="9"/>
    </row>
    <row r="29" spans="1:11" ht="15" customHeight="1" x14ac:dyDescent="0.2">
      <c r="A29" s="13" t="s">
        <v>13</v>
      </c>
      <c r="B29" s="14"/>
      <c r="C29" s="9"/>
      <c r="D29" s="9"/>
      <c r="E29" s="13" t="s">
        <v>15</v>
      </c>
      <c r="F29" s="14"/>
      <c r="G29" s="9"/>
      <c r="H29" s="9"/>
      <c r="I29" s="13" t="s">
        <v>28</v>
      </c>
      <c r="J29" s="14"/>
      <c r="K29" s="9"/>
    </row>
    <row r="30" spans="1:11" ht="12.75" customHeight="1" x14ac:dyDescent="0.2">
      <c r="A30" s="153" t="s">
        <v>1</v>
      </c>
      <c r="B30" s="2" t="s">
        <v>2</v>
      </c>
      <c r="C30" s="153" t="s">
        <v>3</v>
      </c>
      <c r="D30" s="9"/>
      <c r="E30" s="153" t="s">
        <v>1</v>
      </c>
      <c r="F30" s="2" t="s">
        <v>2</v>
      </c>
      <c r="G30" s="153" t="s">
        <v>3</v>
      </c>
      <c r="H30" s="9"/>
      <c r="I30" s="153" t="s">
        <v>1</v>
      </c>
      <c r="J30" s="2" t="s">
        <v>2</v>
      </c>
      <c r="K30" s="153" t="s">
        <v>3</v>
      </c>
    </row>
    <row r="31" spans="1:11" ht="15.75" customHeight="1" thickBot="1" x14ac:dyDescent="0.25">
      <c r="A31" s="3"/>
      <c r="B31" s="4"/>
      <c r="C31" s="3" t="s">
        <v>4</v>
      </c>
      <c r="D31" s="9"/>
      <c r="E31" s="3"/>
      <c r="F31" s="4"/>
      <c r="G31" s="3" t="s">
        <v>4</v>
      </c>
      <c r="H31" s="9"/>
      <c r="I31" s="3"/>
      <c r="J31" s="4"/>
      <c r="K31" s="3" t="s">
        <v>4</v>
      </c>
    </row>
    <row r="32" spans="1:11" ht="15.75" customHeight="1" thickTop="1" x14ac:dyDescent="0.2">
      <c r="A32" s="149">
        <v>1</v>
      </c>
      <c r="B32" s="23" t="s">
        <v>47</v>
      </c>
      <c r="C32" s="149">
        <v>3</v>
      </c>
      <c r="D32" s="9"/>
      <c r="E32" s="61">
        <v>1</v>
      </c>
      <c r="F32" s="58" t="s">
        <v>69</v>
      </c>
      <c r="G32" s="61">
        <v>3</v>
      </c>
      <c r="H32" s="9"/>
      <c r="I32" s="69">
        <v>1</v>
      </c>
      <c r="J32" s="23" t="s">
        <v>66</v>
      </c>
      <c r="K32" s="69">
        <v>4</v>
      </c>
    </row>
    <row r="33" spans="1:11" ht="15" customHeight="1" x14ac:dyDescent="0.2">
      <c r="A33" s="70">
        <v>2</v>
      </c>
      <c r="B33" s="33" t="s">
        <v>124</v>
      </c>
      <c r="C33" s="70">
        <v>3</v>
      </c>
      <c r="D33" s="9"/>
      <c r="E33" s="65">
        <v>2</v>
      </c>
      <c r="F33" s="16" t="s">
        <v>52</v>
      </c>
      <c r="G33" s="65">
        <v>4</v>
      </c>
      <c r="H33" s="9"/>
      <c r="I33" s="71">
        <v>2</v>
      </c>
      <c r="J33" s="33" t="s">
        <v>211</v>
      </c>
      <c r="K33" s="134">
        <v>3</v>
      </c>
    </row>
    <row r="34" spans="1:11" ht="15" customHeight="1" x14ac:dyDescent="0.2">
      <c r="A34" s="132">
        <v>3</v>
      </c>
      <c r="B34" s="33" t="s">
        <v>138</v>
      </c>
      <c r="C34" s="148">
        <v>3</v>
      </c>
      <c r="D34" s="9"/>
      <c r="E34" s="150">
        <v>3</v>
      </c>
      <c r="F34" s="15" t="s">
        <v>65</v>
      </c>
      <c r="G34" s="150">
        <v>2</v>
      </c>
      <c r="H34" s="9"/>
      <c r="I34" s="10"/>
      <c r="J34" s="57"/>
      <c r="K34" s="10"/>
    </row>
    <row r="35" spans="1:11" ht="15" customHeight="1" x14ac:dyDescent="0.2">
      <c r="A35" s="71">
        <v>4</v>
      </c>
      <c r="B35" s="33" t="s">
        <v>208</v>
      </c>
      <c r="C35" s="71">
        <v>3</v>
      </c>
      <c r="D35" s="9"/>
      <c r="E35" s="71">
        <v>4</v>
      </c>
      <c r="F35" s="33" t="s">
        <v>210</v>
      </c>
      <c r="G35" s="134">
        <v>3</v>
      </c>
      <c r="H35" s="9"/>
      <c r="I35" s="9"/>
      <c r="K35" s="9"/>
    </row>
    <row r="36" spans="1:11" ht="15" customHeight="1" x14ac:dyDescent="0.2">
      <c r="A36" s="71">
        <v>5</v>
      </c>
      <c r="B36" s="33" t="s">
        <v>209</v>
      </c>
      <c r="C36" s="71">
        <v>2</v>
      </c>
      <c r="D36" s="9"/>
      <c r="E36" s="135">
        <v>5</v>
      </c>
      <c r="F36" s="36" t="s">
        <v>180</v>
      </c>
      <c r="G36" s="135">
        <v>2</v>
      </c>
      <c r="H36" s="9"/>
      <c r="I36" s="10"/>
      <c r="J36" s="57"/>
      <c r="K36" s="10"/>
    </row>
    <row r="37" spans="1:11" ht="15" customHeight="1" x14ac:dyDescent="0.2">
      <c r="A37" s="10"/>
      <c r="B37" s="57"/>
      <c r="C37" s="10"/>
      <c r="D37" s="9"/>
      <c r="H37" s="9"/>
      <c r="I37" s="17"/>
      <c r="J37" s="18" t="s">
        <v>6</v>
      </c>
      <c r="K37" s="19">
        <f>SUM(K32:K36)</f>
        <v>7</v>
      </c>
    </row>
    <row r="38" spans="1:11" ht="15" customHeight="1" x14ac:dyDescent="0.2">
      <c r="A38" s="17"/>
      <c r="B38" s="18" t="s">
        <v>6</v>
      </c>
      <c r="C38" s="120">
        <f>SUM(C32:C37)</f>
        <v>14</v>
      </c>
      <c r="D38" s="9"/>
      <c r="E38" s="17"/>
      <c r="F38" s="18" t="s">
        <v>6</v>
      </c>
      <c r="G38" s="120">
        <f>SUM(G32:G37)</f>
        <v>14</v>
      </c>
      <c r="H38" s="9"/>
      <c r="I38" s="9"/>
      <c r="J38" s="9"/>
      <c r="K38" s="9"/>
    </row>
    <row r="39" spans="1:11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2">
      <c r="F40" s="26" t="s">
        <v>16</v>
      </c>
      <c r="G40" s="27">
        <f>SUM(C10:C12,G10:G12,K10:K13,K21:K23,C21:C25,G21:G23,C32,G32:G34,K32)</f>
        <v>84</v>
      </c>
      <c r="I40" s="1">
        <f>77+2+2+3</f>
        <v>84</v>
      </c>
    </row>
    <row r="41" spans="1:11" x14ac:dyDescent="0.2">
      <c r="F41" s="26" t="s">
        <v>56</v>
      </c>
      <c r="G41" s="28">
        <f>SUM(C13:C15,G13:G15,K14:K15,C26,G26,K26)</f>
        <v>30</v>
      </c>
    </row>
    <row r="42" spans="1:11" x14ac:dyDescent="0.2">
      <c r="F42" s="26" t="s">
        <v>57</v>
      </c>
      <c r="G42" s="1">
        <f>SUM(G24:G25,K24:K25,C33:C36,K33,G35:G36)</f>
        <v>30</v>
      </c>
    </row>
    <row r="44" spans="1:11" x14ac:dyDescent="0.2">
      <c r="F44" s="26" t="s">
        <v>14</v>
      </c>
      <c r="G44" s="29">
        <f>SUM(G40:G42)</f>
        <v>144</v>
      </c>
    </row>
    <row r="45" spans="1:11" x14ac:dyDescent="0.2">
      <c r="D45" s="1"/>
    </row>
  </sheetData>
  <printOptions horizontalCentered="1" verticalCentered="1"/>
  <pageMargins left="0.25" right="0.25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7"/>
  <sheetViews>
    <sheetView zoomScale="90" zoomScaleNormal="90" zoomScaleSheetLayoutView="100" workbookViewId="0">
      <selection activeCell="M1" sqref="M1:M1048576"/>
    </sheetView>
  </sheetViews>
  <sheetFormatPr defaultRowHeight="12.75" x14ac:dyDescent="0.2"/>
  <cols>
    <col min="1" max="1" width="3.42578125" style="5" customWidth="1"/>
    <col min="2" max="2" width="41.28515625" style="1" bestFit="1" customWidth="1"/>
    <col min="3" max="3" width="5.7109375" style="1" customWidth="1"/>
    <col min="4" max="4" width="3.7109375" style="6" customWidth="1"/>
    <col min="5" max="5" width="3.42578125" style="5" customWidth="1"/>
    <col min="6" max="6" width="38.28515625" style="1" bestFit="1" customWidth="1"/>
    <col min="7" max="7" width="5.42578125" style="1" customWidth="1"/>
    <col min="8" max="8" width="4.140625" style="6" customWidth="1"/>
    <col min="9" max="9" width="3.42578125" style="1" customWidth="1"/>
    <col min="10" max="10" width="44" style="1" customWidth="1"/>
    <col min="11" max="11" width="5.42578125" style="1" customWidth="1"/>
    <col min="12" max="12" width="5.42578125" style="6" customWidth="1"/>
    <col min="13" max="16384" width="9.140625" style="1"/>
  </cols>
  <sheetData>
    <row r="1" spans="1:12" ht="12.75" customHeight="1" x14ac:dyDescent="0.2">
      <c r="A1" s="90" t="s">
        <v>127</v>
      </c>
      <c r="B1" s="91"/>
      <c r="C1" s="91"/>
      <c r="D1" s="92"/>
      <c r="E1" s="93"/>
      <c r="F1" s="91"/>
      <c r="G1" s="91"/>
      <c r="H1" s="92"/>
      <c r="I1" s="91"/>
      <c r="J1" s="91"/>
      <c r="K1" s="91"/>
      <c r="L1" s="35"/>
    </row>
    <row r="2" spans="1:12" s="9" customFormat="1" x14ac:dyDescent="0.2">
      <c r="A2" s="94" t="s">
        <v>103</v>
      </c>
      <c r="B2" s="25"/>
      <c r="C2" s="25"/>
      <c r="D2" s="25"/>
      <c r="E2" s="20"/>
      <c r="F2" s="25"/>
      <c r="G2" s="25"/>
      <c r="H2" s="25"/>
      <c r="I2" s="25"/>
      <c r="J2" s="25"/>
      <c r="K2" s="25"/>
      <c r="L2" s="35"/>
    </row>
    <row r="3" spans="1:12" s="9" customFormat="1" x14ac:dyDescent="0.2">
      <c r="A3" s="94"/>
      <c r="B3" s="25"/>
      <c r="C3" s="25"/>
      <c r="D3" s="25"/>
      <c r="E3" s="20"/>
      <c r="F3" s="25"/>
      <c r="G3" s="25"/>
      <c r="H3" s="25"/>
      <c r="I3" s="25"/>
      <c r="J3" s="25"/>
      <c r="K3" s="25"/>
      <c r="L3" s="35"/>
    </row>
    <row r="4" spans="1:12" s="9" customFormat="1" ht="15" customHeight="1" x14ac:dyDescent="0.2">
      <c r="A4" s="94" t="s">
        <v>0</v>
      </c>
      <c r="B4" s="95"/>
      <c r="C4" s="25"/>
      <c r="D4" s="25"/>
      <c r="E4" s="96" t="s">
        <v>5</v>
      </c>
      <c r="F4" s="95"/>
      <c r="G4" s="25"/>
      <c r="H4" s="25"/>
      <c r="I4" s="96" t="s">
        <v>8</v>
      </c>
      <c r="J4" s="95"/>
      <c r="K4" s="25"/>
      <c r="L4" s="35"/>
    </row>
    <row r="5" spans="1:12" s="9" customFormat="1" ht="15" customHeight="1" x14ac:dyDescent="0.2">
      <c r="A5" s="97" t="s">
        <v>1</v>
      </c>
      <c r="B5" s="2" t="s">
        <v>2</v>
      </c>
      <c r="C5" s="88" t="s">
        <v>3</v>
      </c>
      <c r="D5" s="25"/>
      <c r="E5" s="88" t="s">
        <v>1</v>
      </c>
      <c r="F5" s="2" t="s">
        <v>2</v>
      </c>
      <c r="G5" s="88" t="s">
        <v>3</v>
      </c>
      <c r="H5" s="25"/>
      <c r="I5" s="88" t="s">
        <v>1</v>
      </c>
      <c r="J5" s="2" t="s">
        <v>2</v>
      </c>
      <c r="K5" s="88" t="s">
        <v>3</v>
      </c>
      <c r="L5" s="114"/>
    </row>
    <row r="6" spans="1:12" s="9" customFormat="1" ht="15" customHeight="1" thickBot="1" x14ac:dyDescent="0.25">
      <c r="A6" s="98"/>
      <c r="B6" s="4"/>
      <c r="C6" s="3" t="s">
        <v>4</v>
      </c>
      <c r="D6" s="25"/>
      <c r="E6" s="3"/>
      <c r="F6" s="4"/>
      <c r="G6" s="3" t="s">
        <v>4</v>
      </c>
      <c r="H6" s="25"/>
      <c r="I6" s="3"/>
      <c r="J6" s="4"/>
      <c r="K6" s="3" t="s">
        <v>4</v>
      </c>
      <c r="L6" s="114"/>
    </row>
    <row r="7" spans="1:12" ht="15" customHeight="1" thickTop="1" x14ac:dyDescent="0.2">
      <c r="A7" s="99">
        <v>1</v>
      </c>
      <c r="B7" s="23" t="s">
        <v>18</v>
      </c>
      <c r="C7" s="86">
        <v>4</v>
      </c>
      <c r="D7" s="25"/>
      <c r="E7" s="86">
        <v>1</v>
      </c>
      <c r="F7" s="23" t="s">
        <v>17</v>
      </c>
      <c r="G7" s="86">
        <v>3</v>
      </c>
      <c r="H7" s="25"/>
      <c r="I7" s="86">
        <v>1</v>
      </c>
      <c r="J7" s="23" t="s">
        <v>19</v>
      </c>
      <c r="K7" s="86">
        <v>3</v>
      </c>
      <c r="L7" s="89"/>
    </row>
    <row r="8" spans="1:12" ht="15" customHeight="1" x14ac:dyDescent="0.2">
      <c r="A8" s="100">
        <v>2</v>
      </c>
      <c r="B8" s="16" t="s">
        <v>104</v>
      </c>
      <c r="C8" s="87">
        <v>3</v>
      </c>
      <c r="D8" s="25"/>
      <c r="E8" s="87">
        <v>2</v>
      </c>
      <c r="F8" s="16" t="s">
        <v>7</v>
      </c>
      <c r="G8" s="87">
        <v>3</v>
      </c>
      <c r="H8" s="25"/>
      <c r="I8" s="87">
        <v>2</v>
      </c>
      <c r="J8" s="16" t="s">
        <v>40</v>
      </c>
      <c r="K8" s="87">
        <v>3</v>
      </c>
      <c r="L8" s="89"/>
    </row>
    <row r="9" spans="1:12" ht="15" customHeight="1" x14ac:dyDescent="0.2">
      <c r="A9" s="100">
        <v>3</v>
      </c>
      <c r="B9" s="16" t="s">
        <v>105</v>
      </c>
      <c r="C9" s="87">
        <v>4</v>
      </c>
      <c r="D9" s="25"/>
      <c r="E9" s="87">
        <v>3</v>
      </c>
      <c r="F9" s="16" t="s">
        <v>37</v>
      </c>
      <c r="G9" s="87">
        <v>4</v>
      </c>
      <c r="H9" s="25"/>
      <c r="I9" s="87">
        <v>3</v>
      </c>
      <c r="J9" s="16" t="s">
        <v>20</v>
      </c>
      <c r="K9" s="87">
        <v>3</v>
      </c>
      <c r="L9" s="89"/>
    </row>
    <row r="10" spans="1:12" ht="15" customHeight="1" x14ac:dyDescent="0.2">
      <c r="A10" s="101">
        <v>4</v>
      </c>
      <c r="B10" s="54" t="s">
        <v>106</v>
      </c>
      <c r="C10" s="61">
        <v>2</v>
      </c>
      <c r="D10" s="25"/>
      <c r="E10" s="61">
        <v>4</v>
      </c>
      <c r="F10" s="54" t="s">
        <v>107</v>
      </c>
      <c r="G10" s="61">
        <v>2</v>
      </c>
      <c r="H10" s="25"/>
      <c r="I10" s="87">
        <v>4</v>
      </c>
      <c r="J10" s="11" t="s">
        <v>108</v>
      </c>
      <c r="K10" s="87">
        <v>3</v>
      </c>
      <c r="L10" s="89"/>
    </row>
    <row r="11" spans="1:12" ht="15" customHeight="1" x14ac:dyDescent="0.2">
      <c r="A11" s="102">
        <v>5</v>
      </c>
      <c r="B11" s="54" t="s">
        <v>109</v>
      </c>
      <c r="C11" s="63">
        <v>2</v>
      </c>
      <c r="D11" s="25"/>
      <c r="E11" s="63">
        <v>5</v>
      </c>
      <c r="F11" s="54" t="s">
        <v>110</v>
      </c>
      <c r="G11" s="63">
        <v>2</v>
      </c>
      <c r="H11" s="25"/>
      <c r="I11" s="63">
        <v>5</v>
      </c>
      <c r="J11" s="54" t="s">
        <v>111</v>
      </c>
      <c r="K11" s="63">
        <v>4</v>
      </c>
      <c r="L11" s="89"/>
    </row>
    <row r="12" spans="1:12" ht="15" customHeight="1" x14ac:dyDescent="0.2">
      <c r="A12" s="103">
        <v>6</v>
      </c>
      <c r="B12" s="55" t="s">
        <v>112</v>
      </c>
      <c r="C12" s="62">
        <v>2</v>
      </c>
      <c r="D12" s="25"/>
      <c r="E12" s="62">
        <v>6</v>
      </c>
      <c r="F12" s="55" t="s">
        <v>113</v>
      </c>
      <c r="G12" s="62">
        <v>2</v>
      </c>
      <c r="H12" s="25"/>
      <c r="I12" s="62">
        <v>6</v>
      </c>
      <c r="J12" s="55" t="s">
        <v>114</v>
      </c>
      <c r="K12" s="62">
        <v>2</v>
      </c>
      <c r="L12" s="89"/>
    </row>
    <row r="13" spans="1:12" s="6" customFormat="1" ht="15" customHeight="1" x14ac:dyDescent="0.2">
      <c r="A13" s="104"/>
      <c r="B13" s="18" t="s">
        <v>6</v>
      </c>
      <c r="C13" s="88">
        <f>SUM(C7:C12)</f>
        <v>17</v>
      </c>
      <c r="D13" s="25"/>
      <c r="E13" s="17"/>
      <c r="F13" s="18" t="s">
        <v>6</v>
      </c>
      <c r="G13" s="88">
        <f>SUM(G7:G12)</f>
        <v>16</v>
      </c>
      <c r="H13" s="25"/>
      <c r="I13" s="17"/>
      <c r="J13" s="18" t="s">
        <v>6</v>
      </c>
      <c r="K13" s="19">
        <f>SUM(K7:K12)</f>
        <v>18</v>
      </c>
      <c r="L13" s="115"/>
    </row>
    <row r="14" spans="1:12" s="6" customFormat="1" ht="15" customHeight="1" x14ac:dyDescent="0.2">
      <c r="A14" s="105"/>
      <c r="B14" s="25"/>
      <c r="C14" s="25"/>
      <c r="D14" s="30"/>
      <c r="E14" s="20"/>
      <c r="F14" s="25"/>
      <c r="G14" s="25"/>
      <c r="H14" s="30"/>
      <c r="I14" s="25"/>
      <c r="J14" s="25"/>
      <c r="K14" s="25"/>
      <c r="L14" s="35"/>
    </row>
    <row r="15" spans="1:12" s="6" customFormat="1" ht="15" customHeight="1" x14ac:dyDescent="0.2">
      <c r="A15" s="94" t="s">
        <v>10</v>
      </c>
      <c r="B15" s="95"/>
      <c r="C15" s="25"/>
      <c r="D15" s="25"/>
      <c r="E15" s="96" t="s">
        <v>11</v>
      </c>
      <c r="F15" s="95"/>
      <c r="G15" s="25"/>
      <c r="H15" s="25"/>
      <c r="I15" s="96" t="s">
        <v>12</v>
      </c>
      <c r="J15" s="95"/>
      <c r="K15" s="25"/>
      <c r="L15" s="35"/>
    </row>
    <row r="16" spans="1:12" s="6" customFormat="1" ht="15" customHeight="1" x14ac:dyDescent="0.2">
      <c r="A16" s="97" t="s">
        <v>1</v>
      </c>
      <c r="B16" s="2" t="s">
        <v>2</v>
      </c>
      <c r="C16" s="88" t="s">
        <v>3</v>
      </c>
      <c r="D16" s="25"/>
      <c r="E16" s="88" t="s">
        <v>1</v>
      </c>
      <c r="F16" s="2" t="s">
        <v>2</v>
      </c>
      <c r="G16" s="88" t="s">
        <v>3</v>
      </c>
      <c r="H16" s="25"/>
      <c r="I16" s="88" t="s">
        <v>1</v>
      </c>
      <c r="J16" s="2" t="s">
        <v>2</v>
      </c>
      <c r="K16" s="88" t="s">
        <v>3</v>
      </c>
      <c r="L16" s="114"/>
    </row>
    <row r="17" spans="1:12" s="6" customFormat="1" ht="15" customHeight="1" thickBot="1" x14ac:dyDescent="0.25">
      <c r="A17" s="98"/>
      <c r="B17" s="4"/>
      <c r="C17" s="3" t="s">
        <v>4</v>
      </c>
      <c r="D17" s="25"/>
      <c r="E17" s="3"/>
      <c r="F17" s="4"/>
      <c r="G17" s="3" t="s">
        <v>4</v>
      </c>
      <c r="H17" s="25"/>
      <c r="I17" s="3"/>
      <c r="J17" s="4"/>
      <c r="K17" s="3" t="s">
        <v>4</v>
      </c>
      <c r="L17" s="114"/>
    </row>
    <row r="18" spans="1:12" s="6" customFormat="1" ht="15" customHeight="1" thickTop="1" x14ac:dyDescent="0.2">
      <c r="A18" s="99">
        <v>1</v>
      </c>
      <c r="B18" s="23" t="s">
        <v>41</v>
      </c>
      <c r="C18" s="86">
        <v>4</v>
      </c>
      <c r="D18" s="25"/>
      <c r="E18" s="86">
        <v>1</v>
      </c>
      <c r="F18" s="23" t="s">
        <v>46</v>
      </c>
      <c r="G18" s="86">
        <v>3</v>
      </c>
      <c r="H18" s="25"/>
      <c r="I18" s="86">
        <v>1</v>
      </c>
      <c r="J18" s="23" t="s">
        <v>115</v>
      </c>
      <c r="K18" s="86">
        <v>2</v>
      </c>
      <c r="L18" s="89"/>
    </row>
    <row r="19" spans="1:12" s="6" customFormat="1" ht="15" customHeight="1" x14ac:dyDescent="0.2">
      <c r="A19" s="100">
        <v>2</v>
      </c>
      <c r="B19" s="16" t="s">
        <v>9</v>
      </c>
      <c r="C19" s="87">
        <v>4</v>
      </c>
      <c r="D19" s="25"/>
      <c r="E19" s="87">
        <v>2</v>
      </c>
      <c r="F19" s="16" t="s">
        <v>116</v>
      </c>
      <c r="G19" s="87">
        <v>4</v>
      </c>
      <c r="H19" s="25"/>
      <c r="I19" s="87">
        <v>2</v>
      </c>
      <c r="J19" s="24" t="s">
        <v>50</v>
      </c>
      <c r="K19" s="87">
        <v>4</v>
      </c>
      <c r="L19" s="89"/>
    </row>
    <row r="20" spans="1:12" s="6" customFormat="1" ht="15" customHeight="1" x14ac:dyDescent="0.2">
      <c r="A20" s="106">
        <v>3</v>
      </c>
      <c r="B20" s="33" t="s">
        <v>58</v>
      </c>
      <c r="C20" s="85">
        <v>3</v>
      </c>
      <c r="D20" s="25"/>
      <c r="E20" s="87">
        <v>3</v>
      </c>
      <c r="F20" s="16" t="s">
        <v>44</v>
      </c>
      <c r="G20" s="87">
        <v>3</v>
      </c>
      <c r="H20" s="25"/>
      <c r="I20" s="87">
        <v>3</v>
      </c>
      <c r="J20" s="16" t="s">
        <v>48</v>
      </c>
      <c r="K20" s="65">
        <v>4</v>
      </c>
      <c r="L20" s="89"/>
    </row>
    <row r="21" spans="1:12" s="6" customFormat="1" ht="15" customHeight="1" x14ac:dyDescent="0.2">
      <c r="A21" s="106">
        <v>4</v>
      </c>
      <c r="B21" s="33" t="s">
        <v>45</v>
      </c>
      <c r="C21" s="85">
        <v>2</v>
      </c>
      <c r="D21" s="25"/>
      <c r="E21" s="85">
        <v>4</v>
      </c>
      <c r="F21" s="56" t="s">
        <v>117</v>
      </c>
      <c r="G21" s="85">
        <v>3</v>
      </c>
      <c r="H21" s="25"/>
      <c r="I21" s="85">
        <v>4</v>
      </c>
      <c r="J21" s="33" t="s">
        <v>133</v>
      </c>
      <c r="K21" s="64">
        <v>3</v>
      </c>
      <c r="L21" s="89"/>
    </row>
    <row r="22" spans="1:12" s="6" customFormat="1" ht="15" customHeight="1" x14ac:dyDescent="0.2">
      <c r="A22" s="131">
        <v>5</v>
      </c>
      <c r="B22" s="121" t="s">
        <v>49</v>
      </c>
      <c r="C22" s="126">
        <v>2</v>
      </c>
      <c r="D22" s="25"/>
      <c r="E22" s="63">
        <v>5</v>
      </c>
      <c r="F22" s="54" t="s">
        <v>135</v>
      </c>
      <c r="G22" s="63">
        <v>4</v>
      </c>
      <c r="H22" s="25"/>
      <c r="I22" s="85">
        <v>5</v>
      </c>
      <c r="J22" s="33" t="s">
        <v>51</v>
      </c>
      <c r="K22" s="85">
        <v>3</v>
      </c>
      <c r="L22" s="89"/>
    </row>
    <row r="23" spans="1:12" ht="15" customHeight="1" x14ac:dyDescent="0.2">
      <c r="A23" s="101">
        <v>6</v>
      </c>
      <c r="B23" s="54" t="s">
        <v>136</v>
      </c>
      <c r="C23" s="61">
        <v>4</v>
      </c>
      <c r="D23" s="25"/>
      <c r="E23" s="107"/>
      <c r="F23" s="107"/>
      <c r="G23" s="107"/>
      <c r="H23" s="25"/>
      <c r="I23" s="61">
        <v>6</v>
      </c>
      <c r="J23" s="54" t="s">
        <v>134</v>
      </c>
      <c r="K23" s="61">
        <v>4</v>
      </c>
      <c r="L23" s="89"/>
    </row>
    <row r="24" spans="1:12" ht="15" customHeight="1" thickBot="1" x14ac:dyDescent="0.25">
      <c r="A24" s="108"/>
      <c r="B24" s="109" t="s">
        <v>6</v>
      </c>
      <c r="C24" s="110">
        <f>SUM(C18:C23)</f>
        <v>19</v>
      </c>
      <c r="D24" s="111"/>
      <c r="E24" s="112"/>
      <c r="F24" s="109" t="s">
        <v>6</v>
      </c>
      <c r="G24" s="113">
        <f>SUM(G16:G23)</f>
        <v>17</v>
      </c>
      <c r="H24" s="111"/>
      <c r="I24" s="112"/>
      <c r="J24" s="109" t="s">
        <v>6</v>
      </c>
      <c r="K24" s="116">
        <f>SUM(K18:K23)</f>
        <v>20</v>
      </c>
      <c r="L24" s="114"/>
    </row>
    <row r="25" spans="1:12" ht="15" customHeight="1" x14ac:dyDescent="0.2">
      <c r="A25" s="20"/>
      <c r="B25" s="22"/>
      <c r="C25" s="21"/>
      <c r="D25" s="9"/>
      <c r="E25" s="20"/>
      <c r="F25" s="7"/>
      <c r="G25" s="10"/>
      <c r="H25" s="9"/>
      <c r="I25" s="9"/>
      <c r="J25" s="9"/>
      <c r="K25" s="9"/>
    </row>
    <row r="26" spans="1:12" ht="15" customHeight="1" x14ac:dyDescent="0.2">
      <c r="A26" s="13" t="s">
        <v>13</v>
      </c>
      <c r="B26" s="14"/>
      <c r="C26" s="9"/>
      <c r="D26" s="9"/>
      <c r="E26" s="13" t="s">
        <v>15</v>
      </c>
      <c r="F26" s="14"/>
      <c r="G26" s="9"/>
      <c r="H26" s="9"/>
      <c r="I26" s="13" t="s">
        <v>28</v>
      </c>
      <c r="J26" s="14"/>
      <c r="K26" s="9"/>
    </row>
    <row r="27" spans="1:12" ht="15" customHeight="1" x14ac:dyDescent="0.2">
      <c r="A27" s="53" t="s">
        <v>1</v>
      </c>
      <c r="B27" s="2" t="s">
        <v>2</v>
      </c>
      <c r="C27" s="53" t="s">
        <v>3</v>
      </c>
      <c r="D27" s="9"/>
      <c r="E27" s="53" t="s">
        <v>1</v>
      </c>
      <c r="F27" s="2" t="s">
        <v>2</v>
      </c>
      <c r="G27" s="53" t="s">
        <v>3</v>
      </c>
      <c r="H27" s="9"/>
      <c r="I27" s="53" t="s">
        <v>1</v>
      </c>
      <c r="J27" s="2" t="s">
        <v>2</v>
      </c>
      <c r="K27" s="53" t="s">
        <v>3</v>
      </c>
      <c r="L27" s="114"/>
    </row>
    <row r="28" spans="1:12" ht="15" customHeight="1" thickBot="1" x14ac:dyDescent="0.25">
      <c r="A28" s="3"/>
      <c r="B28" s="4"/>
      <c r="C28" s="3" t="s">
        <v>4</v>
      </c>
      <c r="D28" s="9"/>
      <c r="E28" s="3"/>
      <c r="F28" s="4"/>
      <c r="G28" s="3" t="s">
        <v>4</v>
      </c>
      <c r="H28" s="9"/>
      <c r="I28" s="3"/>
      <c r="J28" s="4"/>
      <c r="K28" s="3" t="s">
        <v>4</v>
      </c>
      <c r="L28" s="114"/>
    </row>
    <row r="29" spans="1:12" s="6" customFormat="1" ht="15" customHeight="1" thickTop="1" x14ac:dyDescent="0.2">
      <c r="A29" s="51">
        <v>1</v>
      </c>
      <c r="B29" s="23" t="s">
        <v>118</v>
      </c>
      <c r="C29" s="51">
        <v>4</v>
      </c>
      <c r="D29" s="9"/>
      <c r="E29" s="119">
        <v>1</v>
      </c>
      <c r="F29" s="58" t="s">
        <v>69</v>
      </c>
      <c r="G29" s="119">
        <v>3</v>
      </c>
      <c r="H29" s="9"/>
      <c r="I29" s="69">
        <v>1</v>
      </c>
      <c r="J29" s="23" t="s">
        <v>166</v>
      </c>
      <c r="K29" s="69">
        <v>6</v>
      </c>
      <c r="L29" s="89"/>
    </row>
    <row r="30" spans="1:12" ht="15" customHeight="1" x14ac:dyDescent="0.2">
      <c r="A30" s="65">
        <v>2</v>
      </c>
      <c r="B30" s="16" t="s">
        <v>47</v>
      </c>
      <c r="C30" s="52">
        <v>3</v>
      </c>
      <c r="D30" s="9"/>
      <c r="E30" s="125">
        <v>2</v>
      </c>
      <c r="F30" s="16" t="s">
        <v>52</v>
      </c>
      <c r="G30" s="125">
        <v>4</v>
      </c>
      <c r="H30" s="9"/>
      <c r="I30" s="84">
        <v>2</v>
      </c>
      <c r="J30" s="59" t="s">
        <v>151</v>
      </c>
      <c r="K30" s="84">
        <v>3</v>
      </c>
      <c r="L30" s="89"/>
    </row>
    <row r="31" spans="1:12" ht="15" customHeight="1" x14ac:dyDescent="0.2">
      <c r="A31" s="64">
        <v>3</v>
      </c>
      <c r="B31" s="33" t="s">
        <v>120</v>
      </c>
      <c r="C31" s="50">
        <v>3</v>
      </c>
      <c r="D31" s="9"/>
      <c r="E31" s="50">
        <v>3</v>
      </c>
      <c r="F31" s="33" t="s">
        <v>119</v>
      </c>
      <c r="G31" s="50">
        <v>4</v>
      </c>
      <c r="H31" s="9"/>
      <c r="I31" s="10"/>
      <c r="J31" s="57"/>
      <c r="K31" s="10"/>
      <c r="L31" s="44"/>
    </row>
    <row r="32" spans="1:12" ht="15" customHeight="1" x14ac:dyDescent="0.2">
      <c r="A32" s="50">
        <v>4</v>
      </c>
      <c r="B32" s="33" t="s">
        <v>121</v>
      </c>
      <c r="C32" s="70">
        <v>3</v>
      </c>
      <c r="D32" s="9"/>
      <c r="E32" s="70">
        <v>4</v>
      </c>
      <c r="F32" s="33" t="s">
        <v>167</v>
      </c>
      <c r="G32" s="70">
        <v>3</v>
      </c>
      <c r="H32" s="9"/>
      <c r="I32" s="10"/>
      <c r="J32" s="57"/>
      <c r="K32" s="10"/>
      <c r="L32" s="44"/>
    </row>
    <row r="33" spans="1:12" ht="15" customHeight="1" x14ac:dyDescent="0.2">
      <c r="A33" s="50">
        <v>5</v>
      </c>
      <c r="B33" s="33" t="s">
        <v>139</v>
      </c>
      <c r="C33" s="64">
        <v>3</v>
      </c>
      <c r="D33" s="9"/>
      <c r="E33" s="8"/>
      <c r="F33" s="57"/>
      <c r="G33" s="9"/>
      <c r="H33" s="9"/>
      <c r="I33" s="8"/>
      <c r="J33" s="57"/>
      <c r="K33" s="9"/>
    </row>
    <row r="34" spans="1:12" ht="15" customHeight="1" x14ac:dyDescent="0.2">
      <c r="A34" s="17"/>
      <c r="B34" s="18" t="s">
        <v>6</v>
      </c>
      <c r="C34" s="53">
        <f>SUM(C29:C33)</f>
        <v>16</v>
      </c>
      <c r="D34" s="9"/>
      <c r="E34" s="17"/>
      <c r="F34" s="18" t="s">
        <v>6</v>
      </c>
      <c r="G34" s="19">
        <f>SUM(G29:G33)</f>
        <v>14</v>
      </c>
      <c r="H34" s="9"/>
      <c r="I34" s="17"/>
      <c r="J34" s="18" t="s">
        <v>6</v>
      </c>
      <c r="K34" s="19">
        <f>SUM(K29:K33)</f>
        <v>9</v>
      </c>
      <c r="L34" s="115"/>
    </row>
    <row r="35" spans="1:12" ht="15" customHeight="1" x14ac:dyDescent="0.2">
      <c r="A35" s="42"/>
      <c r="B35" s="6"/>
      <c r="C35" s="6"/>
      <c r="E35" s="42"/>
      <c r="F35" s="6"/>
      <c r="G35" s="6"/>
      <c r="I35" s="6"/>
      <c r="J35" s="6"/>
      <c r="K35" s="6"/>
    </row>
    <row r="36" spans="1:12" ht="15" customHeight="1" x14ac:dyDescent="0.2">
      <c r="A36" s="72"/>
      <c r="B36" s="72"/>
      <c r="C36" s="6"/>
      <c r="E36" s="6"/>
      <c r="F36" s="6"/>
      <c r="G36" s="6"/>
      <c r="I36" s="6"/>
      <c r="J36" s="73"/>
      <c r="K36" s="6"/>
    </row>
    <row r="37" spans="1:12" ht="15" customHeight="1" x14ac:dyDescent="0.2">
      <c r="A37" s="6"/>
      <c r="B37" s="6"/>
      <c r="C37" s="6"/>
      <c r="E37" s="6"/>
      <c r="F37" s="74" t="s">
        <v>16</v>
      </c>
      <c r="G37" s="75">
        <f>SUM(K18:K20,C7:C9,C18:C19,C22,G7:G9,K7:K10,G18:G20,C29:C30,G29:G30,K29)</f>
        <v>83</v>
      </c>
      <c r="I37" s="6"/>
      <c r="J37" s="6"/>
      <c r="K37" s="42"/>
      <c r="L37" s="42"/>
    </row>
    <row r="38" spans="1:12" ht="15" customHeight="1" x14ac:dyDescent="0.2">
      <c r="A38" s="72"/>
      <c r="B38" s="72"/>
      <c r="C38" s="6"/>
      <c r="E38" s="6"/>
      <c r="F38" s="74" t="s">
        <v>56</v>
      </c>
      <c r="G38" s="76">
        <f>SUM(C10:C12,G10:G12,K11:K12,C23:C23,G22,K23:K23)</f>
        <v>30</v>
      </c>
      <c r="I38" s="6"/>
      <c r="J38" s="6"/>
      <c r="K38" s="42"/>
      <c r="L38" s="42"/>
    </row>
    <row r="39" spans="1:12" ht="15" customHeight="1" x14ac:dyDescent="0.2">
      <c r="A39" s="6"/>
      <c r="B39" s="6"/>
      <c r="C39" s="77"/>
      <c r="E39" s="6"/>
      <c r="F39" s="74" t="s">
        <v>57</v>
      </c>
      <c r="G39" s="78">
        <f>SUM(C20:C21,K21:K22,G21,C31:C33,G31:G32,K30)</f>
        <v>33</v>
      </c>
      <c r="I39" s="6"/>
      <c r="J39" s="6"/>
      <c r="K39" s="42"/>
      <c r="L39" s="42"/>
    </row>
    <row r="40" spans="1:12" ht="15" customHeight="1" x14ac:dyDescent="0.2">
      <c r="A40" s="6"/>
      <c r="B40" s="6"/>
      <c r="C40" s="79"/>
      <c r="E40" s="6"/>
      <c r="F40" s="74" t="s">
        <v>14</v>
      </c>
      <c r="G40" s="78">
        <f>SUM(G37:G39)</f>
        <v>146</v>
      </c>
      <c r="I40" s="6"/>
      <c r="J40" s="6"/>
      <c r="K40" s="42"/>
      <c r="L40" s="42"/>
    </row>
    <row r="41" spans="1:12" ht="15" customHeight="1" x14ac:dyDescent="0.2">
      <c r="A41" s="42"/>
      <c r="B41" s="80"/>
      <c r="C41" s="35"/>
      <c r="E41" s="44"/>
      <c r="F41" s="81"/>
      <c r="G41" s="6"/>
      <c r="I41" s="6"/>
      <c r="J41" s="6"/>
      <c r="K41" s="42"/>
      <c r="L41" s="42"/>
    </row>
    <row r="42" spans="1:12" ht="15" customHeight="1" x14ac:dyDescent="0.2">
      <c r="A42" s="42"/>
      <c r="B42" s="6"/>
      <c r="C42" s="6"/>
      <c r="E42" s="42"/>
      <c r="F42" s="6"/>
      <c r="G42" s="6"/>
      <c r="I42" s="6"/>
      <c r="J42" s="6"/>
      <c r="K42" s="6"/>
    </row>
    <row r="43" spans="1:12" ht="15" customHeight="1" x14ac:dyDescent="0.2">
      <c r="A43" s="42"/>
      <c r="B43" s="6"/>
      <c r="C43" s="6"/>
      <c r="E43" s="42"/>
      <c r="F43" s="6"/>
      <c r="G43" s="6"/>
      <c r="I43" s="6"/>
      <c r="J43" s="6"/>
      <c r="K43" s="6"/>
    </row>
    <row r="50" spans="2:12" ht="15" x14ac:dyDescent="0.25">
      <c r="B50"/>
      <c r="C50"/>
    </row>
    <row r="51" spans="2:12" ht="15" x14ac:dyDescent="0.25">
      <c r="B51"/>
      <c r="C51"/>
    </row>
    <row r="52" spans="2:12" ht="15" x14ac:dyDescent="0.25">
      <c r="B52"/>
      <c r="C52"/>
    </row>
    <row r="53" spans="2:12" ht="15" x14ac:dyDescent="0.25">
      <c r="B53"/>
      <c r="C53"/>
    </row>
    <row r="57" spans="2:12" s="5" customFormat="1" ht="15" customHeight="1" x14ac:dyDescent="0.2">
      <c r="B57" s="1"/>
      <c r="C57" s="1"/>
      <c r="D57" s="6"/>
      <c r="F57" s="1"/>
      <c r="G57" s="1"/>
      <c r="H57" s="6"/>
      <c r="I57" s="1"/>
      <c r="J57" s="1"/>
      <c r="K57" s="1"/>
      <c r="L57" s="6"/>
    </row>
  </sheetData>
  <printOptions horizontalCentered="1" verticalCentered="1"/>
  <pageMargins left="0.25" right="0.25" top="0.75" bottom="0.75" header="0.3" footer="0.3"/>
  <pageSetup paperSize="9" scale="8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view="pageBreakPreview" zoomScaleNormal="90" zoomScaleSheetLayoutView="100" workbookViewId="0">
      <selection activeCell="M20" sqref="M20"/>
    </sheetView>
  </sheetViews>
  <sheetFormatPr defaultRowHeight="12.75" x14ac:dyDescent="0.2"/>
  <cols>
    <col min="1" max="1" width="3.5703125" style="5" customWidth="1"/>
    <col min="2" max="2" width="33.85546875" style="1" bestFit="1" customWidth="1"/>
    <col min="3" max="3" width="5.7109375" style="1" customWidth="1"/>
    <col min="4" max="4" width="3.7109375" style="6" customWidth="1"/>
    <col min="5" max="5" width="4.7109375" style="5" customWidth="1"/>
    <col min="6" max="6" width="32" style="1" bestFit="1" customWidth="1"/>
    <col min="7" max="7" width="5.42578125" style="1" customWidth="1"/>
    <col min="8" max="8" width="4.140625" style="6" customWidth="1"/>
    <col min="9" max="9" width="4.42578125" style="1" customWidth="1"/>
    <col min="10" max="10" width="38.42578125" style="1" bestFit="1" customWidth="1"/>
    <col min="11" max="11" width="5.42578125" style="1" customWidth="1"/>
    <col min="12" max="12" width="3.7109375" style="6" customWidth="1"/>
    <col min="13" max="16384" width="9.140625" style="1"/>
  </cols>
  <sheetData>
    <row r="1" spans="1:12" x14ac:dyDescent="0.2">
      <c r="A1" s="66" t="s">
        <v>127</v>
      </c>
      <c r="L1" s="35"/>
    </row>
    <row r="2" spans="1:12" x14ac:dyDescent="0.2">
      <c r="A2" s="13" t="s">
        <v>132</v>
      </c>
      <c r="B2" s="9"/>
      <c r="C2" s="9"/>
      <c r="D2" s="9"/>
      <c r="E2" s="8"/>
      <c r="F2" s="9"/>
      <c r="G2" s="9"/>
      <c r="H2" s="9"/>
      <c r="I2" s="9"/>
      <c r="J2" s="9"/>
      <c r="K2" s="9"/>
      <c r="L2" s="35"/>
    </row>
    <row r="3" spans="1:12" x14ac:dyDescent="0.2">
      <c r="A3" s="13"/>
      <c r="B3" s="9"/>
      <c r="C3" s="9"/>
      <c r="D3" s="9"/>
      <c r="E3" s="8"/>
      <c r="F3" s="9"/>
      <c r="G3" s="9"/>
      <c r="H3" s="9"/>
      <c r="I3" s="9"/>
      <c r="J3" s="9"/>
      <c r="K3" s="9"/>
      <c r="L3" s="35"/>
    </row>
    <row r="4" spans="1:12" s="9" customFormat="1" ht="12.75" customHeight="1" x14ac:dyDescent="0.2">
      <c r="A4" s="13" t="s">
        <v>0</v>
      </c>
      <c r="B4" s="14"/>
      <c r="E4" s="13" t="s">
        <v>5</v>
      </c>
      <c r="F4" s="14"/>
      <c r="I4" s="13" t="s">
        <v>8</v>
      </c>
      <c r="J4" s="14"/>
      <c r="L4" s="35"/>
    </row>
    <row r="5" spans="1:12" s="9" customFormat="1" x14ac:dyDescent="0.2">
      <c r="A5" s="53" t="s">
        <v>1</v>
      </c>
      <c r="B5" s="2" t="s">
        <v>2</v>
      </c>
      <c r="C5" s="53" t="s">
        <v>3</v>
      </c>
      <c r="E5" s="53" t="s">
        <v>1</v>
      </c>
      <c r="F5" s="2" t="s">
        <v>2</v>
      </c>
      <c r="G5" s="53" t="s">
        <v>3</v>
      </c>
      <c r="I5" s="53" t="s">
        <v>1</v>
      </c>
      <c r="J5" s="2" t="s">
        <v>2</v>
      </c>
      <c r="K5" s="53" t="s">
        <v>3</v>
      </c>
      <c r="L5" s="114"/>
    </row>
    <row r="6" spans="1:12" s="9" customFormat="1" ht="13.5" thickBot="1" x14ac:dyDescent="0.25">
      <c r="A6" s="3"/>
      <c r="B6" s="4"/>
      <c r="C6" s="3" t="s">
        <v>4</v>
      </c>
      <c r="E6" s="3"/>
      <c r="F6" s="4"/>
      <c r="G6" s="3" t="s">
        <v>4</v>
      </c>
      <c r="I6" s="3"/>
      <c r="J6" s="4"/>
      <c r="K6" s="3" t="s">
        <v>4</v>
      </c>
      <c r="L6" s="114"/>
    </row>
    <row r="7" spans="1:12" ht="13.5" thickTop="1" x14ac:dyDescent="0.2">
      <c r="A7" s="51">
        <v>1</v>
      </c>
      <c r="B7" s="23" t="s">
        <v>18</v>
      </c>
      <c r="C7" s="51">
        <v>4</v>
      </c>
      <c r="D7" s="9"/>
      <c r="E7" s="51">
        <v>1</v>
      </c>
      <c r="F7" s="23" t="s">
        <v>17</v>
      </c>
      <c r="G7" s="51">
        <v>3</v>
      </c>
      <c r="H7" s="9"/>
      <c r="I7" s="51">
        <v>1</v>
      </c>
      <c r="J7" s="23" t="s">
        <v>19</v>
      </c>
      <c r="K7" s="51">
        <v>3</v>
      </c>
      <c r="L7" s="89"/>
    </row>
    <row r="8" spans="1:12" x14ac:dyDescent="0.2">
      <c r="A8" s="52">
        <v>2</v>
      </c>
      <c r="B8" s="16" t="s">
        <v>104</v>
      </c>
      <c r="C8" s="52">
        <v>3</v>
      </c>
      <c r="D8" s="9"/>
      <c r="E8" s="52">
        <v>2</v>
      </c>
      <c r="F8" s="16" t="s">
        <v>7</v>
      </c>
      <c r="G8" s="52">
        <v>3</v>
      </c>
      <c r="H8" s="9"/>
      <c r="I8" s="52">
        <v>2</v>
      </c>
      <c r="J8" s="16" t="s">
        <v>40</v>
      </c>
      <c r="K8" s="52">
        <v>3</v>
      </c>
      <c r="L8" s="89"/>
    </row>
    <row r="9" spans="1:12" x14ac:dyDescent="0.2">
      <c r="A9" s="52">
        <v>3</v>
      </c>
      <c r="B9" s="16" t="s">
        <v>105</v>
      </c>
      <c r="C9" s="52">
        <v>4</v>
      </c>
      <c r="D9" s="9"/>
      <c r="E9" s="52">
        <v>3</v>
      </c>
      <c r="F9" s="16" t="s">
        <v>37</v>
      </c>
      <c r="G9" s="52">
        <v>4</v>
      </c>
      <c r="H9" s="9"/>
      <c r="I9" s="52">
        <v>3</v>
      </c>
      <c r="J9" s="16" t="s">
        <v>20</v>
      </c>
      <c r="K9" s="52">
        <v>3</v>
      </c>
      <c r="L9" s="89"/>
    </row>
    <row r="10" spans="1:12" x14ac:dyDescent="0.2">
      <c r="A10" s="61">
        <v>4</v>
      </c>
      <c r="B10" s="54" t="s">
        <v>106</v>
      </c>
      <c r="C10" s="61">
        <v>2</v>
      </c>
      <c r="D10" s="9"/>
      <c r="E10" s="61">
        <v>4</v>
      </c>
      <c r="F10" s="54" t="s">
        <v>107</v>
      </c>
      <c r="G10" s="61">
        <v>2</v>
      </c>
      <c r="H10" s="9"/>
      <c r="I10" s="52">
        <v>4</v>
      </c>
      <c r="J10" s="11" t="s">
        <v>108</v>
      </c>
      <c r="K10" s="52">
        <v>3</v>
      </c>
      <c r="L10" s="89"/>
    </row>
    <row r="11" spans="1:12" x14ac:dyDescent="0.2">
      <c r="A11" s="61">
        <v>5</v>
      </c>
      <c r="B11" s="54" t="s">
        <v>109</v>
      </c>
      <c r="C11" s="63">
        <v>2</v>
      </c>
      <c r="D11" s="9"/>
      <c r="E11" s="61">
        <v>5</v>
      </c>
      <c r="F11" s="54" t="s">
        <v>110</v>
      </c>
      <c r="G11" s="63">
        <v>2</v>
      </c>
      <c r="H11" s="9"/>
      <c r="I11" s="61">
        <v>5</v>
      </c>
      <c r="J11" s="54" t="s">
        <v>111</v>
      </c>
      <c r="K11" s="63">
        <v>4</v>
      </c>
      <c r="L11" s="89"/>
    </row>
    <row r="12" spans="1:12" x14ac:dyDescent="0.2">
      <c r="A12" s="62">
        <v>6</v>
      </c>
      <c r="B12" s="55" t="s">
        <v>112</v>
      </c>
      <c r="C12" s="62">
        <v>2</v>
      </c>
      <c r="D12" s="9"/>
      <c r="E12" s="62">
        <v>6</v>
      </c>
      <c r="F12" s="55" t="s">
        <v>113</v>
      </c>
      <c r="G12" s="62">
        <v>2</v>
      </c>
      <c r="H12" s="9"/>
      <c r="I12" s="62">
        <v>6</v>
      </c>
      <c r="J12" s="55" t="s">
        <v>114</v>
      </c>
      <c r="K12" s="62">
        <v>2</v>
      </c>
      <c r="L12" s="89"/>
    </row>
    <row r="13" spans="1:12" s="6" customFormat="1" x14ac:dyDescent="0.2">
      <c r="A13" s="17"/>
      <c r="B13" s="18" t="s">
        <v>6</v>
      </c>
      <c r="C13" s="53">
        <f>SUM(C7:C12)</f>
        <v>17</v>
      </c>
      <c r="D13" s="9"/>
      <c r="E13" s="17"/>
      <c r="F13" s="18" t="s">
        <v>6</v>
      </c>
      <c r="G13" s="53">
        <f>SUM(G7:G12)</f>
        <v>16</v>
      </c>
      <c r="H13" s="9"/>
      <c r="I13" s="17"/>
      <c r="J13" s="18" t="s">
        <v>6</v>
      </c>
      <c r="K13" s="19">
        <f>SUM(K7:K12)</f>
        <v>18</v>
      </c>
      <c r="L13" s="115"/>
    </row>
    <row r="14" spans="1:12" x14ac:dyDescent="0.2">
      <c r="A14" s="8"/>
      <c r="B14" s="9"/>
      <c r="C14" s="9"/>
      <c r="D14" s="9"/>
      <c r="E14" s="8"/>
      <c r="F14" s="9"/>
      <c r="G14" s="9"/>
      <c r="H14" s="9"/>
      <c r="I14" s="9"/>
      <c r="J14" s="9"/>
      <c r="K14" s="9"/>
      <c r="L14" s="35"/>
    </row>
    <row r="15" spans="1:12" x14ac:dyDescent="0.2">
      <c r="A15" s="13" t="s">
        <v>10</v>
      </c>
      <c r="B15" s="14"/>
      <c r="C15" s="9"/>
      <c r="D15" s="9"/>
      <c r="E15" s="13" t="s">
        <v>11</v>
      </c>
      <c r="F15" s="14"/>
      <c r="G15" s="9"/>
      <c r="H15" s="9"/>
      <c r="I15" s="13" t="s">
        <v>12</v>
      </c>
      <c r="J15" s="14"/>
      <c r="K15" s="9"/>
      <c r="L15" s="35"/>
    </row>
    <row r="16" spans="1:12" ht="12.75" customHeight="1" x14ac:dyDescent="0.2">
      <c r="A16" s="53" t="s">
        <v>1</v>
      </c>
      <c r="B16" s="2" t="s">
        <v>2</v>
      </c>
      <c r="C16" s="53" t="s">
        <v>3</v>
      </c>
      <c r="D16" s="9"/>
      <c r="E16" s="53" t="s">
        <v>1</v>
      </c>
      <c r="F16" s="2" t="s">
        <v>2</v>
      </c>
      <c r="G16" s="53" t="s">
        <v>3</v>
      </c>
      <c r="H16" s="9"/>
      <c r="I16" s="53" t="s">
        <v>1</v>
      </c>
      <c r="J16" s="2" t="s">
        <v>2</v>
      </c>
      <c r="K16" s="53" t="s">
        <v>3</v>
      </c>
      <c r="L16" s="114"/>
    </row>
    <row r="17" spans="1:12" ht="13.5" thickBot="1" x14ac:dyDescent="0.25">
      <c r="A17" s="3"/>
      <c r="B17" s="4"/>
      <c r="C17" s="3" t="s">
        <v>4</v>
      </c>
      <c r="D17" s="9"/>
      <c r="E17" s="3"/>
      <c r="F17" s="4"/>
      <c r="G17" s="3" t="s">
        <v>4</v>
      </c>
      <c r="H17" s="9"/>
      <c r="I17" s="3"/>
      <c r="J17" s="4"/>
      <c r="K17" s="3" t="s">
        <v>4</v>
      </c>
      <c r="L17" s="114"/>
    </row>
    <row r="18" spans="1:12" s="6" customFormat="1" ht="13.5" thickTop="1" x14ac:dyDescent="0.2">
      <c r="A18" s="51">
        <v>1</v>
      </c>
      <c r="B18" s="23" t="s">
        <v>41</v>
      </c>
      <c r="C18" s="51">
        <v>4</v>
      </c>
      <c r="D18" s="9"/>
      <c r="E18" s="51">
        <v>1</v>
      </c>
      <c r="F18" s="23" t="s">
        <v>46</v>
      </c>
      <c r="G18" s="51">
        <v>3</v>
      </c>
      <c r="H18" s="9"/>
      <c r="I18" s="51">
        <v>1</v>
      </c>
      <c r="J18" s="23" t="s">
        <v>115</v>
      </c>
      <c r="K18" s="51">
        <v>2</v>
      </c>
      <c r="L18" s="89"/>
    </row>
    <row r="19" spans="1:12" s="6" customFormat="1" ht="13.5" customHeight="1" x14ac:dyDescent="0.2">
      <c r="A19" s="52">
        <v>2</v>
      </c>
      <c r="B19" s="16" t="s">
        <v>9</v>
      </c>
      <c r="C19" s="52">
        <v>4</v>
      </c>
      <c r="D19" s="9"/>
      <c r="E19" s="52">
        <v>2</v>
      </c>
      <c r="F19" s="16" t="s">
        <v>116</v>
      </c>
      <c r="G19" s="52">
        <v>4</v>
      </c>
      <c r="H19" s="9"/>
      <c r="I19" s="52">
        <v>2</v>
      </c>
      <c r="J19" s="24" t="s">
        <v>50</v>
      </c>
      <c r="K19" s="52">
        <v>4</v>
      </c>
      <c r="L19" s="89"/>
    </row>
    <row r="20" spans="1:12" s="6" customFormat="1" x14ac:dyDescent="0.2">
      <c r="A20" s="67">
        <v>3</v>
      </c>
      <c r="B20" s="59" t="s">
        <v>122</v>
      </c>
      <c r="C20" s="67">
        <v>3</v>
      </c>
      <c r="D20" s="9"/>
      <c r="E20" s="52">
        <v>3</v>
      </c>
      <c r="F20" s="16" t="s">
        <v>44</v>
      </c>
      <c r="G20" s="52">
        <v>3</v>
      </c>
      <c r="H20" s="9"/>
      <c r="I20" s="52">
        <v>3</v>
      </c>
      <c r="J20" s="16" t="s">
        <v>48</v>
      </c>
      <c r="K20" s="52">
        <v>4</v>
      </c>
      <c r="L20" s="89"/>
    </row>
    <row r="21" spans="1:12" s="6" customFormat="1" x14ac:dyDescent="0.2">
      <c r="A21" s="67">
        <v>4</v>
      </c>
      <c r="B21" s="59" t="s">
        <v>59</v>
      </c>
      <c r="C21" s="67">
        <v>2</v>
      </c>
      <c r="D21" s="9"/>
      <c r="E21" s="67">
        <v>4</v>
      </c>
      <c r="F21" s="59" t="s">
        <v>61</v>
      </c>
      <c r="G21" s="67">
        <v>3</v>
      </c>
      <c r="H21" s="9"/>
      <c r="I21" s="67">
        <v>4</v>
      </c>
      <c r="J21" s="59" t="s">
        <v>123</v>
      </c>
      <c r="K21" s="67">
        <v>3</v>
      </c>
      <c r="L21" s="89"/>
    </row>
    <row r="22" spans="1:12" x14ac:dyDescent="0.2">
      <c r="A22" s="126">
        <v>5</v>
      </c>
      <c r="B22" s="121" t="s">
        <v>49</v>
      </c>
      <c r="C22" s="126">
        <v>2</v>
      </c>
      <c r="D22" s="9"/>
      <c r="E22" s="63">
        <v>5</v>
      </c>
      <c r="F22" s="54" t="s">
        <v>129</v>
      </c>
      <c r="G22" s="63">
        <v>4</v>
      </c>
      <c r="H22" s="9"/>
      <c r="I22" s="67">
        <v>5</v>
      </c>
      <c r="J22" s="59" t="s">
        <v>51</v>
      </c>
      <c r="K22" s="67">
        <v>3</v>
      </c>
      <c r="L22" s="89"/>
    </row>
    <row r="23" spans="1:12" x14ac:dyDescent="0.2">
      <c r="A23" s="61">
        <v>6</v>
      </c>
      <c r="B23" s="54" t="s">
        <v>128</v>
      </c>
      <c r="C23" s="61">
        <v>4</v>
      </c>
      <c r="D23" s="9"/>
      <c r="E23" s="1"/>
      <c r="H23" s="9"/>
      <c r="I23" s="61">
        <v>6</v>
      </c>
      <c r="J23" s="54" t="s">
        <v>130</v>
      </c>
      <c r="K23" s="61">
        <v>4</v>
      </c>
      <c r="L23" s="89"/>
    </row>
    <row r="24" spans="1:12" x14ac:dyDescent="0.2">
      <c r="A24" s="17"/>
      <c r="B24" s="18" t="s">
        <v>6</v>
      </c>
      <c r="C24" s="19">
        <f>SUM(C18:C23)</f>
        <v>19</v>
      </c>
      <c r="D24" s="9"/>
      <c r="E24" s="17"/>
      <c r="F24" s="18" t="s">
        <v>6</v>
      </c>
      <c r="G24" s="2">
        <f>SUM(G18:G22)</f>
        <v>17</v>
      </c>
      <c r="H24" s="9"/>
      <c r="I24" s="17"/>
      <c r="J24" s="18" t="s">
        <v>6</v>
      </c>
      <c r="K24" s="53">
        <f>SUM(K18:K23)</f>
        <v>20</v>
      </c>
      <c r="L24" s="114"/>
    </row>
    <row r="25" spans="1:12" ht="13.5" customHeight="1" x14ac:dyDescent="0.2">
      <c r="A25" s="20"/>
      <c r="B25" s="9"/>
      <c r="C25" s="9"/>
      <c r="D25" s="9"/>
      <c r="E25" s="20"/>
      <c r="F25" s="9"/>
      <c r="G25" s="9"/>
      <c r="H25" s="9"/>
      <c r="I25" s="9"/>
      <c r="J25" s="9"/>
      <c r="K25" s="9"/>
    </row>
    <row r="26" spans="1:12" ht="12.75" customHeight="1" x14ac:dyDescent="0.2">
      <c r="A26" s="13" t="s">
        <v>13</v>
      </c>
      <c r="B26" s="14"/>
      <c r="C26" s="9"/>
      <c r="D26" s="9"/>
      <c r="E26" s="13" t="s">
        <v>15</v>
      </c>
      <c r="F26" s="14"/>
      <c r="G26" s="9"/>
      <c r="H26" s="9"/>
      <c r="I26" s="13" t="s">
        <v>28</v>
      </c>
      <c r="J26" s="14"/>
      <c r="K26" s="9"/>
    </row>
    <row r="27" spans="1:12" ht="12.75" customHeight="1" x14ac:dyDescent="0.2">
      <c r="A27" s="53" t="s">
        <v>1</v>
      </c>
      <c r="B27" s="2" t="s">
        <v>2</v>
      </c>
      <c r="C27" s="53" t="s">
        <v>3</v>
      </c>
      <c r="D27" s="9"/>
      <c r="E27" s="53" t="s">
        <v>1</v>
      </c>
      <c r="F27" s="2" t="s">
        <v>2</v>
      </c>
      <c r="G27" s="53" t="s">
        <v>3</v>
      </c>
      <c r="H27" s="9"/>
      <c r="I27" s="53" t="s">
        <v>1</v>
      </c>
      <c r="J27" s="2" t="s">
        <v>2</v>
      </c>
      <c r="K27" s="53" t="s">
        <v>3</v>
      </c>
      <c r="L27" s="114"/>
    </row>
    <row r="28" spans="1:12" ht="13.5" thickBot="1" x14ac:dyDescent="0.25">
      <c r="A28" s="3"/>
      <c r="B28" s="4"/>
      <c r="C28" s="3" t="s">
        <v>4</v>
      </c>
      <c r="D28" s="9"/>
      <c r="E28" s="3"/>
      <c r="F28" s="4"/>
      <c r="G28" s="3" t="s">
        <v>4</v>
      </c>
      <c r="H28" s="9"/>
      <c r="I28" s="3"/>
      <c r="J28" s="4"/>
      <c r="K28" s="3" t="s">
        <v>4</v>
      </c>
      <c r="L28" s="114"/>
    </row>
    <row r="29" spans="1:12" ht="13.5" thickTop="1" x14ac:dyDescent="0.2">
      <c r="A29" s="51">
        <v>1</v>
      </c>
      <c r="B29" s="23" t="s">
        <v>118</v>
      </c>
      <c r="C29" s="51">
        <v>4</v>
      </c>
      <c r="D29" s="9"/>
      <c r="E29" s="119">
        <v>1</v>
      </c>
      <c r="F29" s="58" t="s">
        <v>69</v>
      </c>
      <c r="G29" s="119">
        <v>3</v>
      </c>
      <c r="H29" s="9"/>
      <c r="I29" s="69">
        <v>1</v>
      </c>
      <c r="J29" s="23" t="s">
        <v>166</v>
      </c>
      <c r="K29" s="69">
        <v>6</v>
      </c>
      <c r="L29" s="89"/>
    </row>
    <row r="30" spans="1:12" x14ac:dyDescent="0.2">
      <c r="A30" s="65">
        <v>2</v>
      </c>
      <c r="B30" s="16" t="s">
        <v>47</v>
      </c>
      <c r="C30" s="52">
        <v>3</v>
      </c>
      <c r="D30" s="9"/>
      <c r="E30" s="125">
        <v>2</v>
      </c>
      <c r="F30" s="16" t="s">
        <v>52</v>
      </c>
      <c r="G30" s="125">
        <v>4</v>
      </c>
      <c r="H30" s="9"/>
      <c r="I30" s="84">
        <v>2</v>
      </c>
      <c r="J30" s="59" t="s">
        <v>151</v>
      </c>
      <c r="K30" s="84">
        <v>3</v>
      </c>
      <c r="L30" s="89"/>
    </row>
    <row r="31" spans="1:12" x14ac:dyDescent="0.2">
      <c r="A31" s="68">
        <v>3</v>
      </c>
      <c r="B31" s="59" t="s">
        <v>124</v>
      </c>
      <c r="C31" s="67">
        <v>3</v>
      </c>
      <c r="D31" s="9"/>
      <c r="E31" s="67">
        <v>3</v>
      </c>
      <c r="F31" s="59" t="s">
        <v>138</v>
      </c>
      <c r="G31" s="67">
        <v>3</v>
      </c>
      <c r="H31" s="9"/>
      <c r="I31" s="10"/>
      <c r="J31" s="57"/>
      <c r="K31" s="10"/>
      <c r="L31" s="44"/>
    </row>
    <row r="32" spans="1:12" x14ac:dyDescent="0.2">
      <c r="A32" s="67">
        <v>4</v>
      </c>
      <c r="B32" s="59" t="s">
        <v>125</v>
      </c>
      <c r="C32" s="67">
        <v>3</v>
      </c>
      <c r="D32" s="9"/>
      <c r="E32" s="84">
        <v>4</v>
      </c>
      <c r="F32" s="59" t="s">
        <v>126</v>
      </c>
      <c r="G32" s="84">
        <v>3</v>
      </c>
      <c r="H32" s="9"/>
      <c r="I32" s="9"/>
      <c r="K32" s="9"/>
      <c r="L32" s="44"/>
    </row>
    <row r="33" spans="1:12" x14ac:dyDescent="0.2">
      <c r="A33" s="67">
        <v>5</v>
      </c>
      <c r="B33" s="59" t="s">
        <v>131</v>
      </c>
      <c r="C33" s="67">
        <v>2</v>
      </c>
      <c r="D33" s="9"/>
      <c r="E33" s="8"/>
      <c r="F33" s="57"/>
      <c r="G33" s="9"/>
      <c r="H33" s="9"/>
      <c r="I33" s="10"/>
      <c r="J33" s="57"/>
      <c r="K33" s="10"/>
    </row>
    <row r="34" spans="1:12" x14ac:dyDescent="0.2">
      <c r="A34" s="17"/>
      <c r="B34" s="18" t="s">
        <v>6</v>
      </c>
      <c r="C34" s="53">
        <f>SUM(C29:C33)</f>
        <v>15</v>
      </c>
      <c r="D34" s="9"/>
      <c r="E34" s="17"/>
      <c r="F34" s="18" t="s">
        <v>6</v>
      </c>
      <c r="G34" s="19">
        <f>SUM(G29:G33)</f>
        <v>13</v>
      </c>
      <c r="H34" s="9"/>
      <c r="I34" s="17"/>
      <c r="J34" s="18" t="s">
        <v>6</v>
      </c>
      <c r="K34" s="19">
        <f>SUM(K29:K33)</f>
        <v>9</v>
      </c>
      <c r="L34" s="115"/>
    </row>
    <row r="35" spans="1:12" x14ac:dyDescent="0.2">
      <c r="A35" s="8"/>
      <c r="B35" s="9"/>
      <c r="C35" s="9"/>
      <c r="D35" s="9"/>
      <c r="H35" s="9"/>
      <c r="I35" s="9"/>
      <c r="J35" s="9"/>
      <c r="K35" s="9"/>
    </row>
    <row r="36" spans="1:12" x14ac:dyDescent="0.2">
      <c r="A36" s="8"/>
      <c r="B36" s="9"/>
      <c r="C36" s="9"/>
      <c r="D36" s="9"/>
      <c r="E36" s="9"/>
      <c r="F36" s="26" t="s">
        <v>16</v>
      </c>
      <c r="G36" s="27">
        <f>SUM(C7:C9,G7:G9,K7:K10,K18:K20,C18:C19,C22,G18:G20,C29:C30,G29:G30,K29)</f>
        <v>83</v>
      </c>
      <c r="H36" s="9"/>
      <c r="I36" s="9"/>
      <c r="J36" s="9"/>
      <c r="K36" s="8"/>
      <c r="L36" s="42"/>
    </row>
    <row r="37" spans="1:12" x14ac:dyDescent="0.2">
      <c r="A37" s="8"/>
      <c r="B37" s="9"/>
      <c r="C37" s="9"/>
      <c r="D37" s="9"/>
      <c r="E37" s="9"/>
      <c r="F37" s="26" t="s">
        <v>56</v>
      </c>
      <c r="G37" s="28">
        <f>SUM(C10:C12,G10:G12,K11:K12,C23:C23,G22:G22,K23:K23)</f>
        <v>30</v>
      </c>
      <c r="H37" s="9"/>
      <c r="I37" s="9"/>
      <c r="J37" s="9"/>
      <c r="K37" s="8"/>
      <c r="L37" s="42"/>
    </row>
    <row r="38" spans="1:12" x14ac:dyDescent="0.2">
      <c r="A38" s="9"/>
      <c r="B38" s="9"/>
      <c r="C38" s="60"/>
      <c r="D38" s="9"/>
      <c r="E38" s="9"/>
      <c r="F38" s="26" t="s">
        <v>57</v>
      </c>
      <c r="G38" s="29">
        <f>SUM(C20:C21,K21:K22,G21,C31:C33,G31:G32,K30)</f>
        <v>31</v>
      </c>
      <c r="H38" s="9"/>
      <c r="I38" s="9"/>
      <c r="J38" s="9"/>
      <c r="K38" s="8"/>
      <c r="L38" s="42"/>
    </row>
    <row r="39" spans="1:12" x14ac:dyDescent="0.2">
      <c r="A39" s="9"/>
      <c r="D39" s="9"/>
      <c r="E39" s="9"/>
      <c r="F39" s="26" t="s">
        <v>14</v>
      </c>
      <c r="G39" s="29">
        <f>SUM(G36:G38)</f>
        <v>144</v>
      </c>
      <c r="H39" s="9"/>
      <c r="I39" s="9"/>
      <c r="J39" s="9"/>
      <c r="K39" s="8"/>
    </row>
    <row r="40" spans="1:12" x14ac:dyDescent="0.2">
      <c r="D40" s="9"/>
      <c r="E40" s="8"/>
      <c r="F40" s="9"/>
      <c r="G40" s="9"/>
      <c r="H40" s="9"/>
      <c r="I40" s="9"/>
      <c r="J40" s="9"/>
      <c r="K40" s="8"/>
    </row>
  </sheetData>
  <printOptions horizontalCentered="1" verticalCentered="1"/>
  <pageMargins left="0.25" right="0.25" top="0.75" bottom="0.75" header="0.3" footer="0.3"/>
  <pageSetup paperSize="9" scale="9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12" workbookViewId="0">
      <selection activeCell="A30" sqref="A30"/>
    </sheetView>
  </sheetViews>
  <sheetFormatPr defaultRowHeight="15" x14ac:dyDescent="0.25"/>
  <sheetData>
    <row r="1" spans="1:1" ht="15.75" thickBot="1" x14ac:dyDescent="0.3">
      <c r="A1" s="142">
        <v>2</v>
      </c>
    </row>
    <row r="2" spans="1:1" ht="15.75" thickBot="1" x14ac:dyDescent="0.3">
      <c r="A2" s="143">
        <v>3</v>
      </c>
    </row>
    <row r="3" spans="1:1" ht="15.75" thickBot="1" x14ac:dyDescent="0.3">
      <c r="A3" s="143">
        <v>4</v>
      </c>
    </row>
    <row r="4" spans="1:1" ht="15.75" thickBot="1" x14ac:dyDescent="0.3">
      <c r="A4" s="143">
        <v>3</v>
      </c>
    </row>
    <row r="5" spans="1:1" ht="15.75" thickBot="1" x14ac:dyDescent="0.3">
      <c r="A5" s="143">
        <v>3</v>
      </c>
    </row>
    <row r="6" spans="1:1" ht="15.75" thickBot="1" x14ac:dyDescent="0.3">
      <c r="A6" s="143">
        <v>2</v>
      </c>
    </row>
    <row r="7" spans="1:1" ht="15.75" thickBot="1" x14ac:dyDescent="0.3">
      <c r="A7" s="143">
        <v>2</v>
      </c>
    </row>
    <row r="8" spans="1:1" ht="15.75" thickBot="1" x14ac:dyDescent="0.3">
      <c r="A8" s="143">
        <v>2</v>
      </c>
    </row>
    <row r="9" spans="1:1" ht="15.75" thickBot="1" x14ac:dyDescent="0.3">
      <c r="A9" s="143">
        <v>3</v>
      </c>
    </row>
    <row r="10" spans="1:1" ht="15.75" thickBot="1" x14ac:dyDescent="0.3">
      <c r="A10" s="143">
        <v>4</v>
      </c>
    </row>
    <row r="11" spans="1:1" ht="15.75" thickBot="1" x14ac:dyDescent="0.3">
      <c r="A11" s="143">
        <v>3</v>
      </c>
    </row>
    <row r="12" spans="1:1" ht="15.75" thickBot="1" x14ac:dyDescent="0.3">
      <c r="A12" s="143">
        <v>4</v>
      </c>
    </row>
    <row r="13" spans="1:1" ht="15.75" thickBot="1" x14ac:dyDescent="0.3">
      <c r="A13" s="143">
        <v>2</v>
      </c>
    </row>
    <row r="14" spans="1:1" ht="15.75" thickBot="1" x14ac:dyDescent="0.3">
      <c r="A14" s="143">
        <v>4</v>
      </c>
    </row>
    <row r="15" spans="1:1" ht="15.75" thickBot="1" x14ac:dyDescent="0.3">
      <c r="A15" s="143">
        <v>3</v>
      </c>
    </row>
    <row r="16" spans="1:1" ht="15.75" thickBot="1" x14ac:dyDescent="0.3">
      <c r="A16" s="143">
        <v>3</v>
      </c>
    </row>
    <row r="17" spans="1:1" ht="15.75" thickBot="1" x14ac:dyDescent="0.3">
      <c r="A17" s="143">
        <v>4</v>
      </c>
    </row>
    <row r="18" spans="1:1" ht="15.75" thickBot="1" x14ac:dyDescent="0.3">
      <c r="A18" s="143">
        <v>3</v>
      </c>
    </row>
    <row r="19" spans="1:1" ht="15.75" thickBot="1" x14ac:dyDescent="0.3">
      <c r="A19" s="143">
        <v>4</v>
      </c>
    </row>
    <row r="20" spans="1:1" ht="15.75" thickBot="1" x14ac:dyDescent="0.3">
      <c r="A20" s="143">
        <v>4</v>
      </c>
    </row>
    <row r="21" spans="1:1" ht="15.75" thickBot="1" x14ac:dyDescent="0.3">
      <c r="A21" s="143">
        <v>4</v>
      </c>
    </row>
    <row r="22" spans="1:1" ht="15.75" thickBot="1" x14ac:dyDescent="0.3">
      <c r="A22" s="143">
        <v>3</v>
      </c>
    </row>
    <row r="23" spans="1:1" ht="15.75" thickBot="1" x14ac:dyDescent="0.3">
      <c r="A23" s="143">
        <v>2</v>
      </c>
    </row>
    <row r="24" spans="1:1" ht="15.75" thickBot="1" x14ac:dyDescent="0.3">
      <c r="A24" s="143">
        <v>3</v>
      </c>
    </row>
    <row r="25" spans="1:1" ht="15.75" thickBot="1" x14ac:dyDescent="0.3">
      <c r="A25" s="143">
        <v>3</v>
      </c>
    </row>
    <row r="26" spans="1:1" ht="15.75" thickBot="1" x14ac:dyDescent="0.3">
      <c r="A26" s="143">
        <v>2</v>
      </c>
    </row>
    <row r="27" spans="1:1" ht="15.75" thickBot="1" x14ac:dyDescent="0.3">
      <c r="A27" s="143">
        <v>4</v>
      </c>
    </row>
    <row r="28" spans="1:1" ht="15.75" thickBot="1" x14ac:dyDescent="0.3">
      <c r="A28" s="143">
        <v>4</v>
      </c>
    </row>
    <row r="29" spans="1:1" ht="15.75" thickBot="1" x14ac:dyDescent="0.3">
      <c r="A29" s="143">
        <v>2</v>
      </c>
    </row>
    <row r="30" spans="1:1" ht="15.75" thickBot="1" x14ac:dyDescent="0.3">
      <c r="A30" s="143">
        <v>2</v>
      </c>
    </row>
    <row r="31" spans="1:1" ht="15.75" thickBot="1" x14ac:dyDescent="0.3">
      <c r="A31" s="143">
        <v>4</v>
      </c>
    </row>
    <row r="32" spans="1:1" x14ac:dyDescent="0.25">
      <c r="A32">
        <f>SUM(A1:A31)</f>
        <v>95</v>
      </c>
    </row>
    <row r="33" spans="1:1" x14ac:dyDescent="0.25">
      <c r="A33">
        <f>A32+28+21</f>
        <v>144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KO 2016 (alt)</vt:lpstr>
      <vt:lpstr>KO 2015 Medical</vt:lpstr>
      <vt:lpstr>KO 2015 SoftEng</vt:lpstr>
      <vt:lpstr>KO 2015 Game</vt:lpstr>
      <vt:lpstr>Transisi utk 2014 Medical</vt:lpstr>
      <vt:lpstr>Transisi utk 2014 Game</vt:lpstr>
      <vt:lpstr>Transisi utk 2013 Medical</vt:lpstr>
      <vt:lpstr>Transisi utk 2013 Game</vt:lpstr>
      <vt:lpstr>Sheet1</vt:lpstr>
      <vt:lpstr>'KO 2015 Game'!Print_Area</vt:lpstr>
      <vt:lpstr>'KO 2015 Medical'!Print_Area</vt:lpstr>
      <vt:lpstr>'KO 2015 SoftEng'!Print_Area</vt:lpstr>
      <vt:lpstr>'KO 2016 (alt)'!Print_Area</vt:lpstr>
      <vt:lpstr>'Transisi utk 2013 Game'!Print_Area</vt:lpstr>
      <vt:lpstr>'Transisi utk 2014 Game'!Print_Area</vt:lpstr>
      <vt:lpstr>'Transisi utk 2014 Medical'!Print_Area</vt:lpstr>
    </vt:vector>
  </TitlesOfParts>
  <Company>uph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</dc:creator>
  <cp:lastModifiedBy>Irene</cp:lastModifiedBy>
  <cp:lastPrinted>2019-07-08T13:00:21Z</cp:lastPrinted>
  <dcterms:created xsi:type="dcterms:W3CDTF">2012-10-03T03:12:39Z</dcterms:created>
  <dcterms:modified xsi:type="dcterms:W3CDTF">2019-07-08T13:22:38Z</dcterms:modified>
</cp:coreProperties>
</file>