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autoCompressPictures="0"/>
  <mc:AlternateContent xmlns:mc="http://schemas.openxmlformats.org/markup-compatibility/2006">
    <mc:Choice Requires="x15">
      <x15ac:absPath xmlns:x15ac="http://schemas.microsoft.com/office/spreadsheetml/2010/11/ac" url="C:\Users\vinci\Documents\nicolo\MaterialeUNI\Magistrale\1°anno\2°semestre\CybersecurityRiskAssessment\exercises\finalEx\"/>
    </mc:Choice>
  </mc:AlternateContent>
  <xr:revisionPtr revIDLastSave="0" documentId="13_ncr:1_{46DCB5F0-4A6D-4722-9B09-54D188092B38}" xr6:coauthVersionLast="47" xr6:coauthVersionMax="47" xr10:uidLastSave="{00000000-0000-0000-0000-000000000000}"/>
  <bookViews>
    <workbookView xWindow="-28920" yWindow="2655" windowWidth="29040" windowHeight="15840" firstSheet="4" activeTab="9" xr2:uid="{00000000-000D-0000-FFFF-FFFF00000000}"/>
  </bookViews>
  <sheets>
    <sheet name="Info" sheetId="14" r:id="rId1"/>
    <sheet name="1.0 Scenario" sheetId="15" r:id="rId2"/>
    <sheet name="1.1 Primary Assets" sheetId="1" r:id="rId3"/>
    <sheet name="1.2 Impact Assessment" sheetId="2" r:id="rId4"/>
    <sheet name="1.3 Supporting Asset" sheetId="4" r:id="rId5"/>
    <sheet name="2.1 Threats Impact" sheetId="5" r:id="rId6"/>
    <sheet name="2.2 Threat Likelihood" sheetId="10" r:id="rId7"/>
    <sheet name="3.1 Risk Table" sheetId="13" r:id="rId8"/>
    <sheet name="3.2 Risk Evaluation" sheetId="8" r:id="rId9"/>
    <sheet name="4. Risk Treatment" sheetId="9" r:id="rId10"/>
    <sheet name="5. Residual Risk" sheetId="11" r:id="rId11"/>
  </sheets>
  <definedNames>
    <definedName name="_xlnm.Print_Area" localSheetId="2">'1.1 Primary Assets'!$A$1:$C$10</definedName>
    <definedName name="_xlnm.Print_Area" localSheetId="3">'1.2 Impact Assessment'!$A$1:$C$16</definedName>
    <definedName name="_xlnm.Print_Area" localSheetId="4">'1.3 Supporting Asset'!$A$1:$B$4</definedName>
  </definedNames>
  <calcPr calcId="191029" iterateDelta="1E-4"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8" i="11" l="1"/>
  <c r="N18" i="11"/>
  <c r="M18" i="11"/>
  <c r="L18" i="11"/>
  <c r="K18" i="11"/>
  <c r="J18" i="11"/>
  <c r="I18" i="11"/>
  <c r="H18" i="11"/>
  <c r="G18" i="11"/>
  <c r="F18" i="11"/>
  <c r="E18" i="11"/>
  <c r="D18" i="11"/>
  <c r="C18" i="11"/>
  <c r="B18" i="11"/>
  <c r="A14" i="10"/>
  <c r="M3" i="11"/>
  <c r="A17" i="11"/>
  <c r="A16" i="11"/>
  <c r="A15" i="11"/>
  <c r="A14" i="11"/>
  <c r="A13" i="11"/>
  <c r="A12" i="11"/>
  <c r="A11" i="11"/>
  <c r="A10" i="11"/>
  <c r="A9" i="11"/>
  <c r="A8" i="11"/>
  <c r="A7" i="11"/>
  <c r="A6" i="11"/>
  <c r="A5" i="11"/>
  <c r="A4" i="11"/>
  <c r="A8" i="5"/>
  <c r="O3" i="11"/>
  <c r="N3" i="11"/>
  <c r="L3" i="11"/>
  <c r="K3" i="11"/>
  <c r="J3" i="11"/>
  <c r="I3" i="11"/>
  <c r="H3" i="11"/>
  <c r="G3" i="11"/>
  <c r="K34" i="10"/>
  <c r="G32" i="9"/>
  <c r="J82" i="2"/>
  <c r="AS7" i="5"/>
  <c r="AT36" i="5"/>
  <c r="AU36" i="5"/>
  <c r="F32" i="9"/>
  <c r="K28" i="10"/>
  <c r="G26" i="9"/>
  <c r="AT30" i="5"/>
  <c r="AU30" i="5"/>
  <c r="F26" i="9"/>
  <c r="K23" i="10"/>
  <c r="G21" i="9"/>
  <c r="AT25" i="5"/>
  <c r="AU25" i="5"/>
  <c r="F21" i="9"/>
  <c r="F12" i="9"/>
  <c r="K14" i="10"/>
  <c r="G12" i="9"/>
  <c r="AT17" i="5"/>
  <c r="AU17" i="5"/>
  <c r="F13" i="9"/>
  <c r="K15" i="10"/>
  <c r="G13" i="9"/>
  <c r="AT18" i="5"/>
  <c r="AU18" i="5"/>
  <c r="F14" i="9"/>
  <c r="K16" i="10"/>
  <c r="G14" i="9"/>
  <c r="AT19" i="5"/>
  <c r="AU19" i="5"/>
  <c r="F15" i="9"/>
  <c r="K17" i="10"/>
  <c r="G15" i="9"/>
  <c r="AT20" i="5"/>
  <c r="AU20" i="5"/>
  <c r="F16" i="9"/>
  <c r="K18" i="10"/>
  <c r="G16" i="9"/>
  <c r="C45" i="9"/>
  <c r="C32" i="9"/>
  <c r="B32" i="9"/>
  <c r="C26" i="9"/>
  <c r="B26" i="9"/>
  <c r="C21" i="9"/>
  <c r="B21" i="9"/>
  <c r="C16" i="9"/>
  <c r="B16" i="9"/>
  <c r="E32" i="8"/>
  <c r="D32" i="8"/>
  <c r="E26" i="8"/>
  <c r="D26" i="8"/>
  <c r="E21" i="8"/>
  <c r="D21" i="8"/>
  <c r="E16" i="8"/>
  <c r="D16" i="8"/>
  <c r="C16" i="8"/>
  <c r="B16" i="8"/>
  <c r="C32" i="8"/>
  <c r="B32" i="8"/>
  <c r="C26" i="8"/>
  <c r="B26" i="8"/>
  <c r="C21" i="8"/>
  <c r="B21" i="8"/>
  <c r="G7" i="5"/>
  <c r="H7" i="5"/>
  <c r="I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AR7" i="5"/>
  <c r="J7" i="5"/>
  <c r="K7" i="5"/>
  <c r="L7" i="5"/>
  <c r="B11" i="9"/>
  <c r="A43" i="5"/>
  <c r="AT43" i="5"/>
  <c r="AU43" i="5"/>
  <c r="AT44" i="5"/>
  <c r="AU44" i="5"/>
  <c r="A41" i="10"/>
  <c r="K41" i="10"/>
  <c r="K42" i="10"/>
  <c r="A39" i="8"/>
  <c r="B39" i="8"/>
  <c r="C39" i="8"/>
  <c r="D39" i="8"/>
  <c r="E39" i="8"/>
  <c r="B40" i="8"/>
  <c r="C40" i="8"/>
  <c r="D40" i="8"/>
  <c r="E40" i="8"/>
  <c r="A39" i="9"/>
  <c r="B39" i="9"/>
  <c r="C39" i="9"/>
  <c r="F39" i="9"/>
  <c r="G39" i="9"/>
  <c r="B40" i="9"/>
  <c r="C40" i="9"/>
  <c r="F40" i="9"/>
  <c r="G40" i="9"/>
  <c r="K48" i="10"/>
  <c r="G46" i="9"/>
  <c r="K47" i="10"/>
  <c r="G45" i="9"/>
  <c r="K46" i="10"/>
  <c r="G44" i="9"/>
  <c r="K45" i="10"/>
  <c r="G43" i="9"/>
  <c r="K44" i="10"/>
  <c r="G42" i="9"/>
  <c r="K43" i="10"/>
  <c r="G41" i="9"/>
  <c r="K40" i="10"/>
  <c r="G38" i="9"/>
  <c r="K39" i="10"/>
  <c r="G37" i="9"/>
  <c r="K38" i="10"/>
  <c r="G36" i="9"/>
  <c r="K37" i="10"/>
  <c r="G35" i="9"/>
  <c r="K36" i="10"/>
  <c r="G34" i="9"/>
  <c r="K35" i="10"/>
  <c r="G33" i="9"/>
  <c r="K33" i="10"/>
  <c r="G31" i="9"/>
  <c r="K32" i="10"/>
  <c r="G30" i="9"/>
  <c r="K31" i="10"/>
  <c r="G29" i="9"/>
  <c r="K30" i="10"/>
  <c r="G28" i="9"/>
  <c r="K29" i="10"/>
  <c r="G27" i="9"/>
  <c r="K27" i="10"/>
  <c r="G25" i="9"/>
  <c r="K26" i="10"/>
  <c r="G24" i="9"/>
  <c r="K25" i="10"/>
  <c r="G23" i="9"/>
  <c r="K24" i="10"/>
  <c r="G22" i="9"/>
  <c r="K22" i="10"/>
  <c r="G20" i="9"/>
  <c r="K21" i="10"/>
  <c r="G19" i="9"/>
  <c r="K20" i="10"/>
  <c r="G18" i="9"/>
  <c r="K19" i="10"/>
  <c r="G17" i="9"/>
  <c r="K13" i="10"/>
  <c r="G11" i="9"/>
  <c r="K12" i="10"/>
  <c r="G10" i="9"/>
  <c r="K11" i="10"/>
  <c r="G9" i="9"/>
  <c r="K10" i="10"/>
  <c r="G8" i="9"/>
  <c r="K9" i="10"/>
  <c r="G7" i="9"/>
  <c r="K8" i="10"/>
  <c r="G6" i="9"/>
  <c r="K7" i="10"/>
  <c r="G5" i="9"/>
  <c r="K6" i="10"/>
  <c r="G4" i="9"/>
  <c r="AT50" i="5"/>
  <c r="AU50" i="5"/>
  <c r="F46" i="9"/>
  <c r="AT49" i="5"/>
  <c r="AU49" i="5"/>
  <c r="F45" i="9"/>
  <c r="AT48" i="5"/>
  <c r="AU48" i="5"/>
  <c r="F44" i="9"/>
  <c r="AT47" i="5"/>
  <c r="AU47" i="5"/>
  <c r="F43" i="9"/>
  <c r="AT46" i="5"/>
  <c r="AU46" i="5"/>
  <c r="F42" i="9"/>
  <c r="AT45" i="5"/>
  <c r="AU45" i="5"/>
  <c r="F41" i="9"/>
  <c r="AT42" i="5"/>
  <c r="AU42" i="5"/>
  <c r="F38" i="9"/>
  <c r="AT41" i="5"/>
  <c r="AU41" i="5"/>
  <c r="F37" i="9"/>
  <c r="AT40" i="5"/>
  <c r="AU40" i="5"/>
  <c r="F36" i="9"/>
  <c r="AT39" i="5"/>
  <c r="AU39" i="5"/>
  <c r="F35" i="9"/>
  <c r="AT38" i="5"/>
  <c r="AU38" i="5"/>
  <c r="F34" i="9"/>
  <c r="AT37" i="5"/>
  <c r="AU37" i="5"/>
  <c r="F33" i="9"/>
  <c r="AT35" i="5"/>
  <c r="AU35" i="5"/>
  <c r="F31" i="9"/>
  <c r="AT34" i="5"/>
  <c r="AU34" i="5"/>
  <c r="F30" i="9"/>
  <c r="AT33" i="5"/>
  <c r="AU33" i="5"/>
  <c r="F29" i="9"/>
  <c r="AT32" i="5"/>
  <c r="AU32" i="5"/>
  <c r="F28" i="9"/>
  <c r="AT31" i="5"/>
  <c r="AU31" i="5"/>
  <c r="F27" i="9"/>
  <c r="AT29" i="5"/>
  <c r="AU29" i="5"/>
  <c r="F25" i="9"/>
  <c r="AT28" i="5"/>
  <c r="AU28" i="5"/>
  <c r="F24" i="9"/>
  <c r="AT27" i="5"/>
  <c r="AU27" i="5"/>
  <c r="F23" i="9"/>
  <c r="AT26" i="5"/>
  <c r="AU26" i="5"/>
  <c r="F22" i="9"/>
  <c r="AT24" i="5"/>
  <c r="AU24" i="5"/>
  <c r="F20" i="9"/>
  <c r="AT23" i="5"/>
  <c r="AU23" i="5"/>
  <c r="F19" i="9"/>
  <c r="AT22" i="5"/>
  <c r="AU22" i="5"/>
  <c r="F18" i="9"/>
  <c r="AT21" i="5"/>
  <c r="AU21" i="5"/>
  <c r="F17" i="9"/>
  <c r="E7" i="5"/>
  <c r="D7" i="5"/>
  <c r="F7" i="5"/>
  <c r="AT15" i="5"/>
  <c r="AU15" i="5"/>
  <c r="F11" i="9"/>
  <c r="AT14" i="5"/>
  <c r="AU14" i="5"/>
  <c r="F10" i="9"/>
  <c r="AT13" i="5"/>
  <c r="AU13" i="5"/>
  <c r="F9" i="9"/>
  <c r="AT12" i="5"/>
  <c r="AU12" i="5"/>
  <c r="F8" i="9"/>
  <c r="AT11" i="5"/>
  <c r="AU11" i="5"/>
  <c r="F7" i="9"/>
  <c r="F6" i="9"/>
  <c r="F5" i="9"/>
  <c r="F4" i="9"/>
  <c r="C46" i="9"/>
  <c r="C44" i="9"/>
  <c r="C43" i="9"/>
  <c r="C42" i="9"/>
  <c r="C41" i="9"/>
  <c r="C38" i="9"/>
  <c r="C37" i="9"/>
  <c r="C36" i="9"/>
  <c r="C35" i="9"/>
  <c r="C34" i="9"/>
  <c r="C33" i="9"/>
  <c r="C31" i="9"/>
  <c r="C30" i="9"/>
  <c r="C29" i="9"/>
  <c r="C28" i="9"/>
  <c r="C27" i="9"/>
  <c r="C25" i="9"/>
  <c r="C24" i="9"/>
  <c r="C23" i="9"/>
  <c r="C22" i="9"/>
  <c r="C20" i="9"/>
  <c r="C19" i="9"/>
  <c r="C18" i="9"/>
  <c r="C17" i="9"/>
  <c r="C15" i="9"/>
  <c r="C14" i="9"/>
  <c r="C13" i="9"/>
  <c r="C12" i="9"/>
  <c r="C11" i="9"/>
  <c r="C10" i="9"/>
  <c r="C9" i="9"/>
  <c r="C8" i="9"/>
  <c r="C7" i="9"/>
  <c r="C6" i="9"/>
  <c r="C5" i="9"/>
  <c r="C4" i="9"/>
  <c r="B46" i="9"/>
  <c r="B45" i="9"/>
  <c r="B44" i="9"/>
  <c r="B43" i="9"/>
  <c r="B42" i="9"/>
  <c r="B41" i="9"/>
  <c r="B38" i="9"/>
  <c r="B37" i="9"/>
  <c r="B36" i="9"/>
  <c r="B35" i="9"/>
  <c r="B34" i="9"/>
  <c r="B33" i="9"/>
  <c r="B31" i="9"/>
  <c r="B30" i="9"/>
  <c r="B29" i="9"/>
  <c r="B28" i="9"/>
  <c r="B27" i="9"/>
  <c r="B25" i="9"/>
  <c r="B24" i="9"/>
  <c r="B23" i="9"/>
  <c r="B22" i="9"/>
  <c r="B20" i="9"/>
  <c r="B19" i="9"/>
  <c r="B18" i="9"/>
  <c r="B17" i="9"/>
  <c r="B15" i="9"/>
  <c r="B14" i="9"/>
  <c r="B13" i="9"/>
  <c r="B12" i="9"/>
  <c r="B10" i="9"/>
  <c r="B9" i="9"/>
  <c r="B8" i="9"/>
  <c r="B7" i="9"/>
  <c r="B6" i="9"/>
  <c r="B5" i="9"/>
  <c r="B4" i="9"/>
  <c r="A45" i="9"/>
  <c r="A43" i="9"/>
  <c r="A41" i="9"/>
  <c r="A36" i="9"/>
  <c r="A33" i="9"/>
  <c r="A27" i="9"/>
  <c r="A22" i="9"/>
  <c r="A17" i="9"/>
  <c r="A12" i="9"/>
  <c r="A10" i="9"/>
  <c r="A9" i="9"/>
  <c r="A7" i="9"/>
  <c r="A4" i="9"/>
  <c r="E46" i="8"/>
  <c r="E45" i="8"/>
  <c r="E44" i="8"/>
  <c r="E43" i="8"/>
  <c r="E42" i="8"/>
  <c r="E41" i="8"/>
  <c r="E38" i="8"/>
  <c r="E37" i="8"/>
  <c r="E36" i="8"/>
  <c r="E35" i="8"/>
  <c r="E34" i="8"/>
  <c r="E33" i="8"/>
  <c r="E31" i="8"/>
  <c r="E30" i="8"/>
  <c r="E29" i="8"/>
  <c r="E28" i="8"/>
  <c r="E27" i="8"/>
  <c r="E25" i="8"/>
  <c r="E24" i="8"/>
  <c r="E23" i="8"/>
  <c r="E22" i="8"/>
  <c r="E20" i="8"/>
  <c r="E19" i="8"/>
  <c r="E18" i="8"/>
  <c r="E17" i="8"/>
  <c r="E15" i="8"/>
  <c r="E14" i="8"/>
  <c r="E13" i="8"/>
  <c r="E12" i="8"/>
  <c r="E11" i="8"/>
  <c r="E10" i="8"/>
  <c r="E9" i="8"/>
  <c r="E8" i="8"/>
  <c r="E7" i="8"/>
  <c r="E6" i="8"/>
  <c r="E5" i="8"/>
  <c r="E4" i="8"/>
  <c r="D46" i="8"/>
  <c r="D45" i="8"/>
  <c r="D44" i="8"/>
  <c r="D43" i="8"/>
  <c r="D42" i="8"/>
  <c r="D41" i="8"/>
  <c r="D38" i="8"/>
  <c r="D37" i="8"/>
  <c r="D36" i="8"/>
  <c r="D35" i="8"/>
  <c r="D34" i="8"/>
  <c r="D33" i="8"/>
  <c r="D31" i="8"/>
  <c r="D30" i="8"/>
  <c r="D29" i="8"/>
  <c r="D28" i="8"/>
  <c r="D27" i="8"/>
  <c r="D25" i="8"/>
  <c r="D24" i="8"/>
  <c r="D23" i="8"/>
  <c r="D22" i="8"/>
  <c r="D20" i="8"/>
  <c r="D19" i="8"/>
  <c r="D18" i="8"/>
  <c r="D17" i="8"/>
  <c r="D15" i="8"/>
  <c r="D14" i="8"/>
  <c r="D13" i="8"/>
  <c r="D12" i="8"/>
  <c r="D11" i="8"/>
  <c r="D10" i="8"/>
  <c r="D9" i="8"/>
  <c r="D8" i="8"/>
  <c r="D7" i="8"/>
  <c r="D6" i="8"/>
  <c r="D5" i="8"/>
  <c r="D4" i="8"/>
  <c r="C46" i="8"/>
  <c r="C45" i="8"/>
  <c r="C44" i="8"/>
  <c r="C43" i="8"/>
  <c r="C42" i="8"/>
  <c r="C41" i="8"/>
  <c r="C38" i="8"/>
  <c r="C37" i="8"/>
  <c r="C36" i="8"/>
  <c r="C35" i="8"/>
  <c r="C34" i="8"/>
  <c r="C33" i="8"/>
  <c r="C31" i="8"/>
  <c r="C30" i="8"/>
  <c r="C29" i="8"/>
  <c r="C28" i="8"/>
  <c r="C27" i="8"/>
  <c r="C25" i="8"/>
  <c r="C24" i="8"/>
  <c r="C23" i="8"/>
  <c r="C22" i="8"/>
  <c r="C20" i="8"/>
  <c r="C19" i="8"/>
  <c r="C18" i="8"/>
  <c r="C17" i="8"/>
  <c r="C15" i="8"/>
  <c r="C14" i="8"/>
  <c r="C13" i="8"/>
  <c r="C12" i="8"/>
  <c r="C11" i="8"/>
  <c r="C10" i="8"/>
  <c r="C9" i="8"/>
  <c r="C8" i="8"/>
  <c r="C7" i="8"/>
  <c r="C6" i="8"/>
  <c r="C5" i="8"/>
  <c r="C4" i="8"/>
  <c r="B46" i="8"/>
  <c r="B45" i="8"/>
  <c r="B44" i="8"/>
  <c r="B43" i="8"/>
  <c r="B42" i="8"/>
  <c r="B41" i="8"/>
  <c r="B38" i="8"/>
  <c r="B37" i="8"/>
  <c r="B36" i="8"/>
  <c r="B35" i="8"/>
  <c r="B34" i="8"/>
  <c r="B33" i="8"/>
  <c r="B31" i="8"/>
  <c r="B30" i="8"/>
  <c r="B29" i="8"/>
  <c r="B28" i="8"/>
  <c r="B27" i="8"/>
  <c r="B25" i="8"/>
  <c r="B24" i="8"/>
  <c r="B23" i="8"/>
  <c r="B22" i="8"/>
  <c r="B20" i="8"/>
  <c r="B19" i="8"/>
  <c r="B18" i="8"/>
  <c r="B17" i="8"/>
  <c r="B15" i="8"/>
  <c r="B14" i="8"/>
  <c r="B13" i="8"/>
  <c r="B12" i="8"/>
  <c r="B11" i="8"/>
  <c r="B10" i="8"/>
  <c r="B9" i="8"/>
  <c r="A9" i="8"/>
  <c r="B8" i="8"/>
  <c r="B7" i="8"/>
  <c r="B6" i="8"/>
  <c r="B5" i="8"/>
  <c r="B4" i="8"/>
  <c r="A45" i="8"/>
  <c r="A43" i="8"/>
  <c r="A41" i="8"/>
  <c r="A36" i="8"/>
  <c r="A27" i="8"/>
  <c r="A22" i="8"/>
  <c r="A17" i="8"/>
  <c r="A33" i="8"/>
  <c r="A12" i="8"/>
  <c r="A10" i="8"/>
  <c r="A7" i="8"/>
  <c r="A4" i="8"/>
  <c r="AT10" i="5"/>
  <c r="A78" i="2"/>
  <c r="AT9" i="5"/>
  <c r="AT8" i="5"/>
  <c r="A6" i="10"/>
  <c r="AT16" i="5"/>
  <c r="O3" i="4"/>
  <c r="AQ4" i="5"/>
  <c r="N3" i="4"/>
  <c r="AN4" i="5"/>
  <c r="M3" i="4"/>
  <c r="AK4" i="5"/>
  <c r="L3" i="4"/>
  <c r="AH4" i="5"/>
  <c r="K3" i="4"/>
  <c r="AE4" i="5"/>
  <c r="J3" i="4"/>
  <c r="AB4" i="5"/>
  <c r="I3" i="4"/>
  <c r="Y4" i="5"/>
  <c r="H3" i="4"/>
  <c r="V4" i="5"/>
  <c r="G3" i="4"/>
  <c r="S4" i="5"/>
  <c r="F3" i="4"/>
  <c r="P4" i="5"/>
  <c r="A47" i="10"/>
  <c r="A45" i="10"/>
  <c r="A43" i="10"/>
  <c r="A38" i="10"/>
  <c r="A35" i="10"/>
  <c r="A29" i="10"/>
  <c r="A24" i="10"/>
  <c r="A19" i="10"/>
  <c r="A12" i="10"/>
  <c r="A11" i="10"/>
  <c r="A9" i="10"/>
  <c r="A49" i="5"/>
  <c r="A47" i="5"/>
  <c r="A45" i="5"/>
  <c r="A40" i="5"/>
  <c r="A37" i="5"/>
  <c r="A31" i="5"/>
  <c r="A26" i="5"/>
  <c r="A21" i="5"/>
  <c r="A16" i="5"/>
  <c r="A14" i="5"/>
  <c r="A13" i="5"/>
  <c r="A11" i="5"/>
  <c r="J80" i="2"/>
  <c r="J78" i="2"/>
  <c r="J76" i="2"/>
  <c r="J74" i="2"/>
  <c r="J72" i="2"/>
  <c r="J70" i="2"/>
  <c r="J68" i="2"/>
  <c r="J66" i="2"/>
  <c r="J64" i="2"/>
  <c r="J62" i="2"/>
  <c r="J60" i="2"/>
  <c r="J58" i="2"/>
  <c r="J56" i="2"/>
  <c r="J54" i="2"/>
  <c r="J52" i="2"/>
  <c r="J50" i="2"/>
  <c r="J48" i="2"/>
  <c r="J46" i="2"/>
  <c r="J42" i="2"/>
  <c r="J41" i="2"/>
  <c r="J39" i="2"/>
  <c r="J23" i="2"/>
  <c r="J27" i="2"/>
  <c r="J37" i="2"/>
  <c r="A31" i="2"/>
  <c r="J35" i="2"/>
  <c r="J33" i="2"/>
  <c r="J31" i="2"/>
  <c r="J29" i="2"/>
  <c r="J25" i="2"/>
  <c r="J21" i="2"/>
  <c r="J19" i="2"/>
  <c r="J16" i="2"/>
  <c r="J14" i="2"/>
  <c r="J11" i="2"/>
  <c r="A72" i="2"/>
  <c r="A5" i="2"/>
  <c r="B3" i="4"/>
  <c r="A8" i="2"/>
  <c r="C3" i="4"/>
  <c r="A66" i="2"/>
  <c r="A60" i="2"/>
  <c r="A54" i="2"/>
  <c r="A48" i="2"/>
  <c r="A42" i="2"/>
  <c r="A37" i="2"/>
  <c r="A25" i="2"/>
  <c r="F3" i="11"/>
  <c r="A19" i="2"/>
  <c r="E3" i="11"/>
  <c r="A11" i="2"/>
  <c r="D3" i="11"/>
  <c r="C3" i="11"/>
  <c r="B3" i="11"/>
  <c r="J10" i="2"/>
  <c r="J9" i="2"/>
  <c r="J8" i="2"/>
  <c r="J5" i="2"/>
  <c r="J7" i="2"/>
  <c r="J6" i="2"/>
  <c r="E3" i="4"/>
  <c r="M4" i="5"/>
  <c r="D3" i="4"/>
  <c r="J4" i="5"/>
  <c r="G4" i="5"/>
  <c r="D4" i="5"/>
</calcChain>
</file>

<file path=xl/sharedStrings.xml><?xml version="1.0" encoding="utf-8"?>
<sst xmlns="http://schemas.openxmlformats.org/spreadsheetml/2006/main" count="1739" uniqueCount="371">
  <si>
    <t>Step 1: Impact Assessment</t>
  </si>
  <si>
    <t>1.1. Primary Asset (PA) Identification</t>
  </si>
  <si>
    <t>PA1</t>
  </si>
  <si>
    <t>PA2</t>
  </si>
  <si>
    <t>Step 1: Impact Assessment</t>
  </si>
  <si>
    <t>Potential Compromise of   C, I or A:</t>
  </si>
  <si>
    <t>Capacity</t>
  </si>
  <si>
    <t>Economic</t>
  </si>
  <si>
    <t>Regulatory</t>
  </si>
  <si>
    <t>Justification</t>
  </si>
  <si>
    <t>C</t>
  </si>
  <si>
    <t>I</t>
  </si>
  <si>
    <t>A</t>
  </si>
  <si>
    <t>C</t>
  </si>
  <si>
    <t>I</t>
  </si>
  <si>
    <t>A</t>
  </si>
  <si>
    <t>C</t>
  </si>
  <si>
    <t>I</t>
  </si>
  <si>
    <t>A</t>
  </si>
  <si>
    <t>Step 2: Supporting Asset Identification &amp; Valuation</t>
  </si>
  <si>
    <t>Primary Assets (specify a separate column for each primary asset specified in step 1.1)</t>
  </si>
  <si>
    <t>C</t>
  </si>
  <si>
    <t>I</t>
  </si>
  <si>
    <t>A</t>
  </si>
  <si>
    <t>C</t>
  </si>
  <si>
    <t>I</t>
  </si>
  <si>
    <t>A</t>
  </si>
  <si>
    <t>C</t>
  </si>
  <si>
    <t>I</t>
  </si>
  <si>
    <t>A</t>
  </si>
  <si>
    <t>C</t>
  </si>
  <si>
    <t>I</t>
  </si>
  <si>
    <t>A</t>
  </si>
  <si>
    <t>Supporting Assets(same as specified in step 2.1)</t>
  </si>
  <si>
    <t>Primary Asset ID</t>
  </si>
  <si>
    <t>Supporting Assets  (same as  specified in step 2.1)</t>
  </si>
  <si>
    <t>2 Linkage with Primary Assets</t>
  </si>
  <si>
    <t xml:space="preserve">Primary Asset Name </t>
  </si>
  <si>
    <t>Supporting Asset (same as specified in step 2)</t>
  </si>
  <si>
    <t>Primary Asset / Supporting Asset</t>
  </si>
  <si>
    <t>Primary Asset Name</t>
  </si>
  <si>
    <r>
      <rPr>
        <b/>
        <i/>
        <sz val="12"/>
        <color rgb="FF000000"/>
        <rFont val="Arial"/>
        <family val="2"/>
      </rPr>
      <t>Pre-</t>
    </r>
    <r>
      <rPr>
        <b/>
        <i/>
        <sz val="12"/>
        <color rgb="FF000000"/>
        <rFont val="Arial"/>
        <family val="2"/>
      </rPr>
      <t>Controls</t>
    </r>
  </si>
  <si>
    <t>Post-Controls</t>
  </si>
  <si>
    <t>Type (information/service)</t>
  </si>
  <si>
    <t>Vulnerability</t>
  </si>
  <si>
    <t>Impact (see Table in the Methodology)</t>
  </si>
  <si>
    <t>Inherited impact</t>
  </si>
  <si>
    <t>Reviewed Impact</t>
  </si>
  <si>
    <t>MAX</t>
  </si>
  <si>
    <t>Overall Impact (1.2)</t>
  </si>
  <si>
    <t>Threat</t>
  </si>
  <si>
    <t>Likelihood (from step 3.2)</t>
  </si>
  <si>
    <t>Reviewed Impact (from step 3.1)</t>
  </si>
  <si>
    <t>Residual Impact</t>
  </si>
  <si>
    <t>Residual Likelihood</t>
  </si>
  <si>
    <t>Likelihood</t>
  </si>
  <si>
    <t>1.2 Impact Assessment on Primary Assets</t>
  </si>
  <si>
    <t>Reviewed Impact (from step 2.1)</t>
  </si>
  <si>
    <t>Likelihood (from step 2.2)</t>
  </si>
  <si>
    <t>Step 2.1: Vulnerabilities &amp; Threat Scenarios Evaluation</t>
  </si>
  <si>
    <r>
      <t xml:space="preserve">(Same values as specified in column 1.2 Overall Impact) </t>
    </r>
    <r>
      <rPr>
        <i/>
        <sz val="11"/>
        <color rgb="FF000000"/>
        <rFont val="Arial"/>
        <family val="2"/>
      </rPr>
      <t>Impact -&gt;</t>
    </r>
  </si>
  <si>
    <t>Y</t>
  </si>
  <si>
    <t>&lt;=</t>
  </si>
  <si>
    <t>Likelihood Areas (see Table in the Methodology)</t>
  </si>
  <si>
    <t>2.2 Likelihood Assessmenton Supporting Assets</t>
  </si>
  <si>
    <t>Overall Likelihood (2.2)</t>
  </si>
  <si>
    <t>Threats (same as specified in step 2.1)</t>
  </si>
  <si>
    <t>Vulnerability (same as specified in step 2.1)</t>
  </si>
  <si>
    <t>Step 5: Residual Risk</t>
  </si>
  <si>
    <t>&lt;-- Maximum Residual Risk from step 4 for all threats related to corresponding supporting assets</t>
  </si>
  <si>
    <t>Skills</t>
  </si>
  <si>
    <t>Means</t>
  </si>
  <si>
    <t>Opportunity</t>
  </si>
  <si>
    <t>Profit</t>
  </si>
  <si>
    <t>Attention</t>
  </si>
  <si>
    <t>Impunity</t>
  </si>
  <si>
    <t>Detection</t>
  </si>
  <si>
    <t>Step 2: Threat Evaluation</t>
  </si>
  <si>
    <t>Step 3: Risk Evaluation</t>
  </si>
  <si>
    <t>Step 4: Risk Treatment</t>
  </si>
  <si>
    <t>Step 4.1: Risk Treatment and Calculation of Residual Risk for Supporting Assets</t>
  </si>
  <si>
    <t>Step 3.1: Risk Table</t>
  </si>
  <si>
    <t>1. No impact, NA</t>
  </si>
  <si>
    <t>2. Minor</t>
  </si>
  <si>
    <t>3. Severe</t>
  </si>
  <si>
    <t xml:space="preserve">4. Critical </t>
  </si>
  <si>
    <t xml:space="preserve">5. Catastrophic </t>
  </si>
  <si>
    <t>5. Certain</t>
  </si>
  <si>
    <t>Low</t>
  </si>
  <si>
    <t>High</t>
  </si>
  <si>
    <t>4. Very likely</t>
  </si>
  <si>
    <t>Medium</t>
  </si>
  <si>
    <t>3. Likely</t>
  </si>
  <si>
    <t>2. Unlikely</t>
  </si>
  <si>
    <t>1. Very Unlikely</t>
  </si>
  <si>
    <t>&lt;- Table used by ATM</t>
  </si>
  <si>
    <t>&lt;- Example of a different Risk Table for a different industry less risk averse</t>
  </si>
  <si>
    <t>Step 3.2: Risk Evaluation</t>
  </si>
  <si>
    <t>Risk level (from Table 3.1)</t>
  </si>
  <si>
    <t>Residual Risk level (from Table 3.1)</t>
  </si>
  <si>
    <t>Residual Risk for Primary Assets</t>
  </si>
  <si>
    <t>5.1 Back Linkage of 4.1 Residual Risk for Supporting Assets to Primary Assets (see 1.3)</t>
  </si>
  <si>
    <t>Threats (same as specified in step 3.1)</t>
  </si>
  <si>
    <t>Vulnerability (same as specified in step 3.1)</t>
  </si>
  <si>
    <t>Justification for attenuating circumstances</t>
  </si>
  <si>
    <t>Student Information</t>
  </si>
  <si>
    <t>Name</t>
  </si>
  <si>
    <t>Surname</t>
  </si>
  <si>
    <t>Case Study</t>
  </si>
  <si>
    <t>Deliverables</t>
  </si>
  <si>
    <t>Date</t>
  </si>
  <si>
    <t>D.a - Assets</t>
  </si>
  <si>
    <t>D.b - Threats</t>
  </si>
  <si>
    <t>D.c - Pre-controls</t>
  </si>
  <si>
    <t>D.d - Post controls</t>
  </si>
  <si>
    <t>&lt;-- Final outcome to be communicated to stakeholders (beside controls)</t>
  </si>
  <si>
    <t>ID (Matricola)</t>
  </si>
  <si>
    <t>x</t>
  </si>
  <si>
    <t>information</t>
  </si>
  <si>
    <t>service</t>
  </si>
  <si>
    <t>Personnel</t>
  </si>
  <si>
    <t>Performance</t>
  </si>
  <si>
    <t>Branding</t>
  </si>
  <si>
    <t>Environment</t>
  </si>
  <si>
    <t>Nicolò</t>
  </si>
  <si>
    <t>Vinci</t>
  </si>
  <si>
    <t>220229</t>
  </si>
  <si>
    <t>UTM service provider</t>
  </si>
  <si>
    <t>PA3</t>
  </si>
  <si>
    <t>PA4</t>
  </si>
  <si>
    <t>PA5</t>
  </si>
  <si>
    <t>PA6</t>
  </si>
  <si>
    <t>Defining obstacles and terrain</t>
  </si>
  <si>
    <t>PA7</t>
  </si>
  <si>
    <t>PA8</t>
  </si>
  <si>
    <t>PA9</t>
  </si>
  <si>
    <t>Surveillance</t>
  </si>
  <si>
    <t>PA10</t>
  </si>
  <si>
    <t>Maintain safe separation</t>
  </si>
  <si>
    <t>PA11</t>
  </si>
  <si>
    <t>Identification</t>
  </si>
  <si>
    <t>PA12</t>
  </si>
  <si>
    <t>PA13</t>
  </si>
  <si>
    <t>Cryptography</t>
  </si>
  <si>
    <t>Database</t>
  </si>
  <si>
    <t>User interface</t>
  </si>
  <si>
    <t>If not available, the entire UAV network can not fly and work.</t>
  </si>
  <si>
    <t>If not available, no drone can not fly.</t>
  </si>
  <si>
    <t>Flight and flight planning</t>
  </si>
  <si>
    <t>If the integrity of the authorization airspace is corrupted, the UAV network could fly in no-fly-zone.</t>
  </si>
  <si>
    <t>The UAV network must know where it is authorized to fly, otherwise it can not fly.</t>
  </si>
  <si>
    <t>The UAV network can not compute a path correctly without the weather information.</t>
  </si>
  <si>
    <t>Someone can change the path, changing the obstalces and terrain information.</t>
  </si>
  <si>
    <t>The UAV network can not compute a path correctly without the obstacles and terrain information.</t>
  </si>
  <si>
    <t>If someone can modify the route planned, he can control the UAV network.</t>
  </si>
  <si>
    <t>The UAV network can not fly without a flight planning.</t>
  </si>
  <si>
    <t>Somone can hijack the UAV network to collide against people or man-made artifacts.</t>
  </si>
  <si>
    <t>The UAV network can not flight without maintaing safe separation.</t>
  </si>
  <si>
    <r>
      <t xml:space="preserve">Scenario: </t>
    </r>
    <r>
      <rPr>
        <sz val="10"/>
        <rFont val="Arial"/>
        <family val="2"/>
      </rPr>
      <t xml:space="preserve">the risk assessment is based on the point of view of the UTM controller. The UTM controller has to guarantee the packages delivery through a UAV network. </t>
    </r>
  </si>
  <si>
    <t>Meteo data</t>
  </si>
  <si>
    <t xml:space="preserve">The UAV network must be able to choose and follow the best route from the start point to the destination independently. </t>
  </si>
  <si>
    <t>Dynamic geo-fencing</t>
  </si>
  <si>
    <t>Prediction and Dynamic flight adjustment</t>
  </si>
  <si>
    <t>Lost link management</t>
  </si>
  <si>
    <t>Emergency landing</t>
  </si>
  <si>
    <t>Every communication towards UAV network and among UAV network itself must be secure regarding Confidentiality, Integrity and Availability.</t>
  </si>
  <si>
    <t>Integration with external maps</t>
  </si>
  <si>
    <t>information/service</t>
  </si>
  <si>
    <t>If a drone loses the communication, it returns to a predetermined point.</t>
  </si>
  <si>
    <t>Air traffic</t>
  </si>
  <si>
    <t>Horizontal and vertical space</t>
  </si>
  <si>
    <t>Machine learning</t>
  </si>
  <si>
    <t>Network communication between UAV network and data centre (WAN)</t>
  </si>
  <si>
    <t>Network communication between servers in the data centre (internal LAN)</t>
  </si>
  <si>
    <t>Data centre</t>
  </si>
  <si>
    <t>Servers</t>
  </si>
  <si>
    <t>PA14</t>
  </si>
  <si>
    <t>Integration with external air traffic mapping</t>
  </si>
  <si>
    <t>No problem if someone knows how the prediction is done.</t>
  </si>
  <si>
    <t xml:space="preserve">In case of an unauthorised modification to the prediction system, the UAV network may collide against something or someone. </t>
  </si>
  <si>
    <t>If someone knows where the drone returns when the link get lost, he may steal the drone.</t>
  </si>
  <si>
    <t>if someone changes the place where the drone returns when the link get lost, he can steal the drone.</t>
  </si>
  <si>
    <t>Providing a secure communication between client and UAV network and UAV network itself</t>
  </si>
  <si>
    <t>If someone breaks the integrity of the communication, the UAV network does not work anymore. Besides he can control the UAV network changing the destination point.</t>
  </si>
  <si>
    <t>If the communications are not available the UAV network can not work.</t>
  </si>
  <si>
    <t>There is no problem if someone read the weather information.</t>
  </si>
  <si>
    <t>Someone can change the route, changing the weather information.</t>
  </si>
  <si>
    <t>There is no problem if someone read the obstacles and terrain information.</t>
  </si>
  <si>
    <t>Someone can read the shipping information (sensible data) from the flight planning.</t>
  </si>
  <si>
    <t>Tthere is no problem if someone read wether the UAV network is authorized or not to fly in that zone.</t>
  </si>
  <si>
    <t>If someone can see in clear the data that are exchanged between client and UAV newtork and between UAV network itself, he can read sensible data such as the shipping information.</t>
  </si>
  <si>
    <t>If someone is able to change the emergency place, he can steal drones.</t>
  </si>
  <si>
    <t>There is no problem if someone knows the emergency place where  drones land.</t>
  </si>
  <si>
    <t>The UAV network can not fly without an emeregency landing.</t>
  </si>
  <si>
    <t>There is no problem if someone knows where drones are flying.</t>
  </si>
  <si>
    <t>The UTM personnel can not monitor the UAV network anymore modifying the surveillance data, so drone can be lost.</t>
  </si>
  <si>
    <t>The UTM personnel can not monitor the UAV network without the surveillance system. Hence the UAV network can not fly.</t>
  </si>
  <si>
    <t>There is no problem if someone knows how the UAV network keep the distance from man-made artifacts and people.</t>
  </si>
  <si>
    <t>There is no problem if someone knows how a single drone is identified.</t>
  </si>
  <si>
    <t>Someone could modify the basic information about every single drone. So the personnel can be confused by fake information.</t>
  </si>
  <si>
    <t>A drone can not fly without identification.</t>
  </si>
  <si>
    <t>There is no problem if someone knows the air traffic information.</t>
  </si>
  <si>
    <t>Someone can modify the air traffic information in order to tamper the flight and control the UAV network.</t>
  </si>
  <si>
    <t>The UAV network is not be able to fly without the air traffic information.</t>
  </si>
  <si>
    <t>There is no problem if someone knows how space the UAV network takes up.</t>
  </si>
  <si>
    <t>Modifying the horizontal and vertical space that the UAV network takes up in order to change the route and hjiack the UAV network.</t>
  </si>
  <si>
    <t>The UAV network can not plane a route without knowing how space it takes up.</t>
  </si>
  <si>
    <t>Someone can retrieve sensible data, reading the information stored in the data center and in the back-up data center.</t>
  </si>
  <si>
    <t>Someone can modify sensible data.</t>
  </si>
  <si>
    <t>The UAV network can not work without the data stored in the data center.</t>
  </si>
  <si>
    <t>Unexpected collision</t>
  </si>
  <si>
    <t>SW failures</t>
  </si>
  <si>
    <t>Disclosure of information</t>
  </si>
  <si>
    <t>Unauthorized access</t>
  </si>
  <si>
    <t>Tampering communication data</t>
  </si>
  <si>
    <t>Fire</t>
  </si>
  <si>
    <t xml:space="preserve">Flood </t>
  </si>
  <si>
    <t>Loss electricity</t>
  </si>
  <si>
    <t>Heat</t>
  </si>
  <si>
    <t>Information leakage</t>
  </si>
  <si>
    <t>Unathorized access</t>
  </si>
  <si>
    <t>DDoS attack</t>
  </si>
  <si>
    <t>SQL injection</t>
  </si>
  <si>
    <t>Disclosure of critical data</t>
  </si>
  <si>
    <t>Disclosure of cryptography keys</t>
  </si>
  <si>
    <t>Broken cryptography algorithm</t>
  </si>
  <si>
    <t>Integration with external meteo data</t>
  </si>
  <si>
    <t>Meteo data tampered</t>
  </si>
  <si>
    <t>Failure in system integration</t>
  </si>
  <si>
    <t>Maps data tampered</t>
  </si>
  <si>
    <t>Air traffic mapping tampered</t>
  </si>
  <si>
    <t>Misconfiguration of the flight planning</t>
  </si>
  <si>
    <t xml:space="preserve">Unauthorized access in order to tamper HW/SW </t>
  </si>
  <si>
    <t>Misconfiguration of the access control policy</t>
  </si>
  <si>
    <t>Bugs SW side</t>
  </si>
  <si>
    <t>Misconfiguration of the cryptography protocol</t>
  </si>
  <si>
    <t>No flood protection</t>
  </si>
  <si>
    <t>No mitigations against DDoS</t>
  </si>
  <si>
    <t>No mitigations against SQL injection</t>
  </si>
  <si>
    <t>Bad management of cryptographic keys</t>
  </si>
  <si>
    <t>Bad choice of cryptographic algorithm</t>
  </si>
  <si>
    <t>Error during development phase</t>
  </si>
  <si>
    <t>No control of incoming meteo data</t>
  </si>
  <si>
    <t>Denial of communication</t>
  </si>
  <si>
    <t>Because only in the flight planning may be sensitive data.</t>
  </si>
  <si>
    <t>No control of incoming maps</t>
  </si>
  <si>
    <t>No control of incoming air traffic mapping</t>
  </si>
  <si>
    <t>Unauthorized access in order to tamper algorithms</t>
  </si>
  <si>
    <t>Someone may tamper machine learning algorithms exploiting a misconfiguration in access control policy.</t>
  </si>
  <si>
    <t>Someone can tamper the communication in order to modify the data.</t>
  </si>
  <si>
    <t>The data centre may burn if the protection system is not adequate.</t>
  </si>
  <si>
    <t>The data centre may flood if the protection system is not adequate.</t>
  </si>
  <si>
    <t>The data centre may remain without power supply if there is any auxiliary power supply.</t>
  </si>
  <si>
    <t>The data centre may get too hot if the cooling system is not adequate.</t>
  </si>
  <si>
    <t xml:space="preserve">Someone, that is not authorized, can access physically to the data centre </t>
  </si>
  <si>
    <t>Someone can get the access to servers exploiting a wrong access policy.</t>
  </si>
  <si>
    <t>Someone can make unavailable some severs performing a DDoS attack.</t>
  </si>
  <si>
    <t>Someone can exploit some vulnerabilities in the cryptographic protocol used in order to retrieve sensible data.</t>
  </si>
  <si>
    <t>Someone may gain the access to database eve if he is not authorized.</t>
  </si>
  <si>
    <t>Someone can inject malicious SQL code in order to read, tamper or make unavailable some data.</t>
  </si>
  <si>
    <t>Someone can tamper the incoming meteo data in order to modify the flight.</t>
  </si>
  <si>
    <t>Someone can tamper the incoming maps in order to modify the flight.</t>
  </si>
  <si>
    <t>Someone can tamper the incoming air traffic mapping in order to modify the flight.</t>
  </si>
  <si>
    <t>Developers may make some mistakes during the development phase.</t>
  </si>
  <si>
    <t>Social engineering</t>
  </si>
  <si>
    <t>Human mistakes</t>
  </si>
  <si>
    <t>Lack of knowledge in cyber security</t>
  </si>
  <si>
    <t>Lack of knowledge in UTM  service</t>
  </si>
  <si>
    <t>Drone</t>
  </si>
  <si>
    <t>Poor network monitoring</t>
  </si>
  <si>
    <t>Lack of fire protection</t>
  </si>
  <si>
    <t>Lack of auxiliary power supply</t>
  </si>
  <si>
    <t>Lack of cooling system</t>
  </si>
  <si>
    <t>Strike</t>
  </si>
  <si>
    <t>Storing information</t>
  </si>
  <si>
    <t>The personnel may go on strike whether they are not satisfied of working conditions.</t>
  </si>
  <si>
    <t>Identification and Authentication</t>
  </si>
  <si>
    <t>Injecting malicious input</t>
  </si>
  <si>
    <t>No input checks</t>
  </si>
  <si>
    <t>System and Communications Protection</t>
  </si>
  <si>
    <t>Physical and Environmental Protection</t>
  </si>
  <si>
    <t>Testing the cryptography protocol</t>
  </si>
  <si>
    <t>Lost communication</t>
  </si>
  <si>
    <t>Lack of backup link</t>
  </si>
  <si>
    <t>Distruction</t>
  </si>
  <si>
    <t>Someone can attack the building in order to destroy it.</t>
  </si>
  <si>
    <t>Lack of backup datacentre</t>
  </si>
  <si>
    <t>Fixing the cooling system, migrating to the backup data centre</t>
  </si>
  <si>
    <t>Lack of attention to the  staff</t>
  </si>
  <si>
    <t xml:space="preserve">The personnel may go on strike only in extreme cases. </t>
  </si>
  <si>
    <t xml:space="preserve">An employee may make mistakes that are easily detectable thanks to logs. </t>
  </si>
  <si>
    <t>An unexpected object may hit a component of the drone due to an error in flight planning or in prediction and dynamic flight adjustment.</t>
  </si>
  <si>
    <t>An attacker may exploit an ingenuous employee to get access to the UTM service.</t>
  </si>
  <si>
    <t>Someone may access to any component of the drone and tamper it, exploiting misconfiguration in access control policy.</t>
  </si>
  <si>
    <t>Errors during development phase are frequent and may introduce to significant damage.</t>
  </si>
  <si>
    <t>Not all personnel may be affected by social engineering.</t>
  </si>
  <si>
    <t>Not all personnel lack of knowledge.</t>
  </si>
  <si>
    <t>Injecting malicious input such as SQL injection or command injection</t>
  </si>
  <si>
    <t>Someone may get access even if he is not authorized.</t>
  </si>
  <si>
    <t>Network communication between client (user interface) and UAV network (LAN)</t>
  </si>
  <si>
    <t>Someone may read in clear the communication by-passing the cryptographic protocol. However, it is not so easy to do it.</t>
  </si>
  <si>
    <t>Someone may make the communication unavailable overheading it. This may be a real damage given that the client could not communicate with the UAV network.</t>
  </si>
  <si>
    <t>The communication can be lost due to unexpected events. Malicious actions are not considered.</t>
  </si>
  <si>
    <t>Someone may make the communication unavailable overheading it. This may be a real damage given that the UAV network could not communicate with the data centre.</t>
  </si>
  <si>
    <t>Someone may make the communication unavailable overheading it. This may be a real damage given that the internal servers in the data centre could not communicate each other.</t>
  </si>
  <si>
    <t>The user may make intentional wrong action which is not handled by the interface. This action may cause an internal error or disclose some information.</t>
  </si>
  <si>
    <t>Someone may decrypt the encrypting data and spred it.</t>
  </si>
  <si>
    <t>Someone can retrieve the cryptographic keys and decrypt all the data stored. Then, he can spread all the encrypted data.</t>
  </si>
  <si>
    <t>Someone may exploit a vulnerability in the cryptographic protocol chosen in order to decrypt all the data stored. Then, he can spread all the encrypted data.</t>
  </si>
  <si>
    <t>Awareness training</t>
  </si>
  <si>
    <t>Fire detection and suppression</t>
  </si>
  <si>
    <t>Water detection</t>
  </si>
  <si>
    <t>Electrical grounding and circuit breakers</t>
  </si>
  <si>
    <t>Identification and Authentication, use of locked doors, guards, CCTV</t>
  </si>
  <si>
    <t>Comment: some pre-controls are taken from the NIST SP 800-53 Control Families, because they define in a complete way the preventive controls to apply.</t>
  </si>
  <si>
    <t>Comment: I consider the cryptography also as a tangible asset, because an attacker can get the cryptographic keys or can exploit some vulnerability in the cryptographic algorithm. So, from my point of view, the encryption method should be protected as a tangible asset.</t>
  </si>
  <si>
    <t>Predict potential collision between drone, drone and other moving objects (birds, helicpoters) and UAV network  must be able to adjust dynamically its flight to avoid collisions.</t>
  </si>
  <si>
    <t>Define dynamically where drones are authorized to fly.</t>
  </si>
  <si>
    <t>Integrate weather information in order to plan the flight.</t>
  </si>
  <si>
    <t>Integrate obstacles and terrain information in order to plan the flight.</t>
  </si>
  <si>
    <t>Provide a place to land in case of emergency such as failures.</t>
  </si>
  <si>
    <t>Monitor the flight of the UAV network in order to intervene in emergency cases.</t>
  </si>
  <si>
    <t>Maintain a security distance from any man-made artifacts and also people.</t>
  </si>
  <si>
    <t>Record every  UAV network drone.</t>
  </si>
  <si>
    <t>Consider the air traffic in order to plan the flight.</t>
  </si>
  <si>
    <t>Consider the horizontal and vertical space that UAV network occupies in order to plan the flight.</t>
  </si>
  <si>
    <t xml:space="preserve">Store all possible information such as shipping information or flight information. Providing CIA for the information stored. </t>
  </si>
  <si>
    <t>Understand if the personnel is satisfied with interviews</t>
  </si>
  <si>
    <t>Test the flight planning and the dynamic adjustment</t>
  </si>
  <si>
    <t>Test the SW to understand where it fails</t>
  </si>
  <si>
    <t>Test all possible inputs (fuzzing)</t>
  </si>
  <si>
    <t>Apply mitigations against DDoS such as a network traffic control and test them</t>
  </si>
  <si>
    <t>Apply mitigations against SQL injection such as the use of parameterized queries and test them</t>
  </si>
  <si>
    <t>Store cryptographic keys in a safe place</t>
  </si>
  <si>
    <t>Choose a cryptographic algorithm with no known vulnerabilities and test it</t>
  </si>
  <si>
    <t xml:space="preserve">Analyze the data incoming </t>
  </si>
  <si>
    <t>Call an expert to solve the social engineering attack and re-training the personnel</t>
  </si>
  <si>
    <t>Solve the mistakes and monitoring the situation</t>
  </si>
  <si>
    <t>Find an agreement with the personnel in order to end the strike</t>
  </si>
  <si>
    <t>Switch off the compromised drone and exchanging with a new one</t>
  </si>
  <si>
    <t>Interrupt the user interface SW and patch it</t>
  </si>
  <si>
    <t>Estinguish the fire, migrate to the backup data centre</t>
  </si>
  <si>
    <t>Fix the flood protection, migrate to the backup data centre</t>
  </si>
  <si>
    <t>Fix the power supply, exploit the auxiliary power supply, migrate to the backup data centre</t>
  </si>
  <si>
    <t>Check the logs to find the responsible, fix the access control policy and testing it</t>
  </si>
  <si>
    <t>Check the logs to find the responsible, cut the broken link, use a backup link and sanitize the broken link</t>
  </si>
  <si>
    <t>Check the logs to find the responsible, cut the communication, use a backup link, analyze the tampered data to understand the exploited vulnerabilities and patch them</t>
  </si>
  <si>
    <t>Check the logs to find the responsible, cut the communication, use a backup link and sanitize the broken link</t>
  </si>
  <si>
    <t>Check the logs to find the responsible, cut the communication, use a backup link and patch the access control policies</t>
  </si>
  <si>
    <t>Check the logs to find the responsible, cut the communication, use a backup link, understand the damage and patch the vulnerability</t>
  </si>
  <si>
    <t>Check the logs to find the responsible, interrupt the user interface SW, sanitize it and test again</t>
  </si>
  <si>
    <t>Check the logs to find the responsible, interrupt the machine learning SW and sanitize it</t>
  </si>
  <si>
    <t>Check the logs to find the responsible, switch off the compromised drone and exchanging with a new one.</t>
  </si>
  <si>
    <t>Migrate to the backup data centre</t>
  </si>
  <si>
    <t>Switch off the compromised server, find the exploited vulnerabilities, migrate to the backup server and fix the compromised server</t>
  </si>
  <si>
    <t>Check the logs to find the responsible, switch off the compromised server, migrate to the backup server and fix the compromised server</t>
  </si>
  <si>
    <t>Switch off the compromised server, migrate to the backup server and fix the compromised server</t>
  </si>
  <si>
    <t>Change the cryptographic protocol, migrate to backup database</t>
  </si>
  <si>
    <t>Modify the access control policy, migrate to backup database</t>
  </si>
  <si>
    <t>Migrate to backup database, find the exploited fields and apply mitigations against SQL injection</t>
  </si>
  <si>
    <t>Change the place where the cryptographic keys are stored</t>
  </si>
  <si>
    <t>Change the cryptographic algorithm</t>
  </si>
  <si>
    <t>Change where the meteo data are retrieved</t>
  </si>
  <si>
    <t>Find the errors, patch them and test the system</t>
  </si>
  <si>
    <t>Change where the maps are retrieved</t>
  </si>
  <si>
    <t>Change where the air traffic mapping is retrieved</t>
  </si>
  <si>
    <t>Comment: I take the MAXIMUM value for each primary asset</t>
  </si>
  <si>
    <t>1 = Low</t>
  </si>
  <si>
    <t>2 = Medium</t>
  </si>
  <si>
    <t>3 = High</t>
  </si>
  <si>
    <t>Comment: I USED THIS TABLE TO EVALUATE THE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</si>
</sst>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name val="Arial"/>
    </font>
    <font>
      <b/>
      <sz val="18"/>
      <color rgb="FF000000"/>
      <name val="Arial"/>
      <family val="2"/>
    </font>
    <font>
      <sz val="11"/>
      <color rgb="FF000000"/>
      <name val="Arial"/>
      <family val="2"/>
    </font>
    <font>
      <b/>
      <sz val="14"/>
      <color rgb="FF000000"/>
      <name val="Arial"/>
      <family val="2"/>
    </font>
    <font>
      <sz val="10"/>
      <name val="Arial"/>
      <family val="2"/>
    </font>
    <font>
      <b/>
      <i/>
      <sz val="12"/>
      <color rgb="FF000000"/>
      <name val="Arial"/>
      <family val="2"/>
    </font>
    <font>
      <sz val="11"/>
      <color rgb="FF000000"/>
      <name val="Arial"/>
      <family val="2"/>
    </font>
    <font>
      <sz val="11"/>
      <color rgb="FF000000"/>
      <name val="Arial"/>
      <family val="2"/>
    </font>
    <font>
      <b/>
      <sz val="12"/>
      <color rgb="FF000000"/>
      <name val="Arial"/>
      <family val="2"/>
    </font>
    <font>
      <b/>
      <sz val="11"/>
      <color rgb="FF000000"/>
      <name val="Arial"/>
      <family val="2"/>
    </font>
    <font>
      <sz val="11"/>
      <color rgb="FF000000"/>
      <name val="Arial"/>
      <family val="2"/>
    </font>
    <font>
      <sz val="11"/>
      <color rgb="FF000000"/>
      <name val="Arial"/>
      <family val="2"/>
    </font>
    <font>
      <sz val="10"/>
      <color rgb="FF000000"/>
      <name val="Arial"/>
      <family val="2"/>
    </font>
    <font>
      <sz val="11"/>
      <color rgb="FF000000"/>
      <name val="Arial"/>
      <family val="2"/>
    </font>
    <font>
      <i/>
      <sz val="11"/>
      <color rgb="FF000000"/>
      <name val="Arial"/>
      <family val="2"/>
    </font>
    <font>
      <i/>
      <sz val="11"/>
      <name val="Arial"/>
      <family val="2"/>
    </font>
    <font>
      <sz val="10"/>
      <color rgb="FF000000"/>
      <name val="Arial"/>
      <family val="2"/>
    </font>
    <font>
      <i/>
      <sz val="11"/>
      <name val="Arial"/>
      <family val="2"/>
    </font>
    <font>
      <b/>
      <i/>
      <sz val="12"/>
      <name val="Arial"/>
      <family val="2"/>
    </font>
    <font>
      <b/>
      <i/>
      <sz val="12"/>
      <name val="Arial"/>
      <family val="2"/>
    </font>
    <font>
      <sz val="12"/>
      <color rgb="FF000000"/>
      <name val="Arial"/>
      <family val="2"/>
    </font>
    <font>
      <sz val="12"/>
      <color rgb="FF000000"/>
      <name val="Arial"/>
      <family val="2"/>
    </font>
    <font>
      <b/>
      <sz val="10"/>
      <name val="Arial"/>
      <family val="2"/>
    </font>
    <font>
      <u/>
      <sz val="10"/>
      <color theme="10"/>
      <name val="Arial"/>
      <family val="2"/>
    </font>
    <font>
      <u/>
      <sz val="10"/>
      <color theme="11"/>
      <name val="Arial"/>
      <family val="2"/>
    </font>
    <font>
      <i/>
      <sz val="10"/>
      <name val="Arial"/>
      <family val="2"/>
    </font>
    <font>
      <b/>
      <sz val="12"/>
      <name val="Arial"/>
      <family val="2"/>
    </font>
    <font>
      <sz val="11"/>
      <name val="Arial"/>
      <family val="2"/>
    </font>
    <font>
      <sz val="18"/>
      <name val="Arial"/>
      <family val="2"/>
    </font>
    <font>
      <sz val="16"/>
      <name val="Arial"/>
      <family val="2"/>
    </font>
    <font>
      <b/>
      <i/>
      <sz val="14"/>
      <color rgb="FF000000"/>
      <name val="Arial"/>
      <family val="2"/>
    </font>
    <font>
      <sz val="12"/>
      <name val="Times New Roman"/>
      <family val="1"/>
    </font>
    <font>
      <b/>
      <sz val="18"/>
      <name val="Arial"/>
      <family val="2"/>
    </font>
    <font>
      <i/>
      <sz val="18"/>
      <name val="Arial"/>
      <family val="2"/>
    </font>
    <font>
      <sz val="9"/>
      <color rgb="FF000000"/>
      <name val="Arial"/>
      <family val="2"/>
    </font>
    <font>
      <sz val="8"/>
      <color rgb="FF000000"/>
      <name val="Arial"/>
      <family val="2"/>
    </font>
    <font>
      <sz val="8"/>
      <name val="Arial"/>
      <family val="2"/>
    </font>
    <font>
      <i/>
      <sz val="12"/>
      <color rgb="FF000000"/>
      <name val="Arial"/>
      <family val="2"/>
    </font>
    <font>
      <sz val="12"/>
      <color rgb="FF333333"/>
      <name val="Arial"/>
      <family val="2"/>
    </font>
    <font>
      <sz val="12"/>
      <name val="Arial"/>
      <family val="2"/>
    </font>
  </fonts>
  <fills count="11">
    <fill>
      <patternFill patternType="none"/>
    </fill>
    <fill>
      <patternFill patternType="gray125"/>
    </fill>
    <fill>
      <patternFill patternType="none"/>
    </fill>
    <fill>
      <patternFill patternType="solid">
        <fgColor rgb="FFD8D8D8"/>
        <bgColor indexed="64"/>
      </patternFill>
    </fill>
    <fill>
      <patternFill patternType="solid">
        <fgColor rgb="FFD9D9D9"/>
        <bgColor indexed="64"/>
      </patternFill>
    </fill>
    <fill>
      <patternFill patternType="solid">
        <fgColor rgb="FFFFFF66"/>
        <bgColor indexed="64"/>
      </patternFill>
    </fill>
    <fill>
      <patternFill patternType="solid">
        <fgColor rgb="FFFF0000"/>
        <bgColor indexed="64"/>
      </patternFill>
    </fill>
    <fill>
      <patternFill patternType="solid">
        <fgColor rgb="FFFAC090"/>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25">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thin">
        <color auto="1"/>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auto="1"/>
      </left>
      <right style="thin">
        <color indexed="64"/>
      </right>
      <top style="thin">
        <color rgb="FF000000"/>
      </top>
      <bottom/>
      <diagonal/>
    </border>
    <border>
      <left/>
      <right/>
      <top style="thin">
        <color auto="1"/>
      </top>
      <bottom/>
      <diagonal/>
    </border>
  </borders>
  <cellStyleXfs count="15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57">
    <xf numFmtId="0" fontId="0" fillId="0" borderId="0" xfId="0"/>
    <xf numFmtId="0" fontId="4" fillId="2" borderId="1" xfId="0" applyFont="1" applyFill="1" applyBorder="1" applyAlignment="1">
      <alignment vertical="center" wrapText="1"/>
    </xf>
    <xf numFmtId="0" fontId="5"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9" fillId="2" borderId="2" xfId="0" applyFont="1" applyFill="1" applyBorder="1" applyAlignment="1">
      <alignment horizontal="center" vertical="center" wrapText="1"/>
    </xf>
    <xf numFmtId="0" fontId="11" fillId="2" borderId="2" xfId="0" applyFont="1" applyFill="1" applyBorder="1" applyAlignment="1">
      <alignment wrapText="1"/>
    </xf>
    <xf numFmtId="0" fontId="6" fillId="2" borderId="2" xfId="0" applyFont="1" applyFill="1" applyBorder="1" applyAlignment="1">
      <alignment horizontal="center" vertical="center" wrapText="1"/>
    </xf>
    <xf numFmtId="0" fontId="18" fillId="2" borderId="2" xfId="0" applyFont="1" applyFill="1" applyBorder="1" applyAlignment="1">
      <alignment horizontal="center" wrapText="1"/>
    </xf>
    <xf numFmtId="0" fontId="20"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0" xfId="0"/>
    <xf numFmtId="0" fontId="12" fillId="2" borderId="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0" xfId="0"/>
    <xf numFmtId="0" fontId="13" fillId="2" borderId="2" xfId="0" applyFont="1" applyFill="1" applyBorder="1" applyAlignment="1">
      <alignment horizontal="left" vertical="center" wrapText="1"/>
    </xf>
    <xf numFmtId="0" fontId="5" fillId="2" borderId="2" xfId="0" applyFont="1" applyFill="1" applyBorder="1" applyAlignment="1">
      <alignment horizontal="center" vertical="center"/>
    </xf>
    <xf numFmtId="0" fontId="0" fillId="0" borderId="0" xfId="0"/>
    <xf numFmtId="0" fontId="5"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0" borderId="2" xfId="0" applyBorder="1"/>
    <xf numFmtId="0" fontId="0" fillId="0" borderId="0" xfId="0"/>
    <xf numFmtId="0" fontId="5"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0" fillId="0" borderId="2" xfId="0" applyBorder="1" applyAlignment="1">
      <alignment horizontal="center" vertical="center"/>
    </xf>
    <xf numFmtId="0" fontId="22" fillId="0" borderId="0" xfId="0" applyFont="1"/>
    <xf numFmtId="0" fontId="2" fillId="2" borderId="4"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27" fillId="0" borderId="2" xfId="0" applyFont="1" applyBorder="1" applyAlignment="1">
      <alignment horizontal="center" vertical="center" wrapText="1"/>
    </xf>
    <xf numFmtId="0" fontId="20" fillId="2" borderId="5" xfId="0" applyFont="1" applyFill="1" applyBorder="1" applyAlignment="1">
      <alignment horizontal="center" vertical="center" wrapText="1"/>
    </xf>
    <xf numFmtId="0" fontId="29" fillId="0" borderId="0" xfId="0" applyFont="1"/>
    <xf numFmtId="0" fontId="28" fillId="0" borderId="0" xfId="0" applyFont="1"/>
    <xf numFmtId="0" fontId="1" fillId="2" borderId="1" xfId="0" applyFont="1" applyFill="1" applyBorder="1" applyAlignment="1">
      <alignment vertical="center" wrapText="1"/>
    </xf>
    <xf numFmtId="0" fontId="3" fillId="2" borderId="1" xfId="0" applyFont="1" applyFill="1" applyBorder="1" applyAlignment="1">
      <alignment vertical="center" wrapText="1"/>
    </xf>
    <xf numFmtId="0" fontId="30" fillId="2" borderId="1" xfId="0" applyFont="1" applyFill="1" applyBorder="1" applyAlignment="1">
      <alignment horizontal="center" vertical="center" wrapText="1"/>
    </xf>
    <xf numFmtId="0" fontId="31" fillId="0" borderId="12" xfId="0" applyFont="1" applyBorder="1" applyAlignment="1">
      <alignment horizontal="justify" vertical="center"/>
    </xf>
    <xf numFmtId="0" fontId="31" fillId="0" borderId="15" xfId="0" applyFont="1" applyBorder="1" applyAlignment="1">
      <alignment horizontal="center" vertical="center"/>
    </xf>
    <xf numFmtId="0" fontId="31" fillId="4" borderId="15" xfId="0" applyFont="1" applyFill="1" applyBorder="1" applyAlignment="1">
      <alignment horizontal="justify" vertical="center" wrapText="1"/>
    </xf>
    <xf numFmtId="0" fontId="31" fillId="3" borderId="15" xfId="0" applyFont="1" applyFill="1" applyBorder="1" applyAlignment="1">
      <alignment horizontal="justify" vertical="center" wrapText="1"/>
    </xf>
    <xf numFmtId="0" fontId="31" fillId="5" borderId="16" xfId="0" applyFont="1" applyFill="1" applyBorder="1" applyAlignment="1">
      <alignment horizontal="center" vertical="center"/>
    </xf>
    <xf numFmtId="0" fontId="31" fillId="6" borderId="16" xfId="0" applyFont="1" applyFill="1" applyBorder="1" applyAlignment="1">
      <alignment horizontal="center" vertical="center"/>
    </xf>
    <xf numFmtId="0" fontId="31" fillId="7" borderId="16" xfId="0" applyFont="1" applyFill="1" applyBorder="1" applyAlignment="1">
      <alignment horizontal="center" vertical="center"/>
    </xf>
    <xf numFmtId="0" fontId="31" fillId="3" borderId="16" xfId="0" applyFont="1" applyFill="1" applyBorder="1" applyAlignment="1">
      <alignment horizontal="center" vertical="center"/>
    </xf>
    <xf numFmtId="0" fontId="31" fillId="3" borderId="16" xfId="0" applyFont="1" applyFill="1" applyBorder="1" applyAlignment="1">
      <alignment horizontal="center" vertical="center" wrapText="1"/>
    </xf>
    <xf numFmtId="0" fontId="32" fillId="0" borderId="0" xfId="0" applyFont="1"/>
    <xf numFmtId="0" fontId="33" fillId="0" borderId="0" xfId="0" applyFont="1"/>
    <xf numFmtId="0" fontId="14"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49" fontId="33" fillId="0" borderId="0" xfId="0" applyNumberFormat="1" applyFont="1"/>
    <xf numFmtId="14" fontId="33" fillId="0" borderId="0" xfId="0" applyNumberFormat="1" applyFont="1"/>
    <xf numFmtId="0" fontId="4" fillId="2" borderId="2" xfId="0" applyFont="1" applyFill="1" applyBorder="1" applyAlignment="1">
      <alignment vertical="center" wrapText="1"/>
    </xf>
    <xf numFmtId="0" fontId="6"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xf numFmtId="0" fontId="6"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xf numFmtId="0" fontId="4" fillId="0" borderId="1" xfId="0" applyFont="1" applyFill="1" applyBorder="1" applyAlignment="1">
      <alignment horizontal="center" vertical="center" wrapText="1"/>
    </xf>
    <xf numFmtId="0" fontId="0" fillId="0" borderId="1" xfId="0" applyBorder="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0" fillId="0" borderId="1" xfId="0" applyBorder="1"/>
    <xf numFmtId="0" fontId="4" fillId="0" borderId="2" xfId="0" applyFont="1" applyBorder="1" applyAlignment="1">
      <alignment horizontal="center" vertical="center" wrapText="1"/>
    </xf>
    <xf numFmtId="0" fontId="14" fillId="0"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0" fillId="2" borderId="1" xfId="0" applyFont="1" applyFill="1" applyBorder="1" applyAlignment="1">
      <alignment horizontal="center" wrapText="1"/>
    </xf>
    <xf numFmtId="0" fontId="11" fillId="2" borderId="1" xfId="0" applyFont="1" applyFill="1" applyBorder="1" applyAlignment="1">
      <alignment wrapText="1"/>
    </xf>
    <xf numFmtId="0" fontId="4" fillId="0" borderId="1" xfId="0" applyFont="1" applyBorder="1" applyAlignment="1"/>
    <xf numFmtId="0" fontId="36" fillId="0" borderId="2" xfId="0" applyFont="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0" fillId="0" borderId="2" xfId="0" applyBorder="1"/>
    <xf numFmtId="0" fontId="12"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vertical="top"/>
    </xf>
    <xf numFmtId="0" fontId="22" fillId="0" borderId="0" xfId="0" applyFont="1" applyAlignment="1">
      <alignment vertical="top"/>
    </xf>
    <xf numFmtId="0" fontId="22" fillId="0" borderId="0" xfId="0" applyFont="1" applyAlignment="1">
      <alignment vertical="top" wrapText="1"/>
    </xf>
    <xf numFmtId="0" fontId="18" fillId="2" borderId="3" xfId="0" applyFont="1" applyFill="1" applyBorder="1" applyAlignment="1">
      <alignment horizontal="center" vertical="center" wrapText="1"/>
    </xf>
    <xf numFmtId="0" fontId="2" fillId="2" borderId="1" xfId="0" applyFont="1" applyFill="1" applyBorder="1" applyAlignment="1">
      <alignment vertical="center" wrapText="1"/>
    </xf>
    <xf numFmtId="0" fontId="14"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0" fillId="0" borderId="0" xfId="0"/>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0" fillId="0" borderId="0" xfId="0"/>
    <xf numFmtId="0" fontId="0" fillId="0" borderId="2" xfId="0" applyBorder="1" applyAlignment="1">
      <alignment horizontal="center" vertical="center"/>
    </xf>
    <xf numFmtId="0" fontId="5" fillId="2" borderId="3" xfId="0" applyFont="1" applyFill="1" applyBorder="1" applyAlignment="1">
      <alignment horizontal="center" vertical="center" wrapText="1"/>
    </xf>
    <xf numFmtId="0" fontId="0" fillId="0" borderId="0" xfId="0"/>
    <xf numFmtId="0" fontId="14" fillId="8" borderId="2"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15" fillId="8" borderId="2" xfId="0" applyFont="1" applyFill="1" applyBorder="1" applyAlignment="1">
      <alignment horizontal="center" vertical="center"/>
    </xf>
    <xf numFmtId="0" fontId="19" fillId="2" borderId="2"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37"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0" fillId="0" borderId="2" xfId="0" applyBorder="1"/>
    <xf numFmtId="0" fontId="10"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37" fillId="2" borderId="6" xfId="0" applyFont="1" applyFill="1" applyBorder="1" applyAlignment="1">
      <alignment vertical="center" wrapText="1"/>
    </xf>
    <xf numFmtId="0" fontId="20" fillId="2" borderId="3" xfId="0" applyFont="1" applyFill="1" applyBorder="1" applyAlignment="1">
      <alignment horizontal="center" vertical="center" wrapText="1"/>
    </xf>
    <xf numFmtId="0" fontId="39" fillId="0" borderId="5" xfId="0" applyFont="1" applyBorder="1" applyAlignment="1">
      <alignment horizontal="center" vertical="center" wrapText="1"/>
    </xf>
    <xf numFmtId="0" fontId="39" fillId="0" borderId="2" xfId="0" applyFont="1" applyBorder="1" applyAlignment="1">
      <alignment horizontal="center" vertical="center" wrapText="1"/>
    </xf>
    <xf numFmtId="0" fontId="38" fillId="0" borderId="2" xfId="0" applyFont="1" applyBorder="1" applyAlignment="1">
      <alignment horizontal="center" vertical="center" wrapText="1"/>
    </xf>
    <xf numFmtId="0" fontId="21"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0" fillId="0" borderId="2" xfId="0" applyBorder="1"/>
    <xf numFmtId="0" fontId="6"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39" fillId="6" borderId="2"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20" fillId="10" borderId="5"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10" borderId="3" xfId="0" applyFont="1" applyFill="1" applyBorder="1" applyAlignment="1">
      <alignment horizontal="center" vertical="center" wrapText="1"/>
    </xf>
    <xf numFmtId="0" fontId="20" fillId="8" borderId="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2" fillId="2" borderId="1" xfId="0" applyFont="1" applyFill="1" applyBorder="1"/>
    <xf numFmtId="0" fontId="20" fillId="2" borderId="2" xfId="0" applyFont="1" applyFill="1" applyBorder="1" applyAlignment="1">
      <alignment horizontal="left" vertical="center" wrapText="1"/>
    </xf>
    <xf numFmtId="0" fontId="39" fillId="0" borderId="2" xfId="0" applyFont="1" applyBorder="1" applyAlignment="1">
      <alignment horizontal="center" vertical="center"/>
    </xf>
    <xf numFmtId="0" fontId="4" fillId="2"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2" xfId="0" applyBorder="1"/>
    <xf numFmtId="0" fontId="14" fillId="2" borderId="2" xfId="0" applyFont="1" applyFill="1" applyBorder="1" applyAlignment="1">
      <alignment horizontal="center" vertical="center" wrapText="1"/>
    </xf>
    <xf numFmtId="0" fontId="25" fillId="0" borderId="2" xfId="0" applyFont="1" applyBorder="1"/>
    <xf numFmtId="0" fontId="0" fillId="0" borderId="3" xfId="0" applyBorder="1"/>
    <xf numFmtId="0" fontId="25" fillId="0" borderId="3" xfId="0" applyFont="1" applyBorder="1"/>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21"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4" fillId="0" borderId="2" xfId="0" applyFont="1" applyBorder="1"/>
    <xf numFmtId="0" fontId="5"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35" fillId="2" borderId="3" xfId="0" applyFont="1" applyFill="1" applyBorder="1" applyAlignment="1">
      <alignment horizontal="center" vertical="center" wrapText="1"/>
    </xf>
    <xf numFmtId="0" fontId="35" fillId="2" borderId="4" xfId="0" applyFont="1" applyFill="1" applyBorder="1" applyAlignment="1">
      <alignment horizontal="center" vertical="center" wrapText="1"/>
    </xf>
    <xf numFmtId="0" fontId="35" fillId="2" borderId="5"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5" xfId="0" applyFont="1" applyFill="1" applyBorder="1" applyAlignment="1">
      <alignment horizontal="center" vertical="center"/>
    </xf>
    <xf numFmtId="0" fontId="6" fillId="2" borderId="2" xfId="0" applyFont="1" applyFill="1" applyBorder="1" applyAlignment="1">
      <alignment horizontal="center" vertical="center" wrapText="1"/>
    </xf>
    <xf numFmtId="0" fontId="0" fillId="0" borderId="2" xfId="0" applyBorder="1" applyAlignment="1">
      <alignment horizontal="center" vertical="center"/>
    </xf>
    <xf numFmtId="0" fontId="6" fillId="2" borderId="3"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6"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5" xfId="0" applyFont="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14" fillId="2" borderId="6" xfId="0" applyFont="1" applyFill="1" applyBorder="1" applyAlignment="1">
      <alignment horizontal="right" vertical="center" wrapText="1"/>
    </xf>
    <xf numFmtId="0" fontId="14" fillId="2" borderId="7" xfId="0" applyFont="1" applyFill="1" applyBorder="1" applyAlignment="1">
      <alignment horizontal="right" vertical="center" wrapText="1"/>
    </xf>
    <xf numFmtId="0" fontId="14" fillId="2" borderId="8" xfId="0" applyFont="1" applyFill="1" applyBorder="1" applyAlignment="1">
      <alignment horizontal="right" vertical="center" wrapText="1"/>
    </xf>
    <xf numFmtId="0" fontId="14" fillId="8" borderId="2" xfId="0" applyFont="1" applyFill="1" applyBorder="1" applyAlignment="1">
      <alignment horizontal="center" vertical="center" wrapText="1"/>
    </xf>
    <xf numFmtId="0" fontId="0" fillId="8" borderId="2" xfId="0" applyFill="1" applyBorder="1" applyAlignment="1">
      <alignment horizontal="center" vertical="center"/>
    </xf>
    <xf numFmtId="0" fontId="14" fillId="8" borderId="3"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14" fillId="8"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1" fillId="0" borderId="17" xfId="0" applyFont="1" applyBorder="1" applyAlignment="1">
      <alignment horizontal="center" vertical="center"/>
    </xf>
    <xf numFmtId="0" fontId="31" fillId="0" borderId="14" xfId="0" applyFont="1" applyBorder="1" applyAlignment="1">
      <alignment horizontal="center" vertical="center"/>
    </xf>
    <xf numFmtId="0" fontId="31" fillId="0" borderId="13" xfId="0" applyFont="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39" fillId="0" borderId="2" xfId="0" applyFont="1" applyBorder="1" applyAlignment="1">
      <alignment horizontal="center" vertical="center"/>
    </xf>
    <xf numFmtId="0" fontId="20" fillId="2" borderId="3"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4" xfId="0" applyFont="1" applyFill="1" applyBorder="1" applyAlignment="1">
      <alignment horizontal="center" vertical="center" wrapText="1"/>
    </xf>
  </cellXfs>
  <cellStyles count="155">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xfId="49" builtinId="8" hidden="1"/>
    <cellStyle name="Collegamento ipertestuale" xfId="51" builtinId="8" hidden="1"/>
    <cellStyle name="Collegamento ipertestuale" xfId="53" builtinId="8" hidden="1"/>
    <cellStyle name="Collegamento ipertestuale" xfId="55" builtinId="8" hidden="1"/>
    <cellStyle name="Collegamento ipertestuale" xfId="57" builtinId="8" hidden="1"/>
    <cellStyle name="Collegamento ipertestuale" xfId="59" builtinId="8" hidden="1"/>
    <cellStyle name="Collegamento ipertestuale" xfId="61" builtinId="8" hidden="1"/>
    <cellStyle name="Collegamento ipertestuale" xfId="63" builtinId="8" hidden="1"/>
    <cellStyle name="Collegamento ipertestuale" xfId="65" builtinId="8" hidden="1"/>
    <cellStyle name="Collegamento ipertestuale" xfId="67" builtinId="8" hidden="1"/>
    <cellStyle name="Collegamento ipertestuale" xfId="69" builtinId="8" hidden="1"/>
    <cellStyle name="Collegamento ipertestuale" xfId="71" builtinId="8" hidden="1"/>
    <cellStyle name="Collegamento ipertestuale" xfId="73" builtinId="8" hidden="1"/>
    <cellStyle name="Collegamento ipertestuale" xfId="75" builtinId="8" hidden="1"/>
    <cellStyle name="Collegamento ipertestuale" xfId="77" builtinId="8" hidden="1"/>
    <cellStyle name="Collegamento ipertestuale" xfId="79" builtinId="8" hidden="1"/>
    <cellStyle name="Collegamento ipertestuale" xfId="81" builtinId="8" hidden="1"/>
    <cellStyle name="Collegamento ipertestuale" xfId="83" builtinId="8" hidden="1"/>
    <cellStyle name="Collegamento ipertestuale" xfId="85" builtinId="8" hidden="1"/>
    <cellStyle name="Collegamento ipertestuale" xfId="87" builtinId="8" hidden="1"/>
    <cellStyle name="Collegamento ipertestuale" xfId="89" builtinId="8" hidden="1"/>
    <cellStyle name="Collegamento ipertestuale" xfId="91" builtinId="8" hidden="1"/>
    <cellStyle name="Collegamento ipertestuale" xfId="93" builtinId="8" hidden="1"/>
    <cellStyle name="Collegamento ipertestuale" xfId="95" builtinId="8" hidden="1"/>
    <cellStyle name="Collegamento ipertestuale" xfId="97" builtinId="8" hidden="1"/>
    <cellStyle name="Collegamento ipertestuale" xfId="99" builtinId="8" hidden="1"/>
    <cellStyle name="Collegamento ipertestuale" xfId="101" builtinId="8" hidden="1"/>
    <cellStyle name="Collegamento ipertestuale" xfId="103" builtinId="8" hidden="1"/>
    <cellStyle name="Collegamento ipertestuale" xfId="105" builtinId="8" hidden="1"/>
    <cellStyle name="Collegamento ipertestuale" xfId="107" builtinId="8" hidden="1"/>
    <cellStyle name="Collegamento ipertestuale" xfId="109" builtinId="8" hidden="1"/>
    <cellStyle name="Collegamento ipertestuale" xfId="111" builtinId="8" hidden="1"/>
    <cellStyle name="Collegamento ipertestuale" xfId="113" builtinId="8" hidden="1"/>
    <cellStyle name="Collegamento ipertestuale" xfId="115" builtinId="8" hidden="1"/>
    <cellStyle name="Collegamento ipertestuale" xfId="117" builtinId="8" hidden="1"/>
    <cellStyle name="Collegamento ipertestuale" xfId="119" builtinId="8" hidden="1"/>
    <cellStyle name="Collegamento ipertestuale" xfId="121" builtinId="8" hidden="1"/>
    <cellStyle name="Collegamento ipertestuale" xfId="123" builtinId="8" hidden="1"/>
    <cellStyle name="Collegamento ipertestuale" xfId="125" builtinId="8" hidden="1"/>
    <cellStyle name="Collegamento ipertestuale" xfId="127" builtinId="8" hidden="1"/>
    <cellStyle name="Collegamento ipertestuale" xfId="129" builtinId="8" hidden="1"/>
    <cellStyle name="Collegamento ipertestuale" xfId="131" builtinId="8" hidden="1"/>
    <cellStyle name="Collegamento ipertestuale" xfId="133" builtinId="8" hidden="1"/>
    <cellStyle name="Collegamento ipertestuale" xfId="135" builtinId="8" hidden="1"/>
    <cellStyle name="Collegamento ipertestuale" xfId="137" builtinId="8" hidden="1"/>
    <cellStyle name="Collegamento ipertestuale" xfId="139" builtinId="8" hidden="1"/>
    <cellStyle name="Collegamento ipertestuale" xfId="141" builtinId="8" hidden="1"/>
    <cellStyle name="Collegamento ipertestuale" xfId="143" builtinId="8" hidden="1"/>
    <cellStyle name="Collegamento ipertestuale" xfId="145" builtinId="8" hidden="1"/>
    <cellStyle name="Collegamento ipertestuale" xfId="147" builtinId="8" hidden="1"/>
    <cellStyle name="Collegamento ipertestuale" xfId="149" builtinId="8" hidden="1"/>
    <cellStyle name="Collegamento ipertestuale" xfId="151" builtinId="8" hidden="1"/>
    <cellStyle name="Collegamento ipertestuale" xfId="153" builtinId="8" hidden="1"/>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Collegamento ipertestuale visitato" xfId="50" builtinId="9" hidden="1"/>
    <cellStyle name="Collegamento ipertestuale visitato" xfId="52" builtinId="9" hidden="1"/>
    <cellStyle name="Collegamento ipertestuale visitato" xfId="54" builtinId="9" hidden="1"/>
    <cellStyle name="Collegamento ipertestuale visitato" xfId="56" builtinId="9" hidden="1"/>
    <cellStyle name="Collegamento ipertestuale visitato" xfId="58" builtinId="9" hidden="1"/>
    <cellStyle name="Collegamento ipertestuale visitato" xfId="60" builtinId="9" hidden="1"/>
    <cellStyle name="Collegamento ipertestuale visitato" xfId="62" builtinId="9" hidden="1"/>
    <cellStyle name="Collegamento ipertestuale visitato" xfId="64" builtinId="9" hidden="1"/>
    <cellStyle name="Collegamento ipertestuale visitato" xfId="66" builtinId="9" hidden="1"/>
    <cellStyle name="Collegamento ipertestuale visitato" xfId="68" builtinId="9" hidden="1"/>
    <cellStyle name="Collegamento ipertestuale visitato" xfId="70" builtinId="9" hidden="1"/>
    <cellStyle name="Collegamento ipertestuale visitato" xfId="72" builtinId="9" hidden="1"/>
    <cellStyle name="Collegamento ipertestuale visitato" xfId="74" builtinId="9" hidden="1"/>
    <cellStyle name="Collegamento ipertestuale visitato" xfId="76" builtinId="9" hidden="1"/>
    <cellStyle name="Collegamento ipertestuale visitato" xfId="78" builtinId="9" hidden="1"/>
    <cellStyle name="Collegamento ipertestuale visitato" xfId="80" builtinId="9" hidden="1"/>
    <cellStyle name="Collegamento ipertestuale visitato" xfId="82" builtinId="9" hidden="1"/>
    <cellStyle name="Collegamento ipertestuale visitato" xfId="84" builtinId="9" hidden="1"/>
    <cellStyle name="Collegamento ipertestuale visitato" xfId="86" builtinId="9" hidden="1"/>
    <cellStyle name="Collegamento ipertestuale visitato" xfId="88" builtinId="9" hidden="1"/>
    <cellStyle name="Collegamento ipertestuale visitato" xfId="90" builtinId="9" hidden="1"/>
    <cellStyle name="Collegamento ipertestuale visitato" xfId="92" builtinId="9" hidden="1"/>
    <cellStyle name="Collegamento ipertestuale visitato" xfId="94" builtinId="9" hidden="1"/>
    <cellStyle name="Collegamento ipertestuale visitato" xfId="96" builtinId="9" hidden="1"/>
    <cellStyle name="Collegamento ipertestuale visitato" xfId="98" builtinId="9" hidden="1"/>
    <cellStyle name="Collegamento ipertestuale visitato" xfId="100" builtinId="9" hidden="1"/>
    <cellStyle name="Collegamento ipertestuale visitato" xfId="102" builtinId="9" hidden="1"/>
    <cellStyle name="Collegamento ipertestuale visitato" xfId="104" builtinId="9" hidden="1"/>
    <cellStyle name="Collegamento ipertestuale visitato" xfId="106" builtinId="9" hidden="1"/>
    <cellStyle name="Collegamento ipertestuale visitato" xfId="108" builtinId="9" hidden="1"/>
    <cellStyle name="Collegamento ipertestuale visitato" xfId="110" builtinId="9" hidden="1"/>
    <cellStyle name="Collegamento ipertestuale visitato" xfId="112" builtinId="9" hidden="1"/>
    <cellStyle name="Collegamento ipertestuale visitato" xfId="114" builtinId="9" hidden="1"/>
    <cellStyle name="Collegamento ipertestuale visitato" xfId="116" builtinId="9" hidden="1"/>
    <cellStyle name="Collegamento ipertestuale visitato" xfId="118" builtinId="9" hidden="1"/>
    <cellStyle name="Collegamento ipertestuale visitato" xfId="120" builtinId="9" hidden="1"/>
    <cellStyle name="Collegamento ipertestuale visitato" xfId="122" builtinId="9" hidden="1"/>
    <cellStyle name="Collegamento ipertestuale visitato" xfId="124" builtinId="9" hidden="1"/>
    <cellStyle name="Collegamento ipertestuale visitato" xfId="126" builtinId="9" hidden="1"/>
    <cellStyle name="Collegamento ipertestuale visitato" xfId="128" builtinId="9" hidden="1"/>
    <cellStyle name="Collegamento ipertestuale visitato" xfId="130" builtinId="9" hidden="1"/>
    <cellStyle name="Collegamento ipertestuale visitato" xfId="132" builtinId="9" hidden="1"/>
    <cellStyle name="Collegamento ipertestuale visitato" xfId="134" builtinId="9" hidden="1"/>
    <cellStyle name="Collegamento ipertestuale visitato" xfId="136" builtinId="9" hidden="1"/>
    <cellStyle name="Collegamento ipertestuale visitato" xfId="138" builtinId="9" hidden="1"/>
    <cellStyle name="Collegamento ipertestuale visitato" xfId="140" builtinId="9" hidden="1"/>
    <cellStyle name="Collegamento ipertestuale visitato" xfId="142" builtinId="9" hidden="1"/>
    <cellStyle name="Collegamento ipertestuale visitato" xfId="144" builtinId="9" hidden="1"/>
    <cellStyle name="Collegamento ipertestuale visitato" xfId="146" builtinId="9" hidden="1"/>
    <cellStyle name="Collegamento ipertestuale visitato" xfId="148" builtinId="9" hidden="1"/>
    <cellStyle name="Collegamento ipertestuale visitato" xfId="150" builtinId="9" hidden="1"/>
    <cellStyle name="Collegamento ipertestuale visitato" xfId="152" builtinId="9" hidden="1"/>
    <cellStyle name="Collegamento ipertestuale visitato" xfId="154" builtinId="9" hidden="1"/>
    <cellStyle name="Normale"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Normal="100" workbookViewId="0">
      <selection activeCell="B12" sqref="B12"/>
    </sheetView>
  </sheetViews>
  <sheetFormatPr defaultColWidth="11.42578125" defaultRowHeight="12.75" x14ac:dyDescent="0.2"/>
  <cols>
    <col min="1" max="1" width="28.28515625" customWidth="1"/>
    <col min="2" max="2" width="42.85546875" customWidth="1"/>
  </cols>
  <sheetData>
    <row r="1" spans="1:2" ht="23.25" x14ac:dyDescent="0.35">
      <c r="A1" s="45" t="s">
        <v>105</v>
      </c>
      <c r="B1" s="32"/>
    </row>
    <row r="2" spans="1:2" ht="23.25" x14ac:dyDescent="0.35">
      <c r="A2" s="32" t="s">
        <v>106</v>
      </c>
      <c r="B2" s="46" t="s">
        <v>124</v>
      </c>
    </row>
    <row r="3" spans="1:2" ht="23.25" x14ac:dyDescent="0.35">
      <c r="A3" s="32" t="s">
        <v>107</v>
      </c>
      <c r="B3" s="46" t="s">
        <v>125</v>
      </c>
    </row>
    <row r="4" spans="1:2" s="20" customFormat="1" ht="23.25" x14ac:dyDescent="0.35">
      <c r="A4" s="32" t="s">
        <v>116</v>
      </c>
      <c r="B4" s="49" t="s">
        <v>126</v>
      </c>
    </row>
    <row r="5" spans="1:2" ht="23.25" x14ac:dyDescent="0.35">
      <c r="A5" s="32"/>
      <c r="B5" s="32"/>
    </row>
    <row r="6" spans="1:2" ht="23.25" x14ac:dyDescent="0.35">
      <c r="A6" s="45" t="s">
        <v>108</v>
      </c>
      <c r="B6" s="46" t="s">
        <v>127</v>
      </c>
    </row>
    <row r="7" spans="1:2" ht="23.25" x14ac:dyDescent="0.35">
      <c r="A7" s="32"/>
      <c r="B7" s="32"/>
    </row>
    <row r="8" spans="1:2" s="20" customFormat="1" ht="23.25" x14ac:dyDescent="0.35">
      <c r="A8" s="45" t="s">
        <v>109</v>
      </c>
      <c r="B8" s="45" t="s">
        <v>110</v>
      </c>
    </row>
    <row r="9" spans="1:2" ht="23.25" x14ac:dyDescent="0.35">
      <c r="A9" s="32" t="s">
        <v>111</v>
      </c>
      <c r="B9" s="50">
        <v>44268</v>
      </c>
    </row>
    <row r="10" spans="1:2" ht="23.25" x14ac:dyDescent="0.35">
      <c r="A10" s="32" t="s">
        <v>112</v>
      </c>
      <c r="B10" s="50">
        <v>44278</v>
      </c>
    </row>
    <row r="11" spans="1:2" ht="23.25" x14ac:dyDescent="0.35">
      <c r="A11" s="32" t="s">
        <v>113</v>
      </c>
      <c r="B11" s="50">
        <v>44292</v>
      </c>
    </row>
    <row r="12" spans="1:2" ht="23.25" x14ac:dyDescent="0.35">
      <c r="A12" s="32" t="s">
        <v>114</v>
      </c>
      <c r="B12" s="50">
        <v>44311</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7"/>
  <sheetViews>
    <sheetView tabSelected="1" topLeftCell="A37" workbookViewId="0">
      <selection activeCell="E39" sqref="E39:E40"/>
    </sheetView>
  </sheetViews>
  <sheetFormatPr defaultColWidth="17.28515625" defaultRowHeight="15.75" customHeight="1" x14ac:dyDescent="0.2"/>
  <cols>
    <col min="1" max="1" width="27.85546875" customWidth="1"/>
    <col min="2" max="2" width="25.140625" customWidth="1"/>
    <col min="3" max="3" width="24.85546875" style="13" customWidth="1"/>
    <col min="4" max="4" width="28.28515625" customWidth="1"/>
    <col min="5" max="5" width="38.7109375" customWidth="1"/>
    <col min="6" max="7" width="12.42578125" style="20" customWidth="1"/>
    <col min="8" max="9" width="13.140625" style="20" customWidth="1"/>
    <col min="10" max="10" width="15.28515625" style="20" customWidth="1"/>
  </cols>
  <sheetData>
    <row r="1" spans="1:10" s="20" customFormat="1" ht="21" customHeight="1" x14ac:dyDescent="0.2">
      <c r="A1" s="250" t="s">
        <v>79</v>
      </c>
      <c r="B1" s="251"/>
      <c r="C1" s="251"/>
      <c r="D1" s="251"/>
      <c r="E1" s="251"/>
      <c r="F1" s="251"/>
      <c r="G1" s="251"/>
      <c r="H1" s="251"/>
      <c r="I1" s="251"/>
      <c r="J1" s="251"/>
    </row>
    <row r="2" spans="1:10" ht="24" customHeight="1" x14ac:dyDescent="0.2">
      <c r="A2" s="248" t="s">
        <v>80</v>
      </c>
      <c r="B2" s="249"/>
      <c r="C2" s="249"/>
      <c r="D2" s="249"/>
      <c r="E2" s="249"/>
      <c r="F2" s="249"/>
      <c r="G2" s="249"/>
      <c r="H2" s="249"/>
      <c r="I2" s="249"/>
      <c r="J2" s="249"/>
    </row>
    <row r="3" spans="1:10" ht="63.95" customHeight="1" x14ac:dyDescent="0.2">
      <c r="A3" s="9" t="s">
        <v>35</v>
      </c>
      <c r="B3" s="9" t="s">
        <v>102</v>
      </c>
      <c r="C3" s="17" t="s">
        <v>103</v>
      </c>
      <c r="D3" s="15" t="s">
        <v>41</v>
      </c>
      <c r="E3" s="15" t="s">
        <v>42</v>
      </c>
      <c r="F3" s="7" t="s">
        <v>52</v>
      </c>
      <c r="G3" s="7" t="s">
        <v>51</v>
      </c>
      <c r="H3" s="7" t="s">
        <v>53</v>
      </c>
      <c r="I3" s="7" t="s">
        <v>54</v>
      </c>
      <c r="J3" s="7" t="s">
        <v>99</v>
      </c>
    </row>
    <row r="4" spans="1:10" ht="55.5" customHeight="1" x14ac:dyDescent="0.2">
      <c r="A4" s="252" t="str">
        <f>'1.3 Supporting Asset'!A4</f>
        <v>Personnel</v>
      </c>
      <c r="B4" s="142" t="str">
        <f>'2.1 Threats Impact'!B8</f>
        <v>Social engineering</v>
      </c>
      <c r="C4" s="112" t="str">
        <f>'2.1 Threats Impact'!C8</f>
        <v>Lack of knowledge in cyber security</v>
      </c>
      <c r="D4" s="12" t="s">
        <v>309</v>
      </c>
      <c r="E4" s="139" t="s">
        <v>336</v>
      </c>
      <c r="F4" s="8">
        <f>'2.1 Threats Impact'!AU8</f>
        <v>4</v>
      </c>
      <c r="G4" s="8">
        <f>'2.2 Threat Likelihood'!K6</f>
        <v>4</v>
      </c>
      <c r="H4" s="8">
        <v>3</v>
      </c>
      <c r="I4" s="8">
        <v>2</v>
      </c>
      <c r="J4" s="133" t="s">
        <v>88</v>
      </c>
    </row>
    <row r="5" spans="1:10" s="10" customFormat="1" ht="39" customHeight="1" x14ac:dyDescent="0.2">
      <c r="A5" s="253"/>
      <c r="B5" s="142" t="str">
        <f>'2.1 Threats Impact'!B9</f>
        <v>Human mistakes</v>
      </c>
      <c r="C5" s="112" t="str">
        <f>'2.1 Threats Impact'!C9</f>
        <v>Lack of knowledge in UTM  service</v>
      </c>
      <c r="D5" s="12" t="s">
        <v>309</v>
      </c>
      <c r="E5" s="139" t="s">
        <v>337</v>
      </c>
      <c r="F5" s="8">
        <f>'2.1 Threats Impact'!AU9</f>
        <v>4</v>
      </c>
      <c r="G5" s="8">
        <f>'2.2 Threat Likelihood'!K7</f>
        <v>5</v>
      </c>
      <c r="H5" s="8">
        <v>3</v>
      </c>
      <c r="I5" s="125">
        <v>3</v>
      </c>
      <c r="J5" s="132" t="s">
        <v>91</v>
      </c>
    </row>
    <row r="6" spans="1:10" ht="57" customHeight="1" x14ac:dyDescent="0.2">
      <c r="A6" s="253"/>
      <c r="B6" s="142" t="str">
        <f>'2.1 Threats Impact'!B10</f>
        <v>Strike</v>
      </c>
      <c r="C6" s="112" t="str">
        <f>'2.1 Threats Impact'!C10</f>
        <v>Lack of attention to the  staff</v>
      </c>
      <c r="D6" s="118" t="s">
        <v>327</v>
      </c>
      <c r="E6" s="12" t="s">
        <v>338</v>
      </c>
      <c r="F6" s="121">
        <f>'2.1 Threats Impact'!AU10</f>
        <v>4</v>
      </c>
      <c r="G6" s="121">
        <f>'2.2 Threat Likelihood'!K8</f>
        <v>4</v>
      </c>
      <c r="H6" s="121">
        <v>3</v>
      </c>
      <c r="I6" s="121">
        <v>2</v>
      </c>
      <c r="J6" s="138" t="s">
        <v>88</v>
      </c>
    </row>
    <row r="7" spans="1:10" ht="60" customHeight="1" x14ac:dyDescent="0.2">
      <c r="A7" s="252" t="str">
        <f>'1.3 Supporting Asset'!A5</f>
        <v>Drone</v>
      </c>
      <c r="B7" s="142" t="str">
        <f>'2.1 Threats Impact'!B11</f>
        <v>Unexpected collision</v>
      </c>
      <c r="C7" s="120" t="str">
        <f>'2.1 Threats Impact'!C11</f>
        <v>Misconfiguration of the flight planning</v>
      </c>
      <c r="D7" s="12" t="s">
        <v>328</v>
      </c>
      <c r="E7" s="119" t="s">
        <v>339</v>
      </c>
      <c r="F7" s="8">
        <f>'2.1 Threats Impact'!AU11</f>
        <v>5</v>
      </c>
      <c r="G7" s="8">
        <f>'2.2 Threat Likelihood'!K9</f>
        <v>5</v>
      </c>
      <c r="H7" s="8">
        <v>4</v>
      </c>
      <c r="I7" s="125">
        <v>2</v>
      </c>
      <c r="J7" s="132" t="s">
        <v>91</v>
      </c>
    </row>
    <row r="8" spans="1:10" ht="68.25" customHeight="1" x14ac:dyDescent="0.2">
      <c r="A8" s="253"/>
      <c r="B8" s="142" t="str">
        <f>'2.1 Threats Impact'!B12</f>
        <v xml:space="preserve">Unauthorized access in order to tamper HW/SW </v>
      </c>
      <c r="C8" s="112" t="str">
        <f>'2.1 Threats Impact'!C12</f>
        <v>Misconfiguration of the access control policy</v>
      </c>
      <c r="D8" s="30" t="s">
        <v>276</v>
      </c>
      <c r="E8" s="119" t="s">
        <v>352</v>
      </c>
      <c r="F8" s="30">
        <f>'2.1 Threats Impact'!AU12</f>
        <v>5</v>
      </c>
      <c r="G8" s="30">
        <f>'2.2 Threat Likelihood'!K10</f>
        <v>4</v>
      </c>
      <c r="H8" s="30">
        <v>3</v>
      </c>
      <c r="I8" s="30">
        <v>2</v>
      </c>
      <c r="J8" s="134" t="s">
        <v>88</v>
      </c>
    </row>
    <row r="9" spans="1:10" s="10" customFormat="1" ht="69" customHeight="1" x14ac:dyDescent="0.2">
      <c r="A9" s="143" t="str">
        <f>'1.3 Supporting Asset'!A6</f>
        <v>Machine learning</v>
      </c>
      <c r="B9" s="142" t="str">
        <f>'2.1 Threats Impact'!B13</f>
        <v>Unauthorized access in order to tamper algorithms</v>
      </c>
      <c r="C9" s="112" t="str">
        <f>'2.1 Threats Impact'!C13</f>
        <v>Misconfiguration of the access control policy</v>
      </c>
      <c r="D9" s="12" t="s">
        <v>276</v>
      </c>
      <c r="E9" s="12" t="s">
        <v>351</v>
      </c>
      <c r="F9" s="8">
        <f>'2.1 Threats Impact'!AU13</f>
        <v>5</v>
      </c>
      <c r="G9" s="8">
        <f>'2.2 Threat Likelihood'!K11</f>
        <v>4</v>
      </c>
      <c r="H9" s="8">
        <v>4</v>
      </c>
      <c r="I9" s="125">
        <v>2</v>
      </c>
      <c r="J9" s="132" t="s">
        <v>91</v>
      </c>
    </row>
    <row r="10" spans="1:10" s="10" customFormat="1" ht="48" customHeight="1" x14ac:dyDescent="0.2">
      <c r="A10" s="252" t="str">
        <f>'1.3 Supporting Asset'!A7</f>
        <v>User interface</v>
      </c>
      <c r="B10" s="142" t="str">
        <f>'2.1 Threats Impact'!B14</f>
        <v>SW failures</v>
      </c>
      <c r="C10" s="112" t="str">
        <f>'2.1 Threats Impact'!C14</f>
        <v>Bugs SW side</v>
      </c>
      <c r="D10" s="12" t="s">
        <v>329</v>
      </c>
      <c r="E10" s="12" t="s">
        <v>340</v>
      </c>
      <c r="F10" s="8">
        <f>'2.1 Threats Impact'!AU14</f>
        <v>5</v>
      </c>
      <c r="G10" s="8">
        <f>'2.2 Threat Likelihood'!K12</f>
        <v>4</v>
      </c>
      <c r="H10" s="8">
        <v>4</v>
      </c>
      <c r="I10" s="8">
        <v>2</v>
      </c>
      <c r="J10" s="132" t="s">
        <v>91</v>
      </c>
    </row>
    <row r="11" spans="1:10" ht="77.25" customHeight="1" x14ac:dyDescent="0.2">
      <c r="A11" s="253"/>
      <c r="B11" s="142" t="str">
        <f>'2.1 Threats Impact'!B15</f>
        <v>Injecting malicious input</v>
      </c>
      <c r="C11" s="112" t="str">
        <f>'2.1 Threats Impact'!C15</f>
        <v>No input checks</v>
      </c>
      <c r="D11" s="12" t="s">
        <v>330</v>
      </c>
      <c r="E11" s="12" t="s">
        <v>350</v>
      </c>
      <c r="F11" s="8">
        <f>'2.1 Threats Impact'!AU15</f>
        <v>5</v>
      </c>
      <c r="G11" s="8">
        <f>'2.2 Threat Likelihood'!K13</f>
        <v>4</v>
      </c>
      <c r="H11" s="8">
        <v>4</v>
      </c>
      <c r="I11" s="125">
        <v>2</v>
      </c>
      <c r="J11" s="132" t="s">
        <v>91</v>
      </c>
    </row>
    <row r="12" spans="1:10" s="10" customFormat="1" ht="84.75" customHeight="1" x14ac:dyDescent="0.2">
      <c r="A12" s="254" t="str">
        <f>'1.3 Supporting Asset'!A8</f>
        <v>Network communication between client (user interface) and UAV network (LAN)</v>
      </c>
      <c r="B12" s="142" t="str">
        <f>'2.1 Threats Impact'!B16</f>
        <v>Disclosure of information</v>
      </c>
      <c r="C12" s="112" t="str">
        <f>'2.1 Threats Impact'!C16</f>
        <v>Misconfiguration of the cryptography protocol</v>
      </c>
      <c r="D12" s="124" t="s">
        <v>279</v>
      </c>
      <c r="E12" s="12" t="s">
        <v>349</v>
      </c>
      <c r="F12" s="8">
        <f>'2.1 Threats Impact'!AU16</f>
        <v>4</v>
      </c>
      <c r="G12" s="8">
        <f>'2.2 Threat Likelihood'!K14</f>
        <v>4</v>
      </c>
      <c r="H12" s="8">
        <v>3</v>
      </c>
      <c r="I12" s="8">
        <v>2</v>
      </c>
      <c r="J12" s="133" t="s">
        <v>88</v>
      </c>
    </row>
    <row r="13" spans="1:10" ht="61.5" customHeight="1" x14ac:dyDescent="0.2">
      <c r="A13" s="256"/>
      <c r="B13" s="142" t="str">
        <f>'2.1 Threats Impact'!B17</f>
        <v>Denial of communication</v>
      </c>
      <c r="C13" s="112" t="str">
        <f>'2.1 Threats Impact'!C17</f>
        <v>Poor network monitoring</v>
      </c>
      <c r="D13" s="124" t="s">
        <v>279</v>
      </c>
      <c r="E13" s="12" t="s">
        <v>347</v>
      </c>
      <c r="F13" s="8">
        <f>'2.1 Threats Impact'!AU17</f>
        <v>5</v>
      </c>
      <c r="G13" s="8">
        <f>'2.2 Threat Likelihood'!K15</f>
        <v>3</v>
      </c>
      <c r="H13" s="8">
        <v>2</v>
      </c>
      <c r="I13" s="125">
        <v>2</v>
      </c>
      <c r="J13" s="133" t="s">
        <v>88</v>
      </c>
    </row>
    <row r="14" spans="1:10" ht="77.25" customHeight="1" x14ac:dyDescent="0.2">
      <c r="A14" s="256"/>
      <c r="B14" s="142" t="str">
        <f>'2.1 Threats Impact'!B18</f>
        <v>Unauthorized access</v>
      </c>
      <c r="C14" s="112" t="str">
        <f>'2.1 Threats Impact'!C18</f>
        <v>Misconfiguration of the access control policy</v>
      </c>
      <c r="D14" s="30" t="s">
        <v>276</v>
      </c>
      <c r="E14" s="122" t="s">
        <v>348</v>
      </c>
      <c r="F14" s="30">
        <f>'2.1 Threats Impact'!AU18</f>
        <v>5</v>
      </c>
      <c r="G14" s="30">
        <f>'2.2 Threat Likelihood'!K16</f>
        <v>4</v>
      </c>
      <c r="H14" s="30">
        <v>3</v>
      </c>
      <c r="I14" s="30">
        <v>2</v>
      </c>
      <c r="J14" s="133" t="s">
        <v>88</v>
      </c>
    </row>
    <row r="15" spans="1:10" ht="82.5" customHeight="1" x14ac:dyDescent="0.2">
      <c r="A15" s="256"/>
      <c r="B15" s="142" t="str">
        <f>'2.1 Threats Impact'!B19</f>
        <v>Tampering communication data</v>
      </c>
      <c r="C15" s="112" t="str">
        <f>'2.1 Threats Impact'!C19</f>
        <v>Misconfiguration of the cryptography protocol</v>
      </c>
      <c r="D15" s="124" t="s">
        <v>279</v>
      </c>
      <c r="E15" s="123" t="s">
        <v>346</v>
      </c>
      <c r="F15" s="8">
        <f>'2.1 Threats Impact'!AU19</f>
        <v>5</v>
      </c>
      <c r="G15" s="8">
        <f>'2.2 Threat Likelihood'!K17</f>
        <v>4</v>
      </c>
      <c r="H15" s="8">
        <v>2</v>
      </c>
      <c r="I15" s="125">
        <v>2</v>
      </c>
      <c r="J15" s="133" t="s">
        <v>88</v>
      </c>
    </row>
    <row r="16" spans="1:10" s="106" customFormat="1" ht="60.75" customHeight="1" x14ac:dyDescent="0.2">
      <c r="A16" s="255"/>
      <c r="B16" s="142" t="str">
        <f>'2.1 Threats Impact'!B20</f>
        <v>Lost communication</v>
      </c>
      <c r="C16" s="112" t="str">
        <f>'2.1 Threats Impact'!C20</f>
        <v>Lack of backup link</v>
      </c>
      <c r="D16" s="124" t="s">
        <v>279</v>
      </c>
      <c r="E16" s="124" t="s">
        <v>345</v>
      </c>
      <c r="F16" s="8">
        <f>'2.1 Threats Impact'!AU20</f>
        <v>5</v>
      </c>
      <c r="G16" s="8">
        <f>'2.2 Threat Likelihood'!K18</f>
        <v>5</v>
      </c>
      <c r="H16" s="8">
        <v>2</v>
      </c>
      <c r="I16" s="125">
        <v>2</v>
      </c>
      <c r="J16" s="133" t="s">
        <v>88</v>
      </c>
    </row>
    <row r="17" spans="1:10" ht="61.5" customHeight="1" x14ac:dyDescent="0.2">
      <c r="A17" s="254" t="str">
        <f>'1.3 Supporting Asset'!A11</f>
        <v>Network communication between UAV network and data centre (WAN)</v>
      </c>
      <c r="B17" s="142" t="str">
        <f>'2.1 Threats Impact'!B21</f>
        <v>Disclosure of information</v>
      </c>
      <c r="C17" s="112" t="str">
        <f>'2.1 Threats Impact'!C21</f>
        <v>Misconfiguration of the cryptography protocol</v>
      </c>
      <c r="D17" s="124" t="s">
        <v>279</v>
      </c>
      <c r="E17" s="12" t="s">
        <v>349</v>
      </c>
      <c r="F17" s="8">
        <f>'2.1 Threats Impact'!AU21</f>
        <v>5</v>
      </c>
      <c r="G17" s="8">
        <f>'2.2 Threat Likelihood'!K19</f>
        <v>4</v>
      </c>
      <c r="H17" s="8">
        <v>3</v>
      </c>
      <c r="I17" s="8">
        <v>2</v>
      </c>
      <c r="J17" s="133" t="s">
        <v>88</v>
      </c>
    </row>
    <row r="18" spans="1:10" ht="64.5" customHeight="1" x14ac:dyDescent="0.2">
      <c r="A18" s="256"/>
      <c r="B18" s="142" t="str">
        <f>'2.1 Threats Impact'!B22</f>
        <v>Denial of communication</v>
      </c>
      <c r="C18" s="112" t="str">
        <f>'2.1 Threats Impact'!C22</f>
        <v>Poor network monitoring</v>
      </c>
      <c r="D18" s="124" t="s">
        <v>279</v>
      </c>
      <c r="E18" s="12" t="s">
        <v>347</v>
      </c>
      <c r="F18" s="8">
        <f>'2.1 Threats Impact'!AU22</f>
        <v>5</v>
      </c>
      <c r="G18" s="8">
        <f>'2.2 Threat Likelihood'!K20</f>
        <v>4</v>
      </c>
      <c r="H18" s="8">
        <v>2</v>
      </c>
      <c r="I18" s="125">
        <v>2</v>
      </c>
      <c r="J18" s="133" t="s">
        <v>88</v>
      </c>
    </row>
    <row r="19" spans="1:10" ht="83.25" customHeight="1" x14ac:dyDescent="0.2">
      <c r="A19" s="256"/>
      <c r="B19" s="142" t="str">
        <f>'2.1 Threats Impact'!B23</f>
        <v>Unauthorized access</v>
      </c>
      <c r="C19" s="112" t="str">
        <f>'2.1 Threats Impact'!C23</f>
        <v>Misconfiguration of the access control policy</v>
      </c>
      <c r="D19" s="30" t="s">
        <v>276</v>
      </c>
      <c r="E19" s="122" t="s">
        <v>348</v>
      </c>
      <c r="F19" s="8">
        <f>'2.1 Threats Impact'!AU23</f>
        <v>5</v>
      </c>
      <c r="G19" s="8">
        <f>'2.2 Threat Likelihood'!K21</f>
        <v>4</v>
      </c>
      <c r="H19" s="30">
        <v>3</v>
      </c>
      <c r="I19" s="30">
        <v>2</v>
      </c>
      <c r="J19" s="133" t="s">
        <v>88</v>
      </c>
    </row>
    <row r="20" spans="1:10" ht="88.5" customHeight="1" x14ac:dyDescent="0.2">
      <c r="A20" s="256"/>
      <c r="B20" s="142" t="str">
        <f>'2.1 Threats Impact'!B24</f>
        <v>Tampering communication data</v>
      </c>
      <c r="C20" s="112" t="str">
        <f>'2.1 Threats Impact'!C24</f>
        <v>Misconfiguration of the cryptography protocol</v>
      </c>
      <c r="D20" s="124" t="s">
        <v>279</v>
      </c>
      <c r="E20" s="123" t="s">
        <v>346</v>
      </c>
      <c r="F20" s="8">
        <f>'2.1 Threats Impact'!AU24</f>
        <v>5</v>
      </c>
      <c r="G20" s="8">
        <f>'2.2 Threat Likelihood'!K22</f>
        <v>4</v>
      </c>
      <c r="H20" s="8">
        <v>2</v>
      </c>
      <c r="I20" s="125">
        <v>2</v>
      </c>
      <c r="J20" s="133" t="s">
        <v>88</v>
      </c>
    </row>
    <row r="21" spans="1:10" s="106" customFormat="1" ht="61.5" customHeight="1" x14ac:dyDescent="0.2">
      <c r="A21" s="255"/>
      <c r="B21" s="142" t="str">
        <f>'2.1 Threats Impact'!B25</f>
        <v>Lost communication</v>
      </c>
      <c r="C21" s="112" t="str">
        <f>'2.1 Threats Impact'!C25</f>
        <v>Lack of backup link</v>
      </c>
      <c r="D21" s="124" t="s">
        <v>279</v>
      </c>
      <c r="E21" s="124" t="s">
        <v>345</v>
      </c>
      <c r="F21" s="8">
        <f>'2.1 Threats Impact'!AU25</f>
        <v>5</v>
      </c>
      <c r="G21" s="8">
        <f>'2.2 Threat Likelihood'!K23</f>
        <v>5</v>
      </c>
      <c r="H21" s="8">
        <v>2</v>
      </c>
      <c r="I21" s="125">
        <v>2</v>
      </c>
      <c r="J21" s="133" t="s">
        <v>88</v>
      </c>
    </row>
    <row r="22" spans="1:10" ht="69.75" customHeight="1" x14ac:dyDescent="0.2">
      <c r="A22" s="254" t="str">
        <f>'1.3 Supporting Asset'!A14</f>
        <v>Network communication between servers in the data centre (internal LAN)</v>
      </c>
      <c r="B22" s="142" t="str">
        <f>'2.1 Threats Impact'!B26</f>
        <v>Disclosure of information</v>
      </c>
      <c r="C22" s="112" t="str">
        <f>'2.1 Threats Impact'!C26</f>
        <v>Misconfiguration of the cryptography protocol</v>
      </c>
      <c r="D22" s="124" t="s">
        <v>279</v>
      </c>
      <c r="E22" s="12" t="s">
        <v>349</v>
      </c>
      <c r="F22" s="8">
        <f>'2.1 Threats Impact'!AU26</f>
        <v>5</v>
      </c>
      <c r="G22" s="8">
        <f>'2.2 Threat Likelihood'!K24</f>
        <v>4</v>
      </c>
      <c r="H22" s="8">
        <v>3</v>
      </c>
      <c r="I22" s="8">
        <v>2</v>
      </c>
      <c r="J22" s="133" t="s">
        <v>88</v>
      </c>
    </row>
    <row r="23" spans="1:10" ht="58.5" customHeight="1" x14ac:dyDescent="0.2">
      <c r="A23" s="256"/>
      <c r="B23" s="142" t="str">
        <f>'2.1 Threats Impact'!B27</f>
        <v>Denial of communication</v>
      </c>
      <c r="C23" s="112" t="str">
        <f>'2.1 Threats Impact'!C27</f>
        <v>Poor network monitoring</v>
      </c>
      <c r="D23" s="124" t="s">
        <v>279</v>
      </c>
      <c r="E23" s="12" t="s">
        <v>347</v>
      </c>
      <c r="F23" s="8">
        <f>'2.1 Threats Impact'!AU27</f>
        <v>5</v>
      </c>
      <c r="G23" s="8">
        <f>'2.2 Threat Likelihood'!K25</f>
        <v>4</v>
      </c>
      <c r="H23" s="8">
        <v>2</v>
      </c>
      <c r="I23" s="125">
        <v>2</v>
      </c>
      <c r="J23" s="133" t="s">
        <v>88</v>
      </c>
    </row>
    <row r="24" spans="1:10" ht="71.25" customHeight="1" x14ac:dyDescent="0.2">
      <c r="A24" s="256"/>
      <c r="B24" s="142" t="str">
        <f>'2.1 Threats Impact'!B28</f>
        <v>Unauthorized access</v>
      </c>
      <c r="C24" s="112" t="str">
        <f>'2.1 Threats Impact'!C28</f>
        <v>Misconfiguration of the access control policy</v>
      </c>
      <c r="D24" s="30" t="s">
        <v>276</v>
      </c>
      <c r="E24" s="122" t="s">
        <v>348</v>
      </c>
      <c r="F24" s="8">
        <f>'2.1 Threats Impact'!AU28</f>
        <v>5</v>
      </c>
      <c r="G24" s="8">
        <f>'2.2 Threat Likelihood'!K26</f>
        <v>4</v>
      </c>
      <c r="H24" s="30">
        <v>3</v>
      </c>
      <c r="I24" s="30">
        <v>2</v>
      </c>
      <c r="J24" s="133" t="s">
        <v>88</v>
      </c>
    </row>
    <row r="25" spans="1:10" ht="92.25" customHeight="1" x14ac:dyDescent="0.2">
      <c r="A25" s="256"/>
      <c r="B25" s="142" t="str">
        <f>'2.1 Threats Impact'!B29</f>
        <v>Tampering communication data</v>
      </c>
      <c r="C25" s="112" t="str">
        <f>'2.1 Threats Impact'!C29</f>
        <v>Misconfiguration of the cryptography protocol</v>
      </c>
      <c r="D25" s="124" t="s">
        <v>279</v>
      </c>
      <c r="E25" s="123" t="s">
        <v>346</v>
      </c>
      <c r="F25" s="8">
        <f>'2.1 Threats Impact'!AU29</f>
        <v>5</v>
      </c>
      <c r="G25" s="8">
        <f>'2.2 Threat Likelihood'!K27</f>
        <v>4</v>
      </c>
      <c r="H25" s="8">
        <v>2</v>
      </c>
      <c r="I25" s="125">
        <v>2</v>
      </c>
      <c r="J25" s="133" t="s">
        <v>88</v>
      </c>
    </row>
    <row r="26" spans="1:10" s="106" customFormat="1" ht="49.5" customHeight="1" x14ac:dyDescent="0.2">
      <c r="A26" s="255"/>
      <c r="B26" s="142" t="str">
        <f>'2.1 Threats Impact'!B30</f>
        <v>Lost communication</v>
      </c>
      <c r="C26" s="112" t="str">
        <f>'2.1 Threats Impact'!C30</f>
        <v>Lack of backup link</v>
      </c>
      <c r="D26" s="124" t="s">
        <v>279</v>
      </c>
      <c r="E26" s="124" t="s">
        <v>345</v>
      </c>
      <c r="F26" s="8">
        <f>'2.1 Threats Impact'!AU30</f>
        <v>5</v>
      </c>
      <c r="G26" s="8">
        <f>'2.2 Threat Likelihood'!K28</f>
        <v>5</v>
      </c>
      <c r="H26" s="8">
        <v>2</v>
      </c>
      <c r="I26" s="125">
        <v>2</v>
      </c>
      <c r="J26" s="133" t="s">
        <v>88</v>
      </c>
    </row>
    <row r="27" spans="1:10" ht="35.25" customHeight="1" x14ac:dyDescent="0.2">
      <c r="A27" s="254" t="str">
        <f>'1.3 Supporting Asset'!A17</f>
        <v>Data centre</v>
      </c>
      <c r="B27" s="142" t="str">
        <f>'2.1 Threats Impact'!B31</f>
        <v>Fire</v>
      </c>
      <c r="C27" s="112" t="str">
        <f>'2.1 Threats Impact'!C31</f>
        <v>Lack of fire protection</v>
      </c>
      <c r="D27" s="124" t="s">
        <v>310</v>
      </c>
      <c r="E27" s="12" t="s">
        <v>341</v>
      </c>
      <c r="F27" s="8">
        <f>'2.1 Threats Impact'!AU31</f>
        <v>5</v>
      </c>
      <c r="G27" s="8">
        <f>'2.2 Threat Likelihood'!K29</f>
        <v>5</v>
      </c>
      <c r="H27" s="8">
        <v>3</v>
      </c>
      <c r="I27" s="8">
        <v>2</v>
      </c>
      <c r="J27" s="133" t="s">
        <v>88</v>
      </c>
    </row>
    <row r="28" spans="1:10" ht="48" customHeight="1" x14ac:dyDescent="0.2">
      <c r="A28" s="256"/>
      <c r="B28" s="142" t="str">
        <f>'2.1 Threats Impact'!B32</f>
        <v xml:space="preserve">Flood </v>
      </c>
      <c r="C28" s="112" t="str">
        <f>'2.1 Threats Impact'!C32</f>
        <v>No flood protection</v>
      </c>
      <c r="D28" s="124" t="s">
        <v>311</v>
      </c>
      <c r="E28" s="12" t="s">
        <v>342</v>
      </c>
      <c r="F28" s="8">
        <f>'2.1 Threats Impact'!AU32</f>
        <v>5</v>
      </c>
      <c r="G28" s="8">
        <f>'2.2 Threat Likelihood'!K30</f>
        <v>5</v>
      </c>
      <c r="H28" s="8">
        <v>3</v>
      </c>
      <c r="I28" s="8">
        <v>2</v>
      </c>
      <c r="J28" s="133" t="s">
        <v>88</v>
      </c>
    </row>
    <row r="29" spans="1:10" ht="51.75" customHeight="1" x14ac:dyDescent="0.2">
      <c r="A29" s="256"/>
      <c r="B29" s="142" t="str">
        <f>'2.1 Threats Impact'!B33</f>
        <v>Loss electricity</v>
      </c>
      <c r="C29" s="112" t="str">
        <f>'2.1 Threats Impact'!C33</f>
        <v>Lack of auxiliary power supply</v>
      </c>
      <c r="D29" s="124" t="s">
        <v>312</v>
      </c>
      <c r="E29" s="12" t="s">
        <v>343</v>
      </c>
      <c r="F29" s="8">
        <f>'2.1 Threats Impact'!AU33</f>
        <v>5</v>
      </c>
      <c r="G29" s="8">
        <f>'2.2 Threat Likelihood'!K31</f>
        <v>5</v>
      </c>
      <c r="H29" s="8">
        <v>3</v>
      </c>
      <c r="I29" s="8">
        <v>2</v>
      </c>
      <c r="J29" s="133" t="s">
        <v>88</v>
      </c>
    </row>
    <row r="30" spans="1:10" ht="60.75" customHeight="1" x14ac:dyDescent="0.2">
      <c r="A30" s="256"/>
      <c r="B30" s="142" t="str">
        <f>'2.1 Threats Impact'!B34</f>
        <v>Unauthorized access</v>
      </c>
      <c r="C30" s="112" t="str">
        <f>'2.1 Threats Impact'!C34</f>
        <v>Misconfiguration of the access control policy</v>
      </c>
      <c r="D30" s="30" t="s">
        <v>313</v>
      </c>
      <c r="E30" s="12" t="s">
        <v>344</v>
      </c>
      <c r="F30" s="8">
        <f>'2.1 Threats Impact'!AU34</f>
        <v>5</v>
      </c>
      <c r="G30" s="8">
        <f>'2.2 Threat Likelihood'!K32</f>
        <v>4</v>
      </c>
      <c r="H30" s="8">
        <v>4</v>
      </c>
      <c r="I30" s="8">
        <v>2</v>
      </c>
      <c r="J30" s="132" t="s">
        <v>91</v>
      </c>
    </row>
    <row r="31" spans="1:10" ht="58.5" customHeight="1" x14ac:dyDescent="0.2">
      <c r="A31" s="256"/>
      <c r="B31" s="142" t="str">
        <f>'2.1 Threats Impact'!B35</f>
        <v>Heat</v>
      </c>
      <c r="C31" s="112" t="str">
        <f>'2.1 Threats Impact'!C35</f>
        <v>Lack of cooling system</v>
      </c>
      <c r="D31" s="124" t="s">
        <v>280</v>
      </c>
      <c r="E31" s="12" t="s">
        <v>287</v>
      </c>
      <c r="F31" s="8">
        <f>'2.1 Threats Impact'!AU35</f>
        <v>5</v>
      </c>
      <c r="G31" s="8">
        <f>'2.2 Threat Likelihood'!K33</f>
        <v>5</v>
      </c>
      <c r="H31" s="8">
        <v>3</v>
      </c>
      <c r="I31" s="8">
        <v>2</v>
      </c>
      <c r="J31" s="133" t="s">
        <v>88</v>
      </c>
    </row>
    <row r="32" spans="1:10" s="106" customFormat="1" ht="46.5" customHeight="1" x14ac:dyDescent="0.2">
      <c r="A32" s="255"/>
      <c r="B32" s="142" t="str">
        <f>'2.1 Threats Impact'!B36</f>
        <v>Distruction</v>
      </c>
      <c r="C32" s="112" t="str">
        <f>'2.1 Threats Impact'!C36</f>
        <v>Lack of backup datacentre</v>
      </c>
      <c r="D32" s="124" t="s">
        <v>280</v>
      </c>
      <c r="E32" s="124" t="s">
        <v>353</v>
      </c>
      <c r="F32" s="8">
        <f>'2.1 Threats Impact'!AU36</f>
        <v>5</v>
      </c>
      <c r="G32" s="8">
        <f>'2.2 Threat Likelihood'!K34</f>
        <v>5</v>
      </c>
      <c r="H32" s="8">
        <v>3</v>
      </c>
      <c r="I32" s="8">
        <v>2</v>
      </c>
      <c r="J32" s="133" t="s">
        <v>88</v>
      </c>
    </row>
    <row r="33" spans="1:10" ht="87.75" customHeight="1" x14ac:dyDescent="0.2">
      <c r="A33" s="252" t="str">
        <f>'1.3 Supporting Asset'!A18</f>
        <v>Servers</v>
      </c>
      <c r="B33" s="142" t="str">
        <f>'2.1 Threats Impact'!B37</f>
        <v>Information leakage</v>
      </c>
      <c r="C33" s="112" t="str">
        <f>'2.1 Threats Impact'!C37</f>
        <v>Misconfiguration of the cryptography protocol</v>
      </c>
      <c r="D33" s="12" t="s">
        <v>281</v>
      </c>
      <c r="E33" s="12" t="s">
        <v>354</v>
      </c>
      <c r="F33" s="8">
        <f>'2.1 Threats Impact'!AU37</f>
        <v>5</v>
      </c>
      <c r="G33" s="8">
        <f>'2.2 Threat Likelihood'!K35</f>
        <v>4</v>
      </c>
      <c r="H33" s="8">
        <v>3</v>
      </c>
      <c r="I33" s="8">
        <v>2</v>
      </c>
      <c r="J33" s="133" t="s">
        <v>88</v>
      </c>
    </row>
    <row r="34" spans="1:10" ht="77.25" customHeight="1" x14ac:dyDescent="0.2">
      <c r="A34" s="252"/>
      <c r="B34" s="142" t="str">
        <f>'2.1 Threats Impact'!B38</f>
        <v>Unathorized access</v>
      </c>
      <c r="C34" s="112" t="str">
        <f>'2.1 Threats Impact'!C38</f>
        <v>Misconfiguration of the access control policy</v>
      </c>
      <c r="D34" s="30" t="s">
        <v>313</v>
      </c>
      <c r="E34" s="12" t="s">
        <v>355</v>
      </c>
      <c r="F34" s="8">
        <f>'2.1 Threats Impact'!AU38</f>
        <v>5</v>
      </c>
      <c r="G34" s="8">
        <f>'2.2 Threat Likelihood'!K36</f>
        <v>4</v>
      </c>
      <c r="H34" s="8">
        <v>3</v>
      </c>
      <c r="I34" s="8">
        <v>2</v>
      </c>
      <c r="J34" s="133" t="s">
        <v>88</v>
      </c>
    </row>
    <row r="35" spans="1:10" ht="90.75" customHeight="1" x14ac:dyDescent="0.2">
      <c r="A35" s="253"/>
      <c r="B35" s="142" t="str">
        <f>'2.1 Threats Impact'!B39</f>
        <v>DDoS attack</v>
      </c>
      <c r="C35" s="112" t="str">
        <f>'2.1 Threats Impact'!C39</f>
        <v>No mitigations against DDoS</v>
      </c>
      <c r="D35" s="12" t="s">
        <v>331</v>
      </c>
      <c r="E35" s="12" t="s">
        <v>356</v>
      </c>
      <c r="F35" s="8">
        <f>'2.1 Threats Impact'!AU39</f>
        <v>5</v>
      </c>
      <c r="G35" s="8">
        <f>'2.2 Threat Likelihood'!K37</f>
        <v>3</v>
      </c>
      <c r="H35" s="8">
        <v>2</v>
      </c>
      <c r="I35" s="8">
        <v>2</v>
      </c>
      <c r="J35" s="133" t="s">
        <v>88</v>
      </c>
    </row>
    <row r="36" spans="1:10" ht="45" customHeight="1" x14ac:dyDescent="0.2">
      <c r="A36" s="252" t="str">
        <f>'1.3 Supporting Asset'!A19</f>
        <v>Database</v>
      </c>
      <c r="B36" s="142" t="str">
        <f>'2.1 Threats Impact'!B40</f>
        <v>Disclosure of critical data</v>
      </c>
      <c r="C36" s="112" t="str">
        <f>'2.1 Threats Impact'!C40</f>
        <v>Misconfiguration of the cryptography protocol</v>
      </c>
      <c r="D36" s="12" t="s">
        <v>281</v>
      </c>
      <c r="E36" s="12" t="s">
        <v>357</v>
      </c>
      <c r="F36" s="8">
        <f>'2.1 Threats Impact'!AU40</f>
        <v>5</v>
      </c>
      <c r="G36" s="8">
        <f>'2.2 Threat Likelihood'!K38</f>
        <v>4</v>
      </c>
      <c r="H36" s="8">
        <v>3</v>
      </c>
      <c r="I36" s="8">
        <v>2</v>
      </c>
      <c r="J36" s="133" t="s">
        <v>88</v>
      </c>
    </row>
    <row r="37" spans="1:10" ht="57" customHeight="1" x14ac:dyDescent="0.2">
      <c r="A37" s="252"/>
      <c r="B37" s="142" t="str">
        <f>'2.1 Threats Impact'!B41</f>
        <v>Unauthorized access</v>
      </c>
      <c r="C37" s="112" t="str">
        <f>'2.1 Threats Impact'!C41</f>
        <v>Misconfiguration of the access control policy</v>
      </c>
      <c r="D37" s="30" t="s">
        <v>276</v>
      </c>
      <c r="E37" s="12" t="s">
        <v>358</v>
      </c>
      <c r="F37" s="8">
        <f>'2.1 Threats Impact'!AU41</f>
        <v>5</v>
      </c>
      <c r="G37" s="8">
        <f>'2.2 Threat Likelihood'!K39</f>
        <v>4</v>
      </c>
      <c r="H37" s="8">
        <v>3</v>
      </c>
      <c r="I37" s="8">
        <v>2</v>
      </c>
      <c r="J37" s="133" t="s">
        <v>88</v>
      </c>
    </row>
    <row r="38" spans="1:10" ht="87" customHeight="1" x14ac:dyDescent="0.2">
      <c r="A38" s="253"/>
      <c r="B38" s="142" t="str">
        <f>'2.1 Threats Impact'!B42</f>
        <v>SQL injection</v>
      </c>
      <c r="C38" s="112" t="str">
        <f>'2.1 Threats Impact'!C42</f>
        <v>No mitigations against SQL injection</v>
      </c>
      <c r="D38" s="12" t="s">
        <v>332</v>
      </c>
      <c r="E38" s="12" t="s">
        <v>359</v>
      </c>
      <c r="F38" s="8">
        <f>'2.1 Threats Impact'!AU42</f>
        <v>5</v>
      </c>
      <c r="G38" s="8">
        <f>'2.2 Threat Likelihood'!K40</f>
        <v>4</v>
      </c>
      <c r="H38" s="8">
        <v>3</v>
      </c>
      <c r="I38" s="8">
        <v>2</v>
      </c>
      <c r="J38" s="133" t="s">
        <v>88</v>
      </c>
    </row>
    <row r="39" spans="1:10" ht="51.75" customHeight="1" x14ac:dyDescent="0.2">
      <c r="A39" s="254" t="str">
        <f>'1.3 Supporting Asset'!A20</f>
        <v>Cryptography</v>
      </c>
      <c r="B39" s="142" t="str">
        <f>'2.1 Threats Impact'!B43</f>
        <v>Disclosure of cryptography keys</v>
      </c>
      <c r="C39" s="112" t="str">
        <f>'2.1 Threats Impact'!C43</f>
        <v>Bad management of cryptographic keys</v>
      </c>
      <c r="D39" s="12" t="s">
        <v>333</v>
      </c>
      <c r="E39" s="12" t="s">
        <v>360</v>
      </c>
      <c r="F39" s="8">
        <f>'2.1 Threats Impact'!AU43</f>
        <v>5</v>
      </c>
      <c r="G39" s="8">
        <f>'2.2 Threat Likelihood'!K41</f>
        <v>4</v>
      </c>
      <c r="H39" s="8">
        <v>4</v>
      </c>
      <c r="I39" s="8">
        <v>2</v>
      </c>
      <c r="J39" s="132" t="s">
        <v>91</v>
      </c>
    </row>
    <row r="40" spans="1:10" ht="59.25" customHeight="1" x14ac:dyDescent="0.2">
      <c r="A40" s="255"/>
      <c r="B40" s="142" t="str">
        <f>'2.1 Threats Impact'!B44</f>
        <v>Broken cryptography algorithm</v>
      </c>
      <c r="C40" s="112" t="str">
        <f>'2.1 Threats Impact'!C44</f>
        <v>Bad choice of cryptographic algorithm</v>
      </c>
      <c r="D40" s="12" t="s">
        <v>334</v>
      </c>
      <c r="E40" s="12" t="s">
        <v>361</v>
      </c>
      <c r="F40" s="8">
        <f>'2.1 Threats Impact'!AU44</f>
        <v>5</v>
      </c>
      <c r="G40" s="8">
        <f>'2.2 Threat Likelihood'!K42</f>
        <v>4</v>
      </c>
      <c r="H40" s="8">
        <v>4</v>
      </c>
      <c r="I40" s="8">
        <v>2</v>
      </c>
      <c r="J40" s="132" t="s">
        <v>91</v>
      </c>
    </row>
    <row r="41" spans="1:10" ht="38.25" customHeight="1" x14ac:dyDescent="0.2">
      <c r="A41" s="252" t="str">
        <f>'1.3 Supporting Asset'!A21</f>
        <v>Integration with external meteo data</v>
      </c>
      <c r="B41" s="142" t="str">
        <f>'2.1 Threats Impact'!B45</f>
        <v>Meteo data tampered</v>
      </c>
      <c r="C41" s="112" t="str">
        <f>'2.1 Threats Impact'!C45</f>
        <v>No control of incoming meteo data</v>
      </c>
      <c r="D41" s="12" t="s">
        <v>335</v>
      </c>
      <c r="E41" s="12" t="s">
        <v>362</v>
      </c>
      <c r="F41" s="8">
        <f>'2.1 Threats Impact'!AU45</f>
        <v>5</v>
      </c>
      <c r="G41" s="8">
        <f>'2.2 Threat Likelihood'!K43</f>
        <v>4</v>
      </c>
      <c r="H41" s="8">
        <v>4</v>
      </c>
      <c r="I41" s="8">
        <v>2</v>
      </c>
      <c r="J41" s="132" t="s">
        <v>91</v>
      </c>
    </row>
    <row r="42" spans="1:10" ht="45" customHeight="1" x14ac:dyDescent="0.2">
      <c r="A42" s="253"/>
      <c r="B42" s="142" t="str">
        <f>'2.1 Threats Impact'!B46</f>
        <v>Failure in system integration</v>
      </c>
      <c r="C42" s="112" t="str">
        <f>'2.1 Threats Impact'!C46</f>
        <v>Error during development phase</v>
      </c>
      <c r="D42" s="12" t="s">
        <v>329</v>
      </c>
      <c r="E42" s="12" t="s">
        <v>363</v>
      </c>
      <c r="F42" s="8">
        <f>'2.1 Threats Impact'!AU46</f>
        <v>5</v>
      </c>
      <c r="G42" s="8">
        <f>'2.2 Threat Likelihood'!K44</f>
        <v>5</v>
      </c>
      <c r="H42" s="8">
        <v>3</v>
      </c>
      <c r="I42" s="8">
        <v>2</v>
      </c>
      <c r="J42" s="133" t="s">
        <v>88</v>
      </c>
    </row>
    <row r="43" spans="1:10" ht="30.75" customHeight="1" x14ac:dyDescent="0.2">
      <c r="A43" s="252" t="str">
        <f>'1.3 Supporting Asset'!A23</f>
        <v>Integration with external maps</v>
      </c>
      <c r="B43" s="142" t="str">
        <f>'2.1 Threats Impact'!B47</f>
        <v>Maps data tampered</v>
      </c>
      <c r="C43" s="112" t="str">
        <f>'2.1 Threats Impact'!C47</f>
        <v>No control of incoming maps</v>
      </c>
      <c r="D43" s="12" t="s">
        <v>335</v>
      </c>
      <c r="E43" s="12" t="s">
        <v>364</v>
      </c>
      <c r="F43" s="8">
        <f>'2.1 Threats Impact'!AU47</f>
        <v>5</v>
      </c>
      <c r="G43" s="8">
        <f>'2.2 Threat Likelihood'!K45</f>
        <v>4</v>
      </c>
      <c r="H43" s="8">
        <v>4</v>
      </c>
      <c r="I43" s="8">
        <v>2</v>
      </c>
      <c r="J43" s="132" t="s">
        <v>91</v>
      </c>
    </row>
    <row r="44" spans="1:10" ht="41.25" customHeight="1" x14ac:dyDescent="0.2">
      <c r="A44" s="253"/>
      <c r="B44" s="142" t="str">
        <f>'2.1 Threats Impact'!B48</f>
        <v>Failure in system integration</v>
      </c>
      <c r="C44" s="112" t="str">
        <f>'2.1 Threats Impact'!C48</f>
        <v>Error during development phase</v>
      </c>
      <c r="D44" s="12" t="s">
        <v>329</v>
      </c>
      <c r="E44" s="12" t="s">
        <v>363</v>
      </c>
      <c r="F44" s="8">
        <f>'2.1 Threats Impact'!AU48</f>
        <v>5</v>
      </c>
      <c r="G44" s="8">
        <f>'2.2 Threat Likelihood'!K46</f>
        <v>5</v>
      </c>
      <c r="H44" s="8">
        <v>3</v>
      </c>
      <c r="I44" s="8">
        <v>2</v>
      </c>
      <c r="J44" s="133" t="s">
        <v>88</v>
      </c>
    </row>
    <row r="45" spans="1:10" ht="33.75" customHeight="1" x14ac:dyDescent="0.2">
      <c r="A45" s="252" t="str">
        <f>'1.3 Supporting Asset'!A25</f>
        <v>Integration with external air traffic mapping</v>
      </c>
      <c r="B45" s="142" t="str">
        <f>'2.1 Threats Impact'!B49</f>
        <v>Air traffic mapping tampered</v>
      </c>
      <c r="C45" s="112" t="str">
        <f>'2.1 Threats Impact'!C49</f>
        <v>No control of incoming air traffic mapping</v>
      </c>
      <c r="D45" s="12" t="s">
        <v>335</v>
      </c>
      <c r="E45" s="12" t="s">
        <v>365</v>
      </c>
      <c r="F45" s="8">
        <f>'2.1 Threats Impact'!AU49</f>
        <v>5</v>
      </c>
      <c r="G45" s="8">
        <f>'2.2 Threat Likelihood'!K47</f>
        <v>4</v>
      </c>
      <c r="H45" s="8">
        <v>4</v>
      </c>
      <c r="I45" s="8">
        <v>2</v>
      </c>
      <c r="J45" s="132" t="s">
        <v>91</v>
      </c>
    </row>
    <row r="46" spans="1:10" ht="36" customHeight="1" x14ac:dyDescent="0.2">
      <c r="A46" s="253"/>
      <c r="B46" s="142" t="str">
        <f>'2.1 Threats Impact'!B50</f>
        <v>Failure in system integration</v>
      </c>
      <c r="C46" s="112" t="str">
        <f>'2.1 Threats Impact'!C50</f>
        <v>Error during development phase</v>
      </c>
      <c r="D46" s="12" t="s">
        <v>329</v>
      </c>
      <c r="E46" s="12" t="s">
        <v>363</v>
      </c>
      <c r="F46" s="8">
        <f>'2.1 Threats Impact'!AU50</f>
        <v>5</v>
      </c>
      <c r="G46" s="8">
        <f>'2.2 Threat Likelihood'!K48</f>
        <v>5</v>
      </c>
      <c r="H46" s="8">
        <v>3</v>
      </c>
      <c r="I46" s="8">
        <v>2</v>
      </c>
      <c r="J46" s="133" t="s">
        <v>88</v>
      </c>
    </row>
    <row r="47" spans="1:10" ht="206.25" customHeight="1" x14ac:dyDescent="0.2">
      <c r="D47" s="137" t="s">
        <v>314</v>
      </c>
    </row>
  </sheetData>
  <mergeCells count="15">
    <mergeCell ref="A39:A40"/>
    <mergeCell ref="A41:A42"/>
    <mergeCell ref="A43:A44"/>
    <mergeCell ref="A45:A46"/>
    <mergeCell ref="A12:A16"/>
    <mergeCell ref="A17:A21"/>
    <mergeCell ref="A22:A26"/>
    <mergeCell ref="A27:A32"/>
    <mergeCell ref="A33:A35"/>
    <mergeCell ref="A36:A38"/>
    <mergeCell ref="A2:J2"/>
    <mergeCell ref="A1:J1"/>
    <mergeCell ref="A4:A6"/>
    <mergeCell ref="A7:A8"/>
    <mergeCell ref="A10:A11"/>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2"/>
  <sheetViews>
    <sheetView workbookViewId="0">
      <selection activeCell="F18" sqref="F18"/>
    </sheetView>
  </sheetViews>
  <sheetFormatPr defaultColWidth="11.42578125" defaultRowHeight="12.75" x14ac:dyDescent="0.2"/>
  <cols>
    <col min="1" max="1" width="32.28515625" customWidth="1"/>
    <col min="2" max="6" width="13.28515625" customWidth="1"/>
    <col min="10" max="10" width="15" customWidth="1"/>
    <col min="12" max="12" width="15.28515625" customWidth="1"/>
    <col min="13" max="13" width="15.28515625" style="106" customWidth="1"/>
  </cols>
  <sheetData>
    <row r="1" spans="1:16" ht="23.25" x14ac:dyDescent="0.2">
      <c r="A1" s="223" t="s">
        <v>68</v>
      </c>
      <c r="B1" s="224"/>
      <c r="C1" s="224"/>
      <c r="D1" s="224"/>
      <c r="E1" s="224"/>
      <c r="F1" s="224"/>
    </row>
    <row r="2" spans="1:16" ht="18" x14ac:dyDescent="0.2">
      <c r="A2" s="213" t="s">
        <v>101</v>
      </c>
      <c r="B2" s="214"/>
      <c r="C2" s="214"/>
      <c r="D2" s="214"/>
      <c r="E2" s="214"/>
      <c r="F2" s="214"/>
    </row>
    <row r="3" spans="1:16" ht="140.25" customHeight="1" x14ac:dyDescent="0.2">
      <c r="A3" s="21" t="s">
        <v>39</v>
      </c>
      <c r="B3" s="29" t="str">
        <f>'1.2 Impact Assessment'!A5</f>
        <v>Prediction and Dynamic flight adjustment</v>
      </c>
      <c r="C3" s="29" t="str">
        <f>'1.2 Impact Assessment'!A8</f>
        <v>Lost link management</v>
      </c>
      <c r="D3" s="29" t="str">
        <f>'1.2 Impact Assessment'!A11</f>
        <v>Providing a secure communication between client and UAV network and UAV network itself</v>
      </c>
      <c r="E3" s="29" t="str">
        <f>'1.2 Impact Assessment'!A19</f>
        <v>Dynamic geo-fencing</v>
      </c>
      <c r="F3" s="29" t="str">
        <f>'1.2 Impact Assessment'!A25</f>
        <v>Meteo data</v>
      </c>
      <c r="G3" s="29" t="str">
        <f>'1.2 Impact Assessment'!A31</f>
        <v>Defining obstacles and terrain</v>
      </c>
      <c r="H3" s="29" t="str">
        <f>'1.2 Impact Assessment'!A37</f>
        <v>Flight and flight planning</v>
      </c>
      <c r="I3" s="29" t="str">
        <f>'1.2 Impact Assessment'!A42</f>
        <v>Emergency landing</v>
      </c>
      <c r="J3" s="29" t="str">
        <f>'1.2 Impact Assessment'!A48</f>
        <v>Surveillance</v>
      </c>
      <c r="K3" s="29" t="str">
        <f>'1.2 Impact Assessment'!A54</f>
        <v>Maintain safe separation</v>
      </c>
      <c r="L3" s="29" t="str">
        <f>'1.2 Impact Assessment'!A60</f>
        <v>Identification</v>
      </c>
      <c r="M3" s="29" t="str">
        <f>'1.2 Impact Assessment'!A66</f>
        <v>Air traffic</v>
      </c>
      <c r="N3" s="29" t="str">
        <f>'1.2 Impact Assessment'!A72</f>
        <v>Horizontal and vertical space</v>
      </c>
      <c r="O3" s="29" t="str">
        <f>'1.2 Impact Assessment'!A78</f>
        <v>Storing information</v>
      </c>
    </row>
    <row r="4" spans="1:16" ht="26.25" customHeight="1" x14ac:dyDescent="0.2">
      <c r="A4" s="22" t="str">
        <f>'1.3 Supporting Asset'!A4</f>
        <v>Personnel</v>
      </c>
      <c r="B4" s="135">
        <v>2</v>
      </c>
      <c r="C4" s="135">
        <v>2</v>
      </c>
      <c r="D4" s="135">
        <v>2</v>
      </c>
      <c r="E4" s="135">
        <v>2</v>
      </c>
      <c r="F4" s="135">
        <v>2</v>
      </c>
      <c r="G4" s="135">
        <v>2</v>
      </c>
      <c r="H4" s="135">
        <v>2</v>
      </c>
      <c r="I4" s="135">
        <v>2</v>
      </c>
      <c r="J4" s="135">
        <v>2</v>
      </c>
      <c r="K4" s="135">
        <v>2</v>
      </c>
      <c r="L4" s="135">
        <v>2</v>
      </c>
      <c r="M4" s="135">
        <v>2</v>
      </c>
      <c r="N4" s="135">
        <v>2</v>
      </c>
      <c r="O4" s="135">
        <v>2</v>
      </c>
      <c r="P4" s="25" t="s">
        <v>69</v>
      </c>
    </row>
    <row r="5" spans="1:16" ht="23.25" customHeight="1" x14ac:dyDescent="0.2">
      <c r="A5" s="126" t="str">
        <f>'1.3 Supporting Asset'!A5</f>
        <v>Drone</v>
      </c>
      <c r="B5" s="135">
        <v>2</v>
      </c>
      <c r="C5" s="128"/>
      <c r="D5" s="128"/>
      <c r="E5" s="128"/>
      <c r="F5" s="128"/>
      <c r="G5" s="127"/>
      <c r="H5" s="135">
        <v>2</v>
      </c>
      <c r="I5" s="135">
        <v>2</v>
      </c>
      <c r="J5" s="127"/>
      <c r="K5" s="127"/>
      <c r="L5" s="127"/>
      <c r="M5" s="127"/>
      <c r="N5" s="135">
        <v>2</v>
      </c>
      <c r="O5" s="135">
        <v>2</v>
      </c>
    </row>
    <row r="6" spans="1:16" ht="21.75" customHeight="1" x14ac:dyDescent="0.2">
      <c r="A6" s="126" t="str">
        <f>'1.3 Supporting Asset'!A6</f>
        <v>Machine learning</v>
      </c>
      <c r="B6" s="135">
        <v>2</v>
      </c>
      <c r="C6" s="128"/>
      <c r="D6" s="128"/>
      <c r="E6" s="128"/>
      <c r="F6" s="128"/>
      <c r="G6" s="127"/>
      <c r="H6" s="127"/>
      <c r="I6" s="127"/>
      <c r="J6" s="127"/>
      <c r="K6" s="127"/>
      <c r="L6" s="127"/>
      <c r="M6" s="127"/>
      <c r="N6" s="127"/>
      <c r="O6" s="127"/>
    </row>
    <row r="7" spans="1:16" ht="28.5" customHeight="1" x14ac:dyDescent="0.2">
      <c r="A7" s="126" t="str">
        <f>'1.3 Supporting Asset'!A7</f>
        <v>User interface</v>
      </c>
      <c r="B7" s="128"/>
      <c r="C7" s="135">
        <v>2</v>
      </c>
      <c r="D7" s="128"/>
      <c r="E7" s="128"/>
      <c r="F7" s="128"/>
      <c r="G7" s="127"/>
      <c r="H7" s="135">
        <v>2</v>
      </c>
      <c r="I7" s="135">
        <v>2</v>
      </c>
      <c r="J7" s="135">
        <v>2</v>
      </c>
      <c r="K7" s="135">
        <v>2</v>
      </c>
      <c r="L7" s="135">
        <v>2</v>
      </c>
      <c r="M7" s="135">
        <v>2</v>
      </c>
      <c r="N7" s="135">
        <v>2</v>
      </c>
      <c r="O7" s="127"/>
    </row>
    <row r="8" spans="1:16" ht="87.75" customHeight="1" x14ac:dyDescent="0.2">
      <c r="A8" s="126" t="str">
        <f>'1.3 Supporting Asset'!A8</f>
        <v>Network communication between client (user interface) and UAV network (LAN)</v>
      </c>
      <c r="B8" s="128"/>
      <c r="C8" s="128"/>
      <c r="D8" s="136">
        <v>1</v>
      </c>
      <c r="E8" s="136">
        <v>1</v>
      </c>
      <c r="F8" s="136">
        <v>1</v>
      </c>
      <c r="G8" s="136">
        <v>1</v>
      </c>
      <c r="H8" s="136">
        <v>1</v>
      </c>
      <c r="I8" s="136">
        <v>1</v>
      </c>
      <c r="J8" s="136">
        <v>1</v>
      </c>
      <c r="K8" s="136">
        <v>1</v>
      </c>
      <c r="L8" s="136">
        <v>1</v>
      </c>
      <c r="M8" s="136">
        <v>1</v>
      </c>
      <c r="N8" s="136">
        <v>1</v>
      </c>
      <c r="O8" s="136">
        <v>1</v>
      </c>
    </row>
    <row r="9" spans="1:16" ht="81" customHeight="1" x14ac:dyDescent="0.2">
      <c r="A9" s="126" t="str">
        <f>'1.3 Supporting Asset'!A11</f>
        <v>Network communication between UAV network and data centre (WAN)</v>
      </c>
      <c r="B9" s="136">
        <v>1</v>
      </c>
      <c r="C9" s="136">
        <v>1</v>
      </c>
      <c r="D9" s="136">
        <v>1</v>
      </c>
      <c r="E9" s="136">
        <v>1</v>
      </c>
      <c r="F9" s="136">
        <v>1</v>
      </c>
      <c r="G9" s="136">
        <v>1</v>
      </c>
      <c r="H9" s="136">
        <v>1</v>
      </c>
      <c r="I9" s="136">
        <v>1</v>
      </c>
      <c r="J9" s="136">
        <v>1</v>
      </c>
      <c r="K9" s="136">
        <v>1</v>
      </c>
      <c r="L9" s="136">
        <v>1</v>
      </c>
      <c r="M9" s="136">
        <v>1</v>
      </c>
      <c r="N9" s="136">
        <v>1</v>
      </c>
      <c r="O9" s="136">
        <v>1</v>
      </c>
    </row>
    <row r="10" spans="1:16" ht="42.75" x14ac:dyDescent="0.2">
      <c r="A10" s="126" t="str">
        <f>'1.3 Supporting Asset'!A14</f>
        <v>Network communication between servers in the data centre (internal LAN)</v>
      </c>
      <c r="B10" s="136">
        <v>1</v>
      </c>
      <c r="C10" s="136">
        <v>1</v>
      </c>
      <c r="D10" s="136">
        <v>1</v>
      </c>
      <c r="E10" s="136">
        <v>1</v>
      </c>
      <c r="F10" s="136">
        <v>1</v>
      </c>
      <c r="G10" s="136">
        <v>1</v>
      </c>
      <c r="H10" s="136">
        <v>1</v>
      </c>
      <c r="I10" s="136">
        <v>1</v>
      </c>
      <c r="J10" s="136">
        <v>1</v>
      </c>
      <c r="K10" s="136">
        <v>1</v>
      </c>
      <c r="L10" s="136">
        <v>1</v>
      </c>
      <c r="M10" s="136">
        <v>1</v>
      </c>
      <c r="N10" s="136">
        <v>1</v>
      </c>
      <c r="O10" s="136">
        <v>1</v>
      </c>
    </row>
    <row r="11" spans="1:16" ht="34.5" customHeight="1" x14ac:dyDescent="0.2">
      <c r="A11" s="126" t="str">
        <f>'1.3 Supporting Asset'!A17</f>
        <v>Data centre</v>
      </c>
      <c r="B11" s="135">
        <v>2</v>
      </c>
      <c r="C11" s="135">
        <v>2</v>
      </c>
      <c r="D11" s="128"/>
      <c r="E11" s="135">
        <v>2</v>
      </c>
      <c r="F11" s="135">
        <v>2</v>
      </c>
      <c r="G11" s="135">
        <v>2</v>
      </c>
      <c r="H11" s="135">
        <v>2</v>
      </c>
      <c r="I11" s="135">
        <v>2</v>
      </c>
      <c r="J11" s="135">
        <v>2</v>
      </c>
      <c r="K11" s="135">
        <v>2</v>
      </c>
      <c r="L11" s="135">
        <v>2</v>
      </c>
      <c r="M11" s="135">
        <v>2</v>
      </c>
      <c r="N11" s="135">
        <v>2</v>
      </c>
      <c r="O11" s="135">
        <v>2</v>
      </c>
    </row>
    <row r="12" spans="1:16" ht="24" customHeight="1" x14ac:dyDescent="0.2">
      <c r="A12" s="126" t="str">
        <f>'1.3 Supporting Asset'!A18</f>
        <v>Servers</v>
      </c>
      <c r="B12" s="136">
        <v>1</v>
      </c>
      <c r="C12" s="136">
        <v>1</v>
      </c>
      <c r="D12" s="128"/>
      <c r="E12" s="136">
        <v>1</v>
      </c>
      <c r="F12" s="136">
        <v>1</v>
      </c>
      <c r="G12" s="136">
        <v>1</v>
      </c>
      <c r="H12" s="136">
        <v>1</v>
      </c>
      <c r="I12" s="136">
        <v>1</v>
      </c>
      <c r="J12" s="136">
        <v>1</v>
      </c>
      <c r="K12" s="136">
        <v>1</v>
      </c>
      <c r="L12" s="136">
        <v>1</v>
      </c>
      <c r="M12" s="136">
        <v>1</v>
      </c>
      <c r="N12" s="136">
        <v>1</v>
      </c>
      <c r="O12" s="136">
        <v>1</v>
      </c>
    </row>
    <row r="13" spans="1:16" ht="33.75" customHeight="1" x14ac:dyDescent="0.2">
      <c r="A13" s="126" t="str">
        <f>'1.3 Supporting Asset'!A19</f>
        <v>Database</v>
      </c>
      <c r="B13" s="136">
        <v>1</v>
      </c>
      <c r="C13" s="136">
        <v>1</v>
      </c>
      <c r="D13" s="128"/>
      <c r="E13" s="136">
        <v>1</v>
      </c>
      <c r="F13" s="136">
        <v>1</v>
      </c>
      <c r="G13" s="136">
        <v>1</v>
      </c>
      <c r="H13" s="136">
        <v>1</v>
      </c>
      <c r="I13" s="136">
        <v>1</v>
      </c>
      <c r="J13" s="136">
        <v>1</v>
      </c>
      <c r="K13" s="136">
        <v>1</v>
      </c>
      <c r="L13" s="136">
        <v>1</v>
      </c>
      <c r="M13" s="136">
        <v>1</v>
      </c>
      <c r="N13" s="136">
        <v>1</v>
      </c>
      <c r="O13" s="136">
        <v>1</v>
      </c>
    </row>
    <row r="14" spans="1:16" s="106" customFormat="1" ht="31.5" customHeight="1" x14ac:dyDescent="0.2">
      <c r="A14" s="126" t="str">
        <f>'1.3 Supporting Asset'!A20</f>
        <v>Cryptography</v>
      </c>
      <c r="B14" s="135">
        <v>2</v>
      </c>
      <c r="C14" s="135">
        <v>2</v>
      </c>
      <c r="D14" s="135">
        <v>2</v>
      </c>
      <c r="E14" s="135">
        <v>2</v>
      </c>
      <c r="F14" s="135">
        <v>2</v>
      </c>
      <c r="G14" s="135">
        <v>2</v>
      </c>
      <c r="H14" s="135">
        <v>2</v>
      </c>
      <c r="I14" s="135">
        <v>2</v>
      </c>
      <c r="J14" s="135">
        <v>2</v>
      </c>
      <c r="K14" s="135">
        <v>2</v>
      </c>
      <c r="L14" s="135">
        <v>2</v>
      </c>
      <c r="M14" s="135">
        <v>2</v>
      </c>
      <c r="N14" s="135">
        <v>2</v>
      </c>
      <c r="O14" s="135">
        <v>2</v>
      </c>
    </row>
    <row r="15" spans="1:16" s="106" customFormat="1" ht="45" customHeight="1" x14ac:dyDescent="0.2">
      <c r="A15" s="126" t="str">
        <f>'1.3 Supporting Asset'!A21</f>
        <v>Integration with external meteo data</v>
      </c>
      <c r="B15" s="135">
        <v>2</v>
      </c>
      <c r="C15" s="128"/>
      <c r="D15" s="128"/>
      <c r="E15" s="128"/>
      <c r="F15" s="135">
        <v>2</v>
      </c>
      <c r="G15" s="127"/>
      <c r="H15" s="135">
        <v>2</v>
      </c>
      <c r="I15" s="127"/>
      <c r="J15" s="127"/>
      <c r="K15" s="127"/>
      <c r="L15" s="127"/>
      <c r="M15" s="127"/>
      <c r="N15" s="127"/>
      <c r="O15" s="127"/>
    </row>
    <row r="16" spans="1:16" s="106" customFormat="1" ht="47.25" customHeight="1" x14ac:dyDescent="0.2">
      <c r="A16" s="126" t="str">
        <f>'1.3 Supporting Asset'!A23</f>
        <v>Integration with external maps</v>
      </c>
      <c r="B16" s="135">
        <v>2</v>
      </c>
      <c r="C16" s="128"/>
      <c r="D16" s="128"/>
      <c r="E16" s="135">
        <v>2</v>
      </c>
      <c r="F16" s="128"/>
      <c r="G16" s="135">
        <v>2</v>
      </c>
      <c r="H16" s="135">
        <v>2</v>
      </c>
      <c r="I16" s="135">
        <v>2</v>
      </c>
      <c r="J16" s="127"/>
      <c r="K16" s="135">
        <v>2</v>
      </c>
      <c r="L16" s="127"/>
      <c r="M16" s="127"/>
      <c r="N16" s="127"/>
      <c r="O16" s="127"/>
    </row>
    <row r="17" spans="1:16" ht="39" customHeight="1" x14ac:dyDescent="0.2">
      <c r="A17" s="126" t="str">
        <f>'1.3 Supporting Asset'!A25</f>
        <v>Integration with external air traffic mapping</v>
      </c>
      <c r="B17" s="135">
        <v>2</v>
      </c>
      <c r="C17" s="127"/>
      <c r="D17" s="127"/>
      <c r="E17" s="135">
        <v>2</v>
      </c>
      <c r="F17" s="127"/>
      <c r="G17" s="127"/>
      <c r="H17" s="135">
        <v>2</v>
      </c>
      <c r="I17" s="135">
        <v>2</v>
      </c>
      <c r="J17" s="127"/>
      <c r="K17" s="135">
        <v>2</v>
      </c>
      <c r="L17" s="127"/>
      <c r="M17" s="135">
        <v>2</v>
      </c>
      <c r="N17" s="127"/>
      <c r="O17" s="127"/>
    </row>
    <row r="18" spans="1:16" ht="37.5" x14ac:dyDescent="0.2">
      <c r="A18" s="35" t="s">
        <v>100</v>
      </c>
      <c r="B18" s="135">
        <f xml:space="preserve"> MAX(B4,B17)</f>
        <v>2</v>
      </c>
      <c r="C18" s="135">
        <f t="shared" ref="C18:O18" si="0" xml:space="preserve"> MAX(C4,C17)</f>
        <v>2</v>
      </c>
      <c r="D18" s="135">
        <f t="shared" si="0"/>
        <v>2</v>
      </c>
      <c r="E18" s="135">
        <f t="shared" si="0"/>
        <v>2</v>
      </c>
      <c r="F18" s="135">
        <f t="shared" si="0"/>
        <v>2</v>
      </c>
      <c r="G18" s="135">
        <f t="shared" si="0"/>
        <v>2</v>
      </c>
      <c r="H18" s="135">
        <f t="shared" si="0"/>
        <v>2</v>
      </c>
      <c r="I18" s="135">
        <f t="shared" si="0"/>
        <v>2</v>
      </c>
      <c r="J18" s="135">
        <f t="shared" si="0"/>
        <v>2</v>
      </c>
      <c r="K18" s="135">
        <f t="shared" si="0"/>
        <v>2</v>
      </c>
      <c r="L18" s="135">
        <f t="shared" si="0"/>
        <v>2</v>
      </c>
      <c r="M18" s="135">
        <f t="shared" si="0"/>
        <v>2</v>
      </c>
      <c r="N18" s="135">
        <f t="shared" si="0"/>
        <v>2</v>
      </c>
      <c r="O18" s="135">
        <f t="shared" si="0"/>
        <v>2</v>
      </c>
      <c r="P18" s="25" t="s">
        <v>115</v>
      </c>
    </row>
    <row r="19" spans="1:16" ht="14.25" x14ac:dyDescent="0.2">
      <c r="B19" s="140"/>
      <c r="P19" s="25" t="s">
        <v>366</v>
      </c>
    </row>
    <row r="20" spans="1:16" x14ac:dyDescent="0.2">
      <c r="P20" s="25" t="s">
        <v>367</v>
      </c>
    </row>
    <row r="21" spans="1:16" x14ac:dyDescent="0.2">
      <c r="P21" s="25" t="s">
        <v>368</v>
      </c>
    </row>
    <row r="22" spans="1:16" x14ac:dyDescent="0.2">
      <c r="P22" s="141" t="s">
        <v>369</v>
      </c>
    </row>
  </sheetData>
  <mergeCells count="2">
    <mergeCell ref="A1:F1"/>
    <mergeCell ref="A2:F2"/>
  </mergeCell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933E6-196A-4AE6-90DD-A94ACEE12354}">
  <dimension ref="A1:C18"/>
  <sheetViews>
    <sheetView workbookViewId="0">
      <selection activeCell="B3" sqref="B3"/>
    </sheetView>
  </sheetViews>
  <sheetFormatPr defaultRowHeight="12.75" x14ac:dyDescent="0.2"/>
  <cols>
    <col min="1" max="1" width="122.85546875" customWidth="1"/>
  </cols>
  <sheetData>
    <row r="1" spans="1:3" ht="25.5" x14ac:dyDescent="0.2">
      <c r="A1" s="84" t="s">
        <v>158</v>
      </c>
      <c r="B1" s="83"/>
      <c r="C1" s="81"/>
    </row>
    <row r="2" spans="1:3" x14ac:dyDescent="0.2">
      <c r="A2" s="83"/>
      <c r="B2" s="83"/>
    </row>
    <row r="3" spans="1:3" x14ac:dyDescent="0.2">
      <c r="A3" s="83"/>
      <c r="B3" s="83"/>
    </row>
    <row r="4" spans="1:3" x14ac:dyDescent="0.2">
      <c r="A4" s="83"/>
      <c r="B4" s="83"/>
    </row>
    <row r="5" spans="1:3" x14ac:dyDescent="0.2">
      <c r="A5" s="82"/>
    </row>
    <row r="6" spans="1:3" x14ac:dyDescent="0.2">
      <c r="A6" s="82"/>
    </row>
    <row r="7" spans="1:3" x14ac:dyDescent="0.2">
      <c r="A7" s="82"/>
    </row>
    <row r="8" spans="1:3" x14ac:dyDescent="0.2">
      <c r="A8" s="82"/>
    </row>
    <row r="9" spans="1:3" x14ac:dyDescent="0.2">
      <c r="A9" s="82"/>
    </row>
    <row r="10" spans="1:3" x14ac:dyDescent="0.2">
      <c r="A10" s="82"/>
    </row>
    <row r="11" spans="1:3" x14ac:dyDescent="0.2">
      <c r="A11" s="82"/>
    </row>
    <row r="12" spans="1:3" x14ac:dyDescent="0.2">
      <c r="A12" s="82"/>
    </row>
    <row r="13" spans="1:3" x14ac:dyDescent="0.2">
      <c r="A13" s="82"/>
    </row>
    <row r="14" spans="1:3" x14ac:dyDescent="0.2">
      <c r="A14" s="82"/>
    </row>
    <row r="15" spans="1:3" x14ac:dyDescent="0.2">
      <c r="A15" s="82"/>
    </row>
    <row r="16" spans="1:3" x14ac:dyDescent="0.2">
      <c r="A16" s="82"/>
    </row>
    <row r="17" spans="1:1" x14ac:dyDescent="0.2">
      <c r="A17" s="82"/>
    </row>
    <row r="18" spans="1:1" x14ac:dyDescent="0.2">
      <c r="A18" s="8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topLeftCell="A19" workbookViewId="0">
      <selection activeCell="D47" sqref="D47:D53"/>
    </sheetView>
  </sheetViews>
  <sheetFormatPr defaultColWidth="17.28515625" defaultRowHeight="15.75" customHeight="1" x14ac:dyDescent="0.2"/>
  <cols>
    <col min="1" max="1" width="17.42578125" customWidth="1"/>
    <col min="2" max="2" width="48.85546875" customWidth="1"/>
    <col min="3" max="3" width="31" customWidth="1"/>
    <col min="4" max="4" width="34.5703125" customWidth="1"/>
    <col min="5" max="5" width="9.140625" customWidth="1"/>
  </cols>
  <sheetData>
    <row r="1" spans="1:6" ht="18.75" customHeight="1" x14ac:dyDescent="0.2">
      <c r="A1" s="164" t="s">
        <v>0</v>
      </c>
      <c r="B1" s="149"/>
      <c r="C1" s="149"/>
      <c r="D1" s="3"/>
      <c r="E1" s="3"/>
    </row>
    <row r="2" spans="1:6" ht="18.75" customHeight="1" x14ac:dyDescent="0.2">
      <c r="A2" s="165" t="s">
        <v>1</v>
      </c>
      <c r="B2" s="149"/>
      <c r="C2" s="149"/>
      <c r="D2" s="51"/>
      <c r="E2" s="1"/>
    </row>
    <row r="3" spans="1:6" ht="29.25" customHeight="1" x14ac:dyDescent="0.2">
      <c r="A3" s="2" t="s">
        <v>34</v>
      </c>
      <c r="B3" s="2" t="s">
        <v>40</v>
      </c>
      <c r="C3" s="2" t="s">
        <v>43</v>
      </c>
      <c r="D3" s="85" t="s">
        <v>9</v>
      </c>
      <c r="E3" s="1"/>
    </row>
    <row r="4" spans="1:6" ht="18.75" customHeight="1" x14ac:dyDescent="0.2">
      <c r="A4" s="154" t="s">
        <v>2</v>
      </c>
      <c r="B4" s="161" t="s">
        <v>162</v>
      </c>
      <c r="C4" s="154" t="s">
        <v>167</v>
      </c>
      <c r="D4" s="144" t="s">
        <v>316</v>
      </c>
      <c r="E4" s="1"/>
    </row>
    <row r="5" spans="1:6" ht="18.75" customHeight="1" x14ac:dyDescent="0.2">
      <c r="A5" s="155"/>
      <c r="B5" s="162"/>
      <c r="C5" s="155"/>
      <c r="D5" s="144"/>
      <c r="E5" s="1"/>
    </row>
    <row r="6" spans="1:6" ht="18.75" customHeight="1" x14ac:dyDescent="0.2">
      <c r="A6" s="155"/>
      <c r="B6" s="162"/>
      <c r="C6" s="155"/>
      <c r="D6" s="144"/>
      <c r="E6" s="1"/>
    </row>
    <row r="7" spans="1:6" s="59" customFormat="1" ht="18.75" customHeight="1" x14ac:dyDescent="0.2">
      <c r="A7" s="157"/>
      <c r="B7" s="163"/>
      <c r="C7" s="157"/>
      <c r="D7" s="144"/>
      <c r="E7" s="1"/>
    </row>
    <row r="8" spans="1:6" ht="18.75" customHeight="1" x14ac:dyDescent="0.2">
      <c r="A8" s="148" t="s">
        <v>3</v>
      </c>
      <c r="B8" s="150" t="s">
        <v>163</v>
      </c>
      <c r="C8" s="154" t="s">
        <v>119</v>
      </c>
      <c r="D8" s="156" t="s">
        <v>168</v>
      </c>
      <c r="E8" s="1"/>
    </row>
    <row r="9" spans="1:6" ht="18.75" customHeight="1" x14ac:dyDescent="0.2">
      <c r="A9" s="149"/>
      <c r="B9" s="151"/>
      <c r="C9" s="155"/>
      <c r="D9" s="156"/>
      <c r="E9" s="1"/>
    </row>
    <row r="10" spans="1:6" ht="18.75" customHeight="1" x14ac:dyDescent="0.2">
      <c r="A10" s="152"/>
      <c r="B10" s="153"/>
      <c r="C10" s="155"/>
      <c r="D10" s="156"/>
      <c r="E10" s="1"/>
    </row>
    <row r="11" spans="1:6" s="55" customFormat="1" ht="18.75" customHeight="1" x14ac:dyDescent="0.2">
      <c r="A11" s="148" t="s">
        <v>128</v>
      </c>
      <c r="B11" s="150" t="s">
        <v>182</v>
      </c>
      <c r="C11" s="148" t="s">
        <v>119</v>
      </c>
      <c r="D11" s="144" t="s">
        <v>165</v>
      </c>
      <c r="E11" s="1"/>
    </row>
    <row r="12" spans="1:6" ht="15.75" customHeight="1" x14ac:dyDescent="0.2">
      <c r="A12" s="148"/>
      <c r="B12" s="150"/>
      <c r="C12" s="148"/>
      <c r="D12" s="144"/>
      <c r="F12" s="60"/>
    </row>
    <row r="13" spans="1:6" ht="15.75" customHeight="1" x14ac:dyDescent="0.2">
      <c r="A13" s="148"/>
      <c r="B13" s="150"/>
      <c r="C13" s="148"/>
      <c r="D13" s="144"/>
      <c r="F13" s="60"/>
    </row>
    <row r="14" spans="1:6" ht="15.75" customHeight="1" x14ac:dyDescent="0.2">
      <c r="A14" s="148"/>
      <c r="B14" s="150"/>
      <c r="C14" s="148"/>
      <c r="D14" s="144"/>
      <c r="F14" s="60"/>
    </row>
    <row r="15" spans="1:6" s="55" customFormat="1" ht="15.75" customHeight="1" x14ac:dyDescent="0.2">
      <c r="A15" s="148" t="s">
        <v>129</v>
      </c>
      <c r="B15" s="150" t="s">
        <v>161</v>
      </c>
      <c r="C15" s="148" t="s">
        <v>118</v>
      </c>
      <c r="D15" s="144" t="s">
        <v>317</v>
      </c>
      <c r="F15" s="60"/>
    </row>
    <row r="16" spans="1:6" ht="15.75" customHeight="1" x14ac:dyDescent="0.2">
      <c r="A16" s="148"/>
      <c r="B16" s="150"/>
      <c r="C16" s="148"/>
      <c r="D16" s="144"/>
      <c r="F16" s="60"/>
    </row>
    <row r="17" spans="1:7" ht="15.75" customHeight="1" x14ac:dyDescent="0.2">
      <c r="A17" s="148"/>
      <c r="B17" s="150"/>
      <c r="C17" s="148"/>
      <c r="D17" s="144"/>
      <c r="F17" s="60"/>
    </row>
    <row r="18" spans="1:7" ht="15.75" customHeight="1" x14ac:dyDescent="0.2">
      <c r="A18" s="148"/>
      <c r="B18" s="150"/>
      <c r="C18" s="148"/>
      <c r="D18" s="144"/>
      <c r="F18" s="60"/>
    </row>
    <row r="19" spans="1:7" ht="15.75" customHeight="1" x14ac:dyDescent="0.2">
      <c r="A19" s="148" t="s">
        <v>130</v>
      </c>
      <c r="B19" s="150" t="s">
        <v>159</v>
      </c>
      <c r="C19" s="155" t="s">
        <v>118</v>
      </c>
      <c r="D19" s="158" t="s">
        <v>318</v>
      </c>
      <c r="F19" s="60"/>
    </row>
    <row r="20" spans="1:7" ht="15.75" customHeight="1" x14ac:dyDescent="0.2">
      <c r="A20" s="149"/>
      <c r="B20" s="151"/>
      <c r="C20" s="155"/>
      <c r="D20" s="159"/>
      <c r="F20" s="60"/>
    </row>
    <row r="21" spans="1:7" ht="15.75" customHeight="1" x14ac:dyDescent="0.2">
      <c r="A21" s="149"/>
      <c r="B21" s="151"/>
      <c r="C21" s="157"/>
      <c r="D21" s="160"/>
      <c r="F21" s="60"/>
    </row>
    <row r="22" spans="1:7" ht="15.75" customHeight="1" x14ac:dyDescent="0.2">
      <c r="A22" s="148" t="s">
        <v>131</v>
      </c>
      <c r="B22" s="150" t="s">
        <v>132</v>
      </c>
      <c r="C22" s="154" t="s">
        <v>118</v>
      </c>
      <c r="D22" s="173" t="s">
        <v>319</v>
      </c>
    </row>
    <row r="23" spans="1:7" ht="15.75" customHeight="1" x14ac:dyDescent="0.2">
      <c r="A23" s="149"/>
      <c r="B23" s="151"/>
      <c r="C23" s="155"/>
      <c r="D23" s="174"/>
    </row>
    <row r="24" spans="1:7" ht="15.75" customHeight="1" x14ac:dyDescent="0.2">
      <c r="A24" s="149"/>
      <c r="B24" s="151"/>
      <c r="C24" s="157"/>
      <c r="D24" s="175"/>
      <c r="E24" s="61"/>
      <c r="F24" s="61"/>
      <c r="G24" s="61"/>
    </row>
    <row r="25" spans="1:7" ht="15.75" customHeight="1" x14ac:dyDescent="0.2">
      <c r="A25" s="183" t="s">
        <v>133</v>
      </c>
      <c r="B25" s="161" t="s">
        <v>148</v>
      </c>
      <c r="C25" s="154" t="s">
        <v>119</v>
      </c>
      <c r="D25" s="176" t="s">
        <v>160</v>
      </c>
      <c r="E25" s="62"/>
      <c r="F25" s="61"/>
      <c r="G25" s="61"/>
    </row>
    <row r="26" spans="1:7" ht="15.75" customHeight="1" x14ac:dyDescent="0.2">
      <c r="A26" s="184"/>
      <c r="B26" s="162"/>
      <c r="C26" s="155"/>
      <c r="D26" s="177"/>
      <c r="E26" s="62"/>
      <c r="F26" s="61"/>
      <c r="G26" s="61"/>
    </row>
    <row r="27" spans="1:7" ht="15.75" customHeight="1" x14ac:dyDescent="0.2">
      <c r="A27" s="184"/>
      <c r="B27" s="162"/>
      <c r="C27" s="155"/>
      <c r="D27" s="177"/>
      <c r="E27" s="62"/>
      <c r="F27" s="61"/>
      <c r="G27" s="61"/>
    </row>
    <row r="28" spans="1:7" ht="15.75" customHeight="1" x14ac:dyDescent="0.2">
      <c r="A28" s="185"/>
      <c r="B28" s="163"/>
      <c r="C28" s="157"/>
      <c r="D28" s="178"/>
      <c r="E28" s="61"/>
      <c r="F28" s="61"/>
      <c r="G28" s="61"/>
    </row>
    <row r="29" spans="1:7" ht="15.75" customHeight="1" x14ac:dyDescent="0.2">
      <c r="A29" s="166" t="s">
        <v>134</v>
      </c>
      <c r="B29" s="169" t="s">
        <v>164</v>
      </c>
      <c r="C29" s="166" t="s">
        <v>119</v>
      </c>
      <c r="D29" s="180" t="s">
        <v>320</v>
      </c>
      <c r="E29" s="61"/>
      <c r="F29" s="61"/>
      <c r="G29" s="61"/>
    </row>
    <row r="30" spans="1:7" ht="15.75" customHeight="1" x14ac:dyDescent="0.2">
      <c r="A30" s="167"/>
      <c r="B30" s="170"/>
      <c r="C30" s="167"/>
      <c r="D30" s="181"/>
    </row>
    <row r="31" spans="1:7" ht="15.75" customHeight="1" x14ac:dyDescent="0.2">
      <c r="A31" s="168"/>
      <c r="B31" s="171"/>
      <c r="C31" s="172"/>
      <c r="D31" s="182"/>
    </row>
    <row r="32" spans="1:7" ht="15.75" customHeight="1" x14ac:dyDescent="0.2">
      <c r="A32" s="166" t="s">
        <v>135</v>
      </c>
      <c r="B32" s="169" t="s">
        <v>136</v>
      </c>
      <c r="C32" s="179" t="s">
        <v>119</v>
      </c>
      <c r="D32" s="180" t="s">
        <v>321</v>
      </c>
    </row>
    <row r="33" spans="1:4" ht="15.75" customHeight="1" x14ac:dyDescent="0.2">
      <c r="A33" s="167"/>
      <c r="B33" s="170"/>
      <c r="C33" s="167"/>
      <c r="D33" s="181"/>
    </row>
    <row r="34" spans="1:4" ht="15.75" customHeight="1" x14ac:dyDescent="0.2">
      <c r="A34" s="168"/>
      <c r="B34" s="171"/>
      <c r="C34" s="172"/>
      <c r="D34" s="182"/>
    </row>
    <row r="35" spans="1:4" ht="15.75" customHeight="1" x14ac:dyDescent="0.2">
      <c r="A35" s="166" t="s">
        <v>137</v>
      </c>
      <c r="B35" s="169" t="s">
        <v>138</v>
      </c>
      <c r="C35" s="179" t="s">
        <v>119</v>
      </c>
      <c r="D35" s="180" t="s">
        <v>322</v>
      </c>
    </row>
    <row r="36" spans="1:4" ht="15.75" customHeight="1" x14ac:dyDescent="0.2">
      <c r="A36" s="167"/>
      <c r="B36" s="170"/>
      <c r="C36" s="167"/>
      <c r="D36" s="181"/>
    </row>
    <row r="37" spans="1:4" ht="15.75" customHeight="1" x14ac:dyDescent="0.2">
      <c r="A37" s="168"/>
      <c r="B37" s="171"/>
      <c r="C37" s="172"/>
      <c r="D37" s="182"/>
    </row>
    <row r="38" spans="1:4" ht="15.75" customHeight="1" x14ac:dyDescent="0.2">
      <c r="A38" s="166" t="s">
        <v>139</v>
      </c>
      <c r="B38" s="169" t="s">
        <v>140</v>
      </c>
      <c r="C38" s="179" t="s">
        <v>118</v>
      </c>
      <c r="D38" s="180" t="s">
        <v>323</v>
      </c>
    </row>
    <row r="39" spans="1:4" ht="15.75" customHeight="1" x14ac:dyDescent="0.2">
      <c r="A39" s="167"/>
      <c r="B39" s="170"/>
      <c r="C39" s="167"/>
      <c r="D39" s="181"/>
    </row>
    <row r="40" spans="1:4" ht="15.75" customHeight="1" x14ac:dyDescent="0.2">
      <c r="A40" s="168"/>
      <c r="B40" s="171"/>
      <c r="C40" s="172"/>
      <c r="D40" s="182"/>
    </row>
    <row r="41" spans="1:4" ht="15.75" customHeight="1" x14ac:dyDescent="0.2">
      <c r="A41" s="146" t="s">
        <v>141</v>
      </c>
      <c r="B41" s="147" t="s">
        <v>169</v>
      </c>
      <c r="C41" s="146" t="s">
        <v>118</v>
      </c>
      <c r="D41" s="145" t="s">
        <v>324</v>
      </c>
    </row>
    <row r="42" spans="1:4" ht="15.75" customHeight="1" x14ac:dyDescent="0.2">
      <c r="A42" s="146"/>
      <c r="B42" s="147"/>
      <c r="C42" s="146"/>
      <c r="D42" s="145"/>
    </row>
    <row r="43" spans="1:4" s="65" customFormat="1" ht="15.75" customHeight="1" x14ac:dyDescent="0.2">
      <c r="A43" s="146"/>
      <c r="B43" s="147"/>
      <c r="C43" s="146"/>
      <c r="D43" s="145"/>
    </row>
    <row r="44" spans="1:4" s="59" customFormat="1" ht="15.75" customHeight="1" x14ac:dyDescent="0.2">
      <c r="A44" s="146" t="s">
        <v>142</v>
      </c>
      <c r="B44" s="147" t="s">
        <v>170</v>
      </c>
      <c r="C44" s="146" t="s">
        <v>118</v>
      </c>
      <c r="D44" s="145" t="s">
        <v>325</v>
      </c>
    </row>
    <row r="45" spans="1:4" s="59" customFormat="1" ht="15.75" customHeight="1" x14ac:dyDescent="0.2">
      <c r="A45" s="146"/>
      <c r="B45" s="147"/>
      <c r="C45" s="146"/>
      <c r="D45" s="145"/>
    </row>
    <row r="46" spans="1:4" s="65" customFormat="1" ht="15.75" customHeight="1" x14ac:dyDescent="0.2">
      <c r="A46" s="146"/>
      <c r="B46" s="147"/>
      <c r="C46" s="146"/>
      <c r="D46" s="145"/>
    </row>
    <row r="47" spans="1:4" s="59" customFormat="1" ht="15.75" customHeight="1" x14ac:dyDescent="0.2">
      <c r="A47" s="146" t="s">
        <v>176</v>
      </c>
      <c r="B47" s="147" t="s">
        <v>274</v>
      </c>
      <c r="C47" s="146" t="s">
        <v>119</v>
      </c>
      <c r="D47" s="145" t="s">
        <v>326</v>
      </c>
    </row>
    <row r="48" spans="1:4" s="59" customFormat="1" ht="15.75" customHeight="1" x14ac:dyDescent="0.2">
      <c r="A48" s="146"/>
      <c r="B48" s="147"/>
      <c r="C48" s="146"/>
      <c r="D48" s="145"/>
    </row>
    <row r="49" spans="1:5" s="65" customFormat="1" ht="15.75" customHeight="1" x14ac:dyDescent="0.2">
      <c r="A49" s="146"/>
      <c r="B49" s="147"/>
      <c r="C49" s="146"/>
      <c r="D49" s="145"/>
    </row>
    <row r="50" spans="1:5" ht="15.75" customHeight="1" x14ac:dyDescent="0.2">
      <c r="A50" s="146"/>
      <c r="B50" s="147"/>
      <c r="C50" s="146"/>
      <c r="D50" s="145"/>
      <c r="E50" s="65"/>
    </row>
    <row r="51" spans="1:5" ht="15.75" customHeight="1" x14ac:dyDescent="0.2">
      <c r="A51" s="146"/>
      <c r="B51" s="147"/>
      <c r="C51" s="146"/>
      <c r="D51" s="145"/>
      <c r="E51" s="65"/>
    </row>
    <row r="52" spans="1:5" ht="15.75" customHeight="1" x14ac:dyDescent="0.2">
      <c r="A52" s="146"/>
      <c r="B52" s="147"/>
      <c r="C52" s="146"/>
      <c r="D52" s="145"/>
      <c r="E52" s="65"/>
    </row>
    <row r="53" spans="1:5" ht="15.75" customHeight="1" x14ac:dyDescent="0.2">
      <c r="A53" s="146"/>
      <c r="B53" s="147"/>
      <c r="C53" s="146"/>
      <c r="D53" s="145"/>
    </row>
  </sheetData>
  <mergeCells count="58">
    <mergeCell ref="A44:A46"/>
    <mergeCell ref="B44:B46"/>
    <mergeCell ref="C44:C46"/>
    <mergeCell ref="D44:D46"/>
    <mergeCell ref="A38:A40"/>
    <mergeCell ref="B38:B40"/>
    <mergeCell ref="C38:C40"/>
    <mergeCell ref="D38:D40"/>
    <mergeCell ref="A41:A43"/>
    <mergeCell ref="B41:B43"/>
    <mergeCell ref="C41:C43"/>
    <mergeCell ref="D41:D43"/>
    <mergeCell ref="D11:D14"/>
    <mergeCell ref="C11:C14"/>
    <mergeCell ref="B11:B14"/>
    <mergeCell ref="A11:A14"/>
    <mergeCell ref="A35:A37"/>
    <mergeCell ref="B35:B37"/>
    <mergeCell ref="C35:C37"/>
    <mergeCell ref="D35:D37"/>
    <mergeCell ref="D29:D31"/>
    <mergeCell ref="A32:A34"/>
    <mergeCell ref="B32:B34"/>
    <mergeCell ref="C32:C34"/>
    <mergeCell ref="D32:D34"/>
    <mergeCell ref="C25:C28"/>
    <mergeCell ref="B25:B28"/>
    <mergeCell ref="A25:A28"/>
    <mergeCell ref="A29:A31"/>
    <mergeCell ref="B29:B31"/>
    <mergeCell ref="C29:C31"/>
    <mergeCell ref="C22:C24"/>
    <mergeCell ref="D22:D24"/>
    <mergeCell ref="A22:A24"/>
    <mergeCell ref="B22:B24"/>
    <mergeCell ref="D25:D28"/>
    <mergeCell ref="A1:C1"/>
    <mergeCell ref="A2:C2"/>
    <mergeCell ref="C15:C18"/>
    <mergeCell ref="B15:B18"/>
    <mergeCell ref="A15:A18"/>
    <mergeCell ref="A4:A7"/>
    <mergeCell ref="D4:D7"/>
    <mergeCell ref="D47:D53"/>
    <mergeCell ref="A47:A53"/>
    <mergeCell ref="B47:B53"/>
    <mergeCell ref="C47:C53"/>
    <mergeCell ref="A19:A21"/>
    <mergeCell ref="B19:B21"/>
    <mergeCell ref="A8:A10"/>
    <mergeCell ref="B8:B10"/>
    <mergeCell ref="C8:C10"/>
    <mergeCell ref="D8:D10"/>
    <mergeCell ref="C19:C21"/>
    <mergeCell ref="D19:D21"/>
    <mergeCell ref="D15:D18"/>
    <mergeCell ref="C4:C7"/>
    <mergeCell ref="B4:B7"/>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5"/>
  <sheetViews>
    <sheetView zoomScale="115" zoomScaleNormal="115" workbookViewId="0">
      <selection activeCell="C82" sqref="C82:C83"/>
    </sheetView>
  </sheetViews>
  <sheetFormatPr defaultColWidth="17.28515625" defaultRowHeight="15.75" customHeight="1" x14ac:dyDescent="0.2"/>
  <cols>
    <col min="1" max="1" width="18.5703125" customWidth="1"/>
    <col min="2" max="2" width="16.140625" customWidth="1"/>
    <col min="3" max="3" width="14.42578125" customWidth="1"/>
    <col min="4" max="4" width="9.42578125" customWidth="1"/>
    <col min="5" max="5" width="14.42578125" customWidth="1"/>
    <col min="6" max="6" width="11.7109375" customWidth="1"/>
    <col min="7" max="7" width="10.42578125" customWidth="1"/>
    <col min="8" max="8" width="15.28515625" customWidth="1"/>
    <col min="9" max="9" width="16.42578125" customWidth="1"/>
    <col min="10" max="10" width="15.42578125" customWidth="1"/>
    <col min="11" max="11" width="56.140625" customWidth="1"/>
  </cols>
  <sheetData>
    <row r="1" spans="1:11" ht="18.75" customHeight="1" x14ac:dyDescent="0.2">
      <c r="A1" s="165" t="s">
        <v>4</v>
      </c>
      <c r="B1" s="149"/>
      <c r="C1" s="149"/>
      <c r="D1" s="149"/>
      <c r="E1" s="149"/>
      <c r="F1" s="149"/>
      <c r="G1" s="149"/>
      <c r="H1" s="149"/>
      <c r="I1" s="149"/>
      <c r="J1" s="149"/>
      <c r="K1" s="149"/>
    </row>
    <row r="2" spans="1:11" ht="18.75" customHeight="1" x14ac:dyDescent="0.2">
      <c r="A2" s="194" t="s">
        <v>56</v>
      </c>
      <c r="B2" s="149"/>
      <c r="C2" s="149"/>
      <c r="D2" s="149"/>
      <c r="E2" s="149"/>
      <c r="F2" s="149"/>
      <c r="G2" s="149"/>
      <c r="H2" s="149"/>
      <c r="I2" s="149"/>
      <c r="J2" s="149"/>
      <c r="K2" s="149"/>
    </row>
    <row r="3" spans="1:11" ht="18.75" customHeight="1" x14ac:dyDescent="0.2">
      <c r="A3" s="196" t="s">
        <v>37</v>
      </c>
      <c r="B3" s="196" t="s">
        <v>5</v>
      </c>
      <c r="C3" s="196" t="s">
        <v>45</v>
      </c>
      <c r="D3" s="149"/>
      <c r="E3" s="149"/>
      <c r="F3" s="149"/>
      <c r="G3" s="149"/>
      <c r="H3" s="149"/>
      <c r="I3" s="149"/>
      <c r="J3" s="149"/>
      <c r="K3" s="149"/>
    </row>
    <row r="4" spans="1:11" ht="25.5" customHeight="1" x14ac:dyDescent="0.2">
      <c r="A4" s="149"/>
      <c r="B4" s="149"/>
      <c r="C4" s="48" t="s">
        <v>120</v>
      </c>
      <c r="D4" s="48" t="s">
        <v>6</v>
      </c>
      <c r="E4" s="48" t="s">
        <v>121</v>
      </c>
      <c r="F4" s="48" t="s">
        <v>7</v>
      </c>
      <c r="G4" s="48" t="s">
        <v>122</v>
      </c>
      <c r="H4" s="48" t="s">
        <v>8</v>
      </c>
      <c r="I4" s="48" t="s">
        <v>123</v>
      </c>
      <c r="J4" s="4" t="s">
        <v>49</v>
      </c>
      <c r="K4" s="4" t="s">
        <v>9</v>
      </c>
    </row>
    <row r="5" spans="1:11" ht="14.25" x14ac:dyDescent="0.2">
      <c r="A5" s="186" t="str">
        <f>'1.1 Primary Assets'!B4:B4</f>
        <v>Prediction and Dynamic flight adjustment</v>
      </c>
      <c r="B5" s="74" t="s">
        <v>10</v>
      </c>
      <c r="C5" s="27">
        <v>1</v>
      </c>
      <c r="D5" s="27">
        <v>1</v>
      </c>
      <c r="E5" s="27">
        <v>1</v>
      </c>
      <c r="F5" s="27">
        <v>1</v>
      </c>
      <c r="G5" s="27">
        <v>1</v>
      </c>
      <c r="H5" s="27">
        <v>1</v>
      </c>
      <c r="I5" s="27">
        <v>1</v>
      </c>
      <c r="J5" s="74">
        <f>MAX(C5:I5)</f>
        <v>1</v>
      </c>
      <c r="K5" s="11" t="s">
        <v>178</v>
      </c>
    </row>
    <row r="6" spans="1:11" ht="25.5" x14ac:dyDescent="0.2">
      <c r="A6" s="195"/>
      <c r="B6" s="74" t="s">
        <v>11</v>
      </c>
      <c r="C6" s="27">
        <v>1</v>
      </c>
      <c r="D6" s="27">
        <v>5</v>
      </c>
      <c r="E6" s="27">
        <v>5</v>
      </c>
      <c r="F6" s="27">
        <v>5</v>
      </c>
      <c r="G6" s="27">
        <v>5</v>
      </c>
      <c r="H6" s="27">
        <v>1</v>
      </c>
      <c r="I6" s="27">
        <v>2</v>
      </c>
      <c r="J6" s="74">
        <f t="shared" ref="J6:J10" si="0">MAX(C6:I6)</f>
        <v>5</v>
      </c>
      <c r="K6" s="11" t="s">
        <v>179</v>
      </c>
    </row>
    <row r="7" spans="1:11" ht="14.25" x14ac:dyDescent="0.2">
      <c r="A7" s="195"/>
      <c r="B7" s="74" t="s">
        <v>12</v>
      </c>
      <c r="C7" s="27">
        <v>1</v>
      </c>
      <c r="D7" s="27">
        <v>5</v>
      </c>
      <c r="E7" s="27">
        <v>5</v>
      </c>
      <c r="F7" s="27">
        <v>5</v>
      </c>
      <c r="G7" s="27">
        <v>5</v>
      </c>
      <c r="H7" s="27">
        <v>1</v>
      </c>
      <c r="I7" s="27">
        <v>1</v>
      </c>
      <c r="J7" s="74">
        <f t="shared" si="0"/>
        <v>5</v>
      </c>
      <c r="K7" s="11" t="s">
        <v>146</v>
      </c>
    </row>
    <row r="8" spans="1:11" ht="25.5" x14ac:dyDescent="0.2">
      <c r="A8" s="186" t="str">
        <f>'1.1 Primary Assets'!B8:B8</f>
        <v>Lost link management</v>
      </c>
      <c r="B8" s="74" t="s">
        <v>13</v>
      </c>
      <c r="C8" s="27">
        <v>1</v>
      </c>
      <c r="D8" s="27">
        <v>1</v>
      </c>
      <c r="E8" s="27">
        <v>2</v>
      </c>
      <c r="F8" s="27">
        <v>3</v>
      </c>
      <c r="G8" s="27">
        <v>2</v>
      </c>
      <c r="H8" s="27">
        <v>1</v>
      </c>
      <c r="I8" s="27">
        <v>1</v>
      </c>
      <c r="J8" s="74">
        <f t="shared" si="0"/>
        <v>3</v>
      </c>
      <c r="K8" s="11" t="s">
        <v>180</v>
      </c>
    </row>
    <row r="9" spans="1:11" ht="25.5" x14ac:dyDescent="0.2">
      <c r="A9" s="195"/>
      <c r="B9" s="74" t="s">
        <v>14</v>
      </c>
      <c r="C9" s="27">
        <v>1</v>
      </c>
      <c r="D9" s="27">
        <v>1</v>
      </c>
      <c r="E9" s="27">
        <v>1</v>
      </c>
      <c r="F9" s="54">
        <v>5</v>
      </c>
      <c r="G9" s="27">
        <v>5</v>
      </c>
      <c r="H9" s="27">
        <v>1</v>
      </c>
      <c r="I9" s="27">
        <v>1</v>
      </c>
      <c r="J9" s="74">
        <f t="shared" si="0"/>
        <v>5</v>
      </c>
      <c r="K9" s="11" t="s">
        <v>181</v>
      </c>
    </row>
    <row r="10" spans="1:11" ht="14.25" x14ac:dyDescent="0.2">
      <c r="A10" s="195"/>
      <c r="B10" s="74" t="s">
        <v>15</v>
      </c>
      <c r="C10" s="27">
        <v>1</v>
      </c>
      <c r="D10" s="27">
        <v>5</v>
      </c>
      <c r="E10" s="27">
        <v>5</v>
      </c>
      <c r="F10" s="27">
        <v>5</v>
      </c>
      <c r="G10" s="27">
        <v>5</v>
      </c>
      <c r="H10" s="27">
        <v>1</v>
      </c>
      <c r="I10" s="27">
        <v>1</v>
      </c>
      <c r="J10" s="74">
        <f t="shared" si="0"/>
        <v>5</v>
      </c>
      <c r="K10" s="11" t="s">
        <v>147</v>
      </c>
    </row>
    <row r="11" spans="1:11" s="55" customFormat="1" ht="14.25" customHeight="1" x14ac:dyDescent="0.2">
      <c r="A11" s="201" t="str">
        <f>'1.1 Primary Assets'!B11:B11</f>
        <v>Providing a secure communication between client and UAV network and UAV network itself</v>
      </c>
      <c r="B11" s="197" t="s">
        <v>16</v>
      </c>
      <c r="C11" s="191">
        <v>1</v>
      </c>
      <c r="D11" s="191">
        <v>1</v>
      </c>
      <c r="E11" s="191">
        <v>1</v>
      </c>
      <c r="F11" s="191">
        <v>4</v>
      </c>
      <c r="G11" s="191">
        <v>4</v>
      </c>
      <c r="H11" s="191">
        <v>5</v>
      </c>
      <c r="I11" s="191">
        <v>1</v>
      </c>
      <c r="J11" s="197">
        <f>MAX(C11:I11)</f>
        <v>5</v>
      </c>
      <c r="K11" s="173" t="s">
        <v>190</v>
      </c>
    </row>
    <row r="12" spans="1:11" s="55" customFormat="1" ht="14.25" customHeight="1" x14ac:dyDescent="0.2">
      <c r="A12" s="202"/>
      <c r="B12" s="198"/>
      <c r="C12" s="200"/>
      <c r="D12" s="200"/>
      <c r="E12" s="200"/>
      <c r="F12" s="200"/>
      <c r="G12" s="200"/>
      <c r="H12" s="200"/>
      <c r="I12" s="200"/>
      <c r="J12" s="198"/>
      <c r="K12" s="174"/>
    </row>
    <row r="13" spans="1:11" ht="18.75" customHeight="1" x14ac:dyDescent="0.2">
      <c r="A13" s="202"/>
      <c r="B13" s="199"/>
      <c r="C13" s="192"/>
      <c r="D13" s="192"/>
      <c r="E13" s="192"/>
      <c r="F13" s="192"/>
      <c r="G13" s="192"/>
      <c r="H13" s="192"/>
      <c r="I13" s="192"/>
      <c r="J13" s="199"/>
      <c r="K13" s="175"/>
    </row>
    <row r="14" spans="1:11" ht="18.75" customHeight="1" x14ac:dyDescent="0.2">
      <c r="A14" s="202"/>
      <c r="B14" s="197" t="s">
        <v>17</v>
      </c>
      <c r="C14" s="191">
        <v>1</v>
      </c>
      <c r="D14" s="191">
        <v>5</v>
      </c>
      <c r="E14" s="191">
        <v>5</v>
      </c>
      <c r="F14" s="191">
        <v>5</v>
      </c>
      <c r="G14" s="191">
        <v>5</v>
      </c>
      <c r="H14" s="191">
        <v>1</v>
      </c>
      <c r="I14" s="191">
        <v>2</v>
      </c>
      <c r="J14" s="197">
        <f>MAX(C14:I14)</f>
        <v>5</v>
      </c>
      <c r="K14" s="173" t="s">
        <v>183</v>
      </c>
    </row>
    <row r="15" spans="1:11" s="55" customFormat="1" ht="18.75" customHeight="1" x14ac:dyDescent="0.2">
      <c r="A15" s="202"/>
      <c r="B15" s="199"/>
      <c r="C15" s="192"/>
      <c r="D15" s="192"/>
      <c r="E15" s="192"/>
      <c r="F15" s="192"/>
      <c r="G15" s="192"/>
      <c r="H15" s="192"/>
      <c r="I15" s="192"/>
      <c r="J15" s="199"/>
      <c r="K15" s="175"/>
    </row>
    <row r="16" spans="1:11" ht="18" customHeight="1" x14ac:dyDescent="0.2">
      <c r="A16" s="202"/>
      <c r="B16" s="197" t="s">
        <v>18</v>
      </c>
      <c r="C16" s="191">
        <v>1</v>
      </c>
      <c r="D16" s="191">
        <v>5</v>
      </c>
      <c r="E16" s="191">
        <v>5</v>
      </c>
      <c r="F16" s="191">
        <v>5</v>
      </c>
      <c r="G16" s="191">
        <v>5</v>
      </c>
      <c r="H16" s="191">
        <v>1</v>
      </c>
      <c r="I16" s="191">
        <v>1</v>
      </c>
      <c r="J16" s="197">
        <f>MAX(C16:I16)</f>
        <v>5</v>
      </c>
      <c r="K16" s="173" t="s">
        <v>184</v>
      </c>
    </row>
    <row r="17" spans="1:11" s="55" customFormat="1" ht="18" customHeight="1" x14ac:dyDescent="0.2">
      <c r="A17" s="202"/>
      <c r="B17" s="198"/>
      <c r="C17" s="200"/>
      <c r="D17" s="200"/>
      <c r="E17" s="200"/>
      <c r="F17" s="200"/>
      <c r="G17" s="200"/>
      <c r="H17" s="200"/>
      <c r="I17" s="200"/>
      <c r="J17" s="198"/>
      <c r="K17" s="174"/>
    </row>
    <row r="18" spans="1:11" s="55" customFormat="1" ht="18" customHeight="1" x14ac:dyDescent="0.2">
      <c r="A18" s="203"/>
      <c r="B18" s="199"/>
      <c r="C18" s="192"/>
      <c r="D18" s="192"/>
      <c r="E18" s="192"/>
      <c r="F18" s="192"/>
      <c r="G18" s="192"/>
      <c r="H18" s="192"/>
      <c r="I18" s="192"/>
      <c r="J18" s="199"/>
      <c r="K18" s="175"/>
    </row>
    <row r="19" spans="1:11" s="20" customFormat="1" ht="18.75" customHeight="1" x14ac:dyDescent="0.2">
      <c r="A19" s="186" t="str">
        <f>'1.1 Primary Assets'!B15:B15</f>
        <v>Dynamic geo-fencing</v>
      </c>
      <c r="B19" s="197" t="s">
        <v>10</v>
      </c>
      <c r="C19" s="191">
        <v>1</v>
      </c>
      <c r="D19" s="191">
        <v>1</v>
      </c>
      <c r="E19" s="191">
        <v>1</v>
      </c>
      <c r="F19" s="191">
        <v>1</v>
      </c>
      <c r="G19" s="191">
        <v>1</v>
      </c>
      <c r="H19" s="191">
        <v>1</v>
      </c>
      <c r="I19" s="191">
        <v>1</v>
      </c>
      <c r="J19" s="197">
        <f>MAX(C19:I19)</f>
        <v>1</v>
      </c>
      <c r="K19" s="173" t="s">
        <v>189</v>
      </c>
    </row>
    <row r="20" spans="1:11" s="59" customFormat="1" ht="18.75" customHeight="1" x14ac:dyDescent="0.2">
      <c r="A20" s="186"/>
      <c r="B20" s="199"/>
      <c r="C20" s="192"/>
      <c r="D20" s="192"/>
      <c r="E20" s="192"/>
      <c r="F20" s="192"/>
      <c r="G20" s="192"/>
      <c r="H20" s="192"/>
      <c r="I20" s="192"/>
      <c r="J20" s="199"/>
      <c r="K20" s="175"/>
    </row>
    <row r="21" spans="1:11" s="20" customFormat="1" ht="18.75" customHeight="1" x14ac:dyDescent="0.2">
      <c r="A21" s="195"/>
      <c r="B21" s="197" t="s">
        <v>11</v>
      </c>
      <c r="C21" s="191">
        <v>1</v>
      </c>
      <c r="D21" s="191">
        <v>1</v>
      </c>
      <c r="E21" s="191">
        <v>1</v>
      </c>
      <c r="F21" s="191">
        <v>4</v>
      </c>
      <c r="G21" s="191">
        <v>4</v>
      </c>
      <c r="H21" s="191">
        <v>1</v>
      </c>
      <c r="I21" s="191">
        <v>5</v>
      </c>
      <c r="J21" s="197">
        <f>MAX(C21:I21)</f>
        <v>5</v>
      </c>
      <c r="K21" s="173" t="s">
        <v>149</v>
      </c>
    </row>
    <row r="22" spans="1:11" s="55" customFormat="1" ht="18.75" customHeight="1" x14ac:dyDescent="0.2">
      <c r="A22" s="195"/>
      <c r="B22" s="199"/>
      <c r="C22" s="192"/>
      <c r="D22" s="192"/>
      <c r="E22" s="192"/>
      <c r="F22" s="192"/>
      <c r="G22" s="192"/>
      <c r="H22" s="192"/>
      <c r="I22" s="192"/>
      <c r="J22" s="199"/>
      <c r="K22" s="175"/>
    </row>
    <row r="23" spans="1:11" s="55" customFormat="1" ht="18.75" customHeight="1" x14ac:dyDescent="0.2">
      <c r="A23" s="195"/>
      <c r="B23" s="197" t="s">
        <v>12</v>
      </c>
      <c r="C23" s="191">
        <v>1</v>
      </c>
      <c r="D23" s="191">
        <v>5</v>
      </c>
      <c r="E23" s="191">
        <v>5</v>
      </c>
      <c r="F23" s="191">
        <v>4</v>
      </c>
      <c r="G23" s="191">
        <v>4</v>
      </c>
      <c r="H23" s="191">
        <v>1</v>
      </c>
      <c r="I23" s="191">
        <v>1</v>
      </c>
      <c r="J23" s="197">
        <f>MAX(C23:I23)</f>
        <v>5</v>
      </c>
      <c r="K23" s="173" t="s">
        <v>150</v>
      </c>
    </row>
    <row r="24" spans="1:11" s="20" customFormat="1" ht="18.75" customHeight="1" x14ac:dyDescent="0.2">
      <c r="A24" s="195"/>
      <c r="B24" s="199"/>
      <c r="C24" s="192"/>
      <c r="D24" s="192"/>
      <c r="E24" s="192"/>
      <c r="F24" s="192"/>
      <c r="G24" s="192"/>
      <c r="H24" s="192"/>
      <c r="I24" s="192"/>
      <c r="J24" s="199"/>
      <c r="K24" s="175"/>
    </row>
    <row r="25" spans="1:11" s="20" customFormat="1" ht="18.75" customHeight="1" x14ac:dyDescent="0.2">
      <c r="A25" s="173" t="str">
        <f>'1.1 Primary Assets'!B19:B19</f>
        <v>Meteo data</v>
      </c>
      <c r="B25" s="197" t="s">
        <v>10</v>
      </c>
      <c r="C25" s="191">
        <v>1</v>
      </c>
      <c r="D25" s="191">
        <v>1</v>
      </c>
      <c r="E25" s="191">
        <v>1</v>
      </c>
      <c r="F25" s="191">
        <v>1</v>
      </c>
      <c r="G25" s="191">
        <v>1</v>
      </c>
      <c r="H25" s="191">
        <v>1</v>
      </c>
      <c r="I25" s="191">
        <v>1</v>
      </c>
      <c r="J25" s="197">
        <f>MAX(C25:I25)</f>
        <v>1</v>
      </c>
      <c r="K25" s="173" t="s">
        <v>185</v>
      </c>
    </row>
    <row r="26" spans="1:11" s="55" customFormat="1" ht="18.75" customHeight="1" x14ac:dyDescent="0.2">
      <c r="A26" s="174"/>
      <c r="B26" s="199"/>
      <c r="C26" s="192"/>
      <c r="D26" s="192"/>
      <c r="E26" s="192"/>
      <c r="F26" s="192"/>
      <c r="G26" s="192"/>
      <c r="H26" s="192"/>
      <c r="I26" s="192"/>
      <c r="J26" s="199"/>
      <c r="K26" s="175"/>
    </row>
    <row r="27" spans="1:11" s="55" customFormat="1" ht="18.75" customHeight="1" x14ac:dyDescent="0.2">
      <c r="A27" s="174"/>
      <c r="B27" s="197" t="s">
        <v>11</v>
      </c>
      <c r="C27" s="191">
        <v>1</v>
      </c>
      <c r="D27" s="191">
        <v>5</v>
      </c>
      <c r="E27" s="191">
        <v>5</v>
      </c>
      <c r="F27" s="191">
        <v>5</v>
      </c>
      <c r="G27" s="191">
        <v>5</v>
      </c>
      <c r="H27" s="191">
        <v>1</v>
      </c>
      <c r="I27" s="191">
        <v>1</v>
      </c>
      <c r="J27" s="197">
        <f>MAX(C27:I27)</f>
        <v>5</v>
      </c>
      <c r="K27" s="173" t="s">
        <v>186</v>
      </c>
    </row>
    <row r="28" spans="1:11" s="20" customFormat="1" ht="18.75" customHeight="1" x14ac:dyDescent="0.2">
      <c r="A28" s="174"/>
      <c r="B28" s="199"/>
      <c r="C28" s="192"/>
      <c r="D28" s="192"/>
      <c r="E28" s="192"/>
      <c r="F28" s="192"/>
      <c r="G28" s="192"/>
      <c r="H28" s="192"/>
      <c r="I28" s="192"/>
      <c r="J28" s="199"/>
      <c r="K28" s="175"/>
    </row>
    <row r="29" spans="1:11" s="20" customFormat="1" ht="18.75" customHeight="1" x14ac:dyDescent="0.2">
      <c r="A29" s="174"/>
      <c r="B29" s="197" t="s">
        <v>12</v>
      </c>
      <c r="C29" s="191">
        <v>1</v>
      </c>
      <c r="D29" s="191">
        <v>5</v>
      </c>
      <c r="E29" s="191">
        <v>5</v>
      </c>
      <c r="F29" s="204">
        <v>4</v>
      </c>
      <c r="G29" s="191">
        <v>4</v>
      </c>
      <c r="H29" s="191">
        <v>1</v>
      </c>
      <c r="I29" s="191">
        <v>1</v>
      </c>
      <c r="J29" s="197">
        <f>MAX(C29:I29)</f>
        <v>5</v>
      </c>
      <c r="K29" s="173" t="s">
        <v>151</v>
      </c>
    </row>
    <row r="30" spans="1:11" s="55" customFormat="1" ht="18.75" customHeight="1" x14ac:dyDescent="0.2">
      <c r="A30" s="175"/>
      <c r="B30" s="199"/>
      <c r="C30" s="192"/>
      <c r="D30" s="192"/>
      <c r="E30" s="192"/>
      <c r="F30" s="205"/>
      <c r="G30" s="192"/>
      <c r="H30" s="192"/>
      <c r="I30" s="192"/>
      <c r="J30" s="199"/>
      <c r="K30" s="175"/>
    </row>
    <row r="31" spans="1:11" ht="12.75" customHeight="1" x14ac:dyDescent="0.2">
      <c r="A31" s="173" t="str">
        <f>'1.1 Primary Assets'!B22:B22</f>
        <v>Defining obstacles and terrain</v>
      </c>
      <c r="B31" s="197" t="s">
        <v>10</v>
      </c>
      <c r="C31" s="191">
        <v>1</v>
      </c>
      <c r="D31" s="191">
        <v>1</v>
      </c>
      <c r="E31" s="191">
        <v>1</v>
      </c>
      <c r="F31" s="191">
        <v>1</v>
      </c>
      <c r="G31" s="191">
        <v>1</v>
      </c>
      <c r="H31" s="191">
        <v>1</v>
      </c>
      <c r="I31" s="191">
        <v>1</v>
      </c>
      <c r="J31" s="197">
        <f>MAX(C31:I31)</f>
        <v>1</v>
      </c>
      <c r="K31" s="173" t="s">
        <v>187</v>
      </c>
    </row>
    <row r="32" spans="1:11" s="55" customFormat="1" ht="12.75" customHeight="1" x14ac:dyDescent="0.2">
      <c r="A32" s="174"/>
      <c r="B32" s="199"/>
      <c r="C32" s="192"/>
      <c r="D32" s="192"/>
      <c r="E32" s="192"/>
      <c r="F32" s="192"/>
      <c r="G32" s="192"/>
      <c r="H32" s="192"/>
      <c r="I32" s="192"/>
      <c r="J32" s="199"/>
      <c r="K32" s="175"/>
    </row>
    <row r="33" spans="1:11" ht="12.75" customHeight="1" x14ac:dyDescent="0.2">
      <c r="A33" s="174"/>
      <c r="B33" s="197" t="s">
        <v>11</v>
      </c>
      <c r="C33" s="191">
        <v>1</v>
      </c>
      <c r="D33" s="191">
        <v>5</v>
      </c>
      <c r="E33" s="191">
        <v>5</v>
      </c>
      <c r="F33" s="191">
        <v>4</v>
      </c>
      <c r="G33" s="191">
        <v>4</v>
      </c>
      <c r="H33" s="191">
        <v>1</v>
      </c>
      <c r="I33" s="191">
        <v>1</v>
      </c>
      <c r="J33" s="197">
        <f>MAX(C33:I33)</f>
        <v>5</v>
      </c>
      <c r="K33" s="173" t="s">
        <v>152</v>
      </c>
    </row>
    <row r="34" spans="1:11" s="55" customFormat="1" ht="12.75" customHeight="1" x14ac:dyDescent="0.2">
      <c r="A34" s="174"/>
      <c r="B34" s="199"/>
      <c r="C34" s="192"/>
      <c r="D34" s="192"/>
      <c r="E34" s="192"/>
      <c r="F34" s="192"/>
      <c r="G34" s="192"/>
      <c r="H34" s="192"/>
      <c r="I34" s="192"/>
      <c r="J34" s="199"/>
      <c r="K34" s="175"/>
    </row>
    <row r="35" spans="1:11" ht="12.75" customHeight="1" x14ac:dyDescent="0.2">
      <c r="A35" s="174"/>
      <c r="B35" s="197" t="s">
        <v>12</v>
      </c>
      <c r="C35" s="191">
        <v>1</v>
      </c>
      <c r="D35" s="191">
        <v>5</v>
      </c>
      <c r="E35" s="191">
        <v>5</v>
      </c>
      <c r="F35" s="191">
        <v>4</v>
      </c>
      <c r="G35" s="191">
        <v>4</v>
      </c>
      <c r="H35" s="191">
        <v>1</v>
      </c>
      <c r="I35" s="191">
        <v>1</v>
      </c>
      <c r="J35" s="197">
        <f>MAX(C35:I35)</f>
        <v>5</v>
      </c>
      <c r="K35" s="173" t="s">
        <v>153</v>
      </c>
    </row>
    <row r="36" spans="1:11" s="55" customFormat="1" ht="12.75" customHeight="1" x14ac:dyDescent="0.2">
      <c r="A36" s="175"/>
      <c r="B36" s="199"/>
      <c r="C36" s="192"/>
      <c r="D36" s="192"/>
      <c r="E36" s="192"/>
      <c r="F36" s="192"/>
      <c r="G36" s="192"/>
      <c r="H36" s="192"/>
      <c r="I36" s="192"/>
      <c r="J36" s="199"/>
      <c r="K36" s="175"/>
    </row>
    <row r="37" spans="1:11" ht="12.75" customHeight="1" x14ac:dyDescent="0.2">
      <c r="A37" s="186" t="str">
        <f>'1.1 Primary Assets'!B25:B25</f>
        <v>Flight and flight planning</v>
      </c>
      <c r="B37" s="197" t="s">
        <v>10</v>
      </c>
      <c r="C37" s="191">
        <v>1</v>
      </c>
      <c r="D37" s="191">
        <v>1</v>
      </c>
      <c r="E37" s="191">
        <v>1</v>
      </c>
      <c r="F37" s="191">
        <v>1</v>
      </c>
      <c r="G37" s="191">
        <v>1</v>
      </c>
      <c r="H37" s="191">
        <v>5</v>
      </c>
      <c r="I37" s="191">
        <v>1</v>
      </c>
      <c r="J37" s="197">
        <f>MAX(C37:I37)</f>
        <v>5</v>
      </c>
      <c r="K37" s="173" t="s">
        <v>188</v>
      </c>
    </row>
    <row r="38" spans="1:11" s="55" customFormat="1" ht="12.75" customHeight="1" x14ac:dyDescent="0.2">
      <c r="A38" s="186"/>
      <c r="B38" s="199"/>
      <c r="C38" s="192"/>
      <c r="D38" s="192"/>
      <c r="E38" s="192"/>
      <c r="F38" s="192"/>
      <c r="G38" s="192"/>
      <c r="H38" s="192"/>
      <c r="I38" s="192"/>
      <c r="J38" s="199"/>
      <c r="K38" s="175"/>
    </row>
    <row r="39" spans="1:11" ht="12.75" customHeight="1" x14ac:dyDescent="0.2">
      <c r="A39" s="195"/>
      <c r="B39" s="197" t="s">
        <v>11</v>
      </c>
      <c r="C39" s="191">
        <v>1</v>
      </c>
      <c r="D39" s="191">
        <v>5</v>
      </c>
      <c r="E39" s="191">
        <v>5</v>
      </c>
      <c r="F39" s="191">
        <v>4</v>
      </c>
      <c r="G39" s="191">
        <v>4</v>
      </c>
      <c r="H39" s="191">
        <v>1</v>
      </c>
      <c r="I39" s="191">
        <v>2</v>
      </c>
      <c r="J39" s="197">
        <f>MAX(C39:I39)</f>
        <v>5</v>
      </c>
      <c r="K39" s="173" t="s">
        <v>154</v>
      </c>
    </row>
    <row r="40" spans="1:11" s="55" customFormat="1" ht="12.75" customHeight="1" x14ac:dyDescent="0.2">
      <c r="A40" s="195"/>
      <c r="B40" s="199"/>
      <c r="C40" s="192"/>
      <c r="D40" s="192"/>
      <c r="E40" s="192"/>
      <c r="F40" s="192"/>
      <c r="G40" s="192"/>
      <c r="H40" s="192"/>
      <c r="I40" s="192"/>
      <c r="J40" s="199"/>
      <c r="K40" s="175"/>
    </row>
    <row r="41" spans="1:11" ht="12.75" customHeight="1" x14ac:dyDescent="0.2">
      <c r="A41" s="195"/>
      <c r="B41" s="74" t="s">
        <v>12</v>
      </c>
      <c r="C41" s="27">
        <v>1</v>
      </c>
      <c r="D41" s="27">
        <v>5</v>
      </c>
      <c r="E41" s="27">
        <v>5</v>
      </c>
      <c r="F41" s="27">
        <v>4</v>
      </c>
      <c r="G41" s="27">
        <v>4</v>
      </c>
      <c r="H41" s="27">
        <v>1</v>
      </c>
      <c r="I41" s="27">
        <v>1</v>
      </c>
      <c r="J41" s="75">
        <f>MAX(C41:I41)</f>
        <v>5</v>
      </c>
      <c r="K41" s="11" t="s">
        <v>155</v>
      </c>
    </row>
    <row r="42" spans="1:11" ht="12.75" customHeight="1" x14ac:dyDescent="0.2">
      <c r="A42" s="173" t="str">
        <f>'1.1 Primary Assets'!B29:B29</f>
        <v>Emergency landing</v>
      </c>
      <c r="B42" s="197" t="s">
        <v>10</v>
      </c>
      <c r="C42" s="191">
        <v>1</v>
      </c>
      <c r="D42" s="191">
        <v>1</v>
      </c>
      <c r="E42" s="191">
        <v>1</v>
      </c>
      <c r="F42" s="191">
        <v>1</v>
      </c>
      <c r="G42" s="191">
        <v>1</v>
      </c>
      <c r="H42" s="191">
        <v>1</v>
      </c>
      <c r="I42" s="191">
        <v>1</v>
      </c>
      <c r="J42" s="197">
        <f>MAX(C42:I42)</f>
        <v>1</v>
      </c>
      <c r="K42" s="173" t="s">
        <v>192</v>
      </c>
    </row>
    <row r="43" spans="1:11" s="55" customFormat="1" ht="12.75" customHeight="1" x14ac:dyDescent="0.2">
      <c r="A43" s="174"/>
      <c r="B43" s="199"/>
      <c r="C43" s="192"/>
      <c r="D43" s="192"/>
      <c r="E43" s="192"/>
      <c r="F43" s="192"/>
      <c r="G43" s="192"/>
      <c r="H43" s="192"/>
      <c r="I43" s="192"/>
      <c r="J43" s="199"/>
      <c r="K43" s="175"/>
    </row>
    <row r="44" spans="1:11" ht="12.75" customHeight="1" x14ac:dyDescent="0.2">
      <c r="A44" s="174"/>
      <c r="B44" s="197" t="s">
        <v>11</v>
      </c>
      <c r="C44" s="191">
        <v>1</v>
      </c>
      <c r="D44" s="191">
        <v>5</v>
      </c>
      <c r="E44" s="191">
        <v>5</v>
      </c>
      <c r="F44" s="191">
        <v>4</v>
      </c>
      <c r="G44" s="191">
        <v>4</v>
      </c>
      <c r="H44" s="191">
        <v>1</v>
      </c>
      <c r="I44" s="191">
        <v>2</v>
      </c>
      <c r="J44" s="187">
        <v>5</v>
      </c>
      <c r="K44" s="173" t="s">
        <v>191</v>
      </c>
    </row>
    <row r="45" spans="1:11" s="55" customFormat="1" ht="12.75" customHeight="1" x14ac:dyDescent="0.2">
      <c r="A45" s="174"/>
      <c r="B45" s="199"/>
      <c r="C45" s="192"/>
      <c r="D45" s="192"/>
      <c r="E45" s="192"/>
      <c r="F45" s="192"/>
      <c r="G45" s="192"/>
      <c r="H45" s="192"/>
      <c r="I45" s="192"/>
      <c r="J45" s="187"/>
      <c r="K45" s="175"/>
    </row>
    <row r="46" spans="1:11" ht="12.75" customHeight="1" x14ac:dyDescent="0.2">
      <c r="A46" s="174"/>
      <c r="B46" s="197" t="s">
        <v>12</v>
      </c>
      <c r="C46" s="191">
        <v>1</v>
      </c>
      <c r="D46" s="191">
        <v>5</v>
      </c>
      <c r="E46" s="191">
        <v>5</v>
      </c>
      <c r="F46" s="191">
        <v>4</v>
      </c>
      <c r="G46" s="191">
        <v>4</v>
      </c>
      <c r="H46" s="191">
        <v>1</v>
      </c>
      <c r="I46" s="191">
        <v>1</v>
      </c>
      <c r="J46" s="197">
        <f>MAX(C46:I46)</f>
        <v>5</v>
      </c>
      <c r="K46" s="173" t="s">
        <v>193</v>
      </c>
    </row>
    <row r="47" spans="1:11" s="55" customFormat="1" ht="12.75" customHeight="1" x14ac:dyDescent="0.2">
      <c r="A47" s="175"/>
      <c r="B47" s="199"/>
      <c r="C47" s="192"/>
      <c r="D47" s="192"/>
      <c r="E47" s="192"/>
      <c r="F47" s="192"/>
      <c r="G47" s="192"/>
      <c r="H47" s="192"/>
      <c r="I47" s="192"/>
      <c r="J47" s="199"/>
      <c r="K47" s="175"/>
    </row>
    <row r="48" spans="1:11" ht="12.75" customHeight="1" x14ac:dyDescent="0.2">
      <c r="A48" s="173" t="str">
        <f>'1.1 Primary Assets'!B32:B32</f>
        <v>Surveillance</v>
      </c>
      <c r="B48" s="197" t="s">
        <v>10</v>
      </c>
      <c r="C48" s="191">
        <v>1</v>
      </c>
      <c r="D48" s="191">
        <v>1</v>
      </c>
      <c r="E48" s="191">
        <v>1</v>
      </c>
      <c r="F48" s="191">
        <v>1</v>
      </c>
      <c r="G48" s="191">
        <v>1</v>
      </c>
      <c r="H48" s="191">
        <v>1</v>
      </c>
      <c r="I48" s="191">
        <v>1</v>
      </c>
      <c r="J48" s="197">
        <f>MAX(C48:I48)</f>
        <v>1</v>
      </c>
      <c r="K48" s="173" t="s">
        <v>194</v>
      </c>
    </row>
    <row r="49" spans="1:11" s="55" customFormat="1" ht="12.75" customHeight="1" x14ac:dyDescent="0.2">
      <c r="A49" s="174"/>
      <c r="B49" s="199"/>
      <c r="C49" s="192"/>
      <c r="D49" s="192"/>
      <c r="E49" s="192"/>
      <c r="F49" s="192"/>
      <c r="G49" s="192"/>
      <c r="H49" s="192"/>
      <c r="I49" s="192"/>
      <c r="J49" s="199"/>
      <c r="K49" s="175"/>
    </row>
    <row r="50" spans="1:11" ht="12.75" customHeight="1" x14ac:dyDescent="0.2">
      <c r="A50" s="174"/>
      <c r="B50" s="197" t="s">
        <v>11</v>
      </c>
      <c r="C50" s="191">
        <v>1</v>
      </c>
      <c r="D50" s="191">
        <v>1</v>
      </c>
      <c r="E50" s="191">
        <v>1</v>
      </c>
      <c r="F50" s="191">
        <v>5</v>
      </c>
      <c r="G50" s="191">
        <v>4</v>
      </c>
      <c r="H50" s="191">
        <v>1</v>
      </c>
      <c r="I50" s="191">
        <v>1</v>
      </c>
      <c r="J50" s="197">
        <f>MAX(C50:I50)</f>
        <v>5</v>
      </c>
      <c r="K50" s="173" t="s">
        <v>195</v>
      </c>
    </row>
    <row r="51" spans="1:11" s="55" customFormat="1" ht="12.75" customHeight="1" x14ac:dyDescent="0.2">
      <c r="A51" s="174"/>
      <c r="B51" s="199"/>
      <c r="C51" s="192"/>
      <c r="D51" s="192"/>
      <c r="E51" s="192"/>
      <c r="F51" s="192"/>
      <c r="G51" s="192"/>
      <c r="H51" s="192"/>
      <c r="I51" s="192"/>
      <c r="J51" s="199"/>
      <c r="K51" s="175"/>
    </row>
    <row r="52" spans="1:11" ht="12.75" customHeight="1" x14ac:dyDescent="0.2">
      <c r="A52" s="174"/>
      <c r="B52" s="197" t="s">
        <v>12</v>
      </c>
      <c r="C52" s="191">
        <v>1</v>
      </c>
      <c r="D52" s="191">
        <v>5</v>
      </c>
      <c r="E52" s="204">
        <v>5</v>
      </c>
      <c r="F52" s="191">
        <v>4</v>
      </c>
      <c r="G52" s="191">
        <v>4</v>
      </c>
      <c r="H52" s="191">
        <v>1</v>
      </c>
      <c r="I52" s="191">
        <v>1</v>
      </c>
      <c r="J52" s="197">
        <f>MAX(C52:I52)</f>
        <v>5</v>
      </c>
      <c r="K52" s="173" t="s">
        <v>196</v>
      </c>
    </row>
    <row r="53" spans="1:11" s="55" customFormat="1" ht="12.75" customHeight="1" x14ac:dyDescent="0.2">
      <c r="A53" s="175"/>
      <c r="B53" s="199"/>
      <c r="C53" s="192"/>
      <c r="D53" s="192"/>
      <c r="E53" s="205"/>
      <c r="F53" s="192"/>
      <c r="G53" s="192"/>
      <c r="H53" s="192"/>
      <c r="I53" s="192"/>
      <c r="J53" s="199"/>
      <c r="K53" s="175"/>
    </row>
    <row r="54" spans="1:11" ht="12.75" customHeight="1" x14ac:dyDescent="0.2">
      <c r="A54" s="173" t="str">
        <f>'1.1 Primary Assets'!B35:B35</f>
        <v>Maintain safe separation</v>
      </c>
      <c r="B54" s="197" t="s">
        <v>10</v>
      </c>
      <c r="C54" s="191">
        <v>1</v>
      </c>
      <c r="D54" s="191">
        <v>1</v>
      </c>
      <c r="E54" s="191">
        <v>1</v>
      </c>
      <c r="F54" s="191">
        <v>1</v>
      </c>
      <c r="G54" s="191">
        <v>1</v>
      </c>
      <c r="H54" s="191">
        <v>1</v>
      </c>
      <c r="I54" s="191">
        <v>1</v>
      </c>
      <c r="J54" s="197">
        <f>MAX(C54:I54)</f>
        <v>1</v>
      </c>
      <c r="K54" s="173" t="s">
        <v>197</v>
      </c>
    </row>
    <row r="55" spans="1:11" s="55" customFormat="1" ht="12.75" customHeight="1" x14ac:dyDescent="0.2">
      <c r="A55" s="174"/>
      <c r="B55" s="199"/>
      <c r="C55" s="192"/>
      <c r="D55" s="192"/>
      <c r="E55" s="192"/>
      <c r="F55" s="192"/>
      <c r="G55" s="192"/>
      <c r="H55" s="192"/>
      <c r="I55" s="192"/>
      <c r="J55" s="199"/>
      <c r="K55" s="175"/>
    </row>
    <row r="56" spans="1:11" ht="12.75" customHeight="1" x14ac:dyDescent="0.2">
      <c r="A56" s="174"/>
      <c r="B56" s="197" t="s">
        <v>11</v>
      </c>
      <c r="C56" s="191">
        <v>1</v>
      </c>
      <c r="D56" s="191">
        <v>5</v>
      </c>
      <c r="E56" s="191">
        <v>5</v>
      </c>
      <c r="F56" s="191">
        <v>4</v>
      </c>
      <c r="G56" s="191">
        <v>4</v>
      </c>
      <c r="H56" s="191">
        <v>1</v>
      </c>
      <c r="I56" s="191">
        <v>4</v>
      </c>
      <c r="J56" s="197">
        <f>MAX(C56:I56)</f>
        <v>5</v>
      </c>
      <c r="K56" s="173" t="s">
        <v>156</v>
      </c>
    </row>
    <row r="57" spans="1:11" s="55" customFormat="1" ht="12.75" customHeight="1" x14ac:dyDescent="0.2">
      <c r="A57" s="174"/>
      <c r="B57" s="199"/>
      <c r="C57" s="192"/>
      <c r="D57" s="192"/>
      <c r="E57" s="192"/>
      <c r="F57" s="192"/>
      <c r="G57" s="192"/>
      <c r="H57" s="192"/>
      <c r="I57" s="192"/>
      <c r="J57" s="199"/>
      <c r="K57" s="175"/>
    </row>
    <row r="58" spans="1:11" ht="12.75" customHeight="1" x14ac:dyDescent="0.2">
      <c r="A58" s="174"/>
      <c r="B58" s="197" t="s">
        <v>12</v>
      </c>
      <c r="C58" s="191">
        <v>1</v>
      </c>
      <c r="D58" s="191">
        <v>5</v>
      </c>
      <c r="E58" s="191">
        <v>5</v>
      </c>
      <c r="F58" s="191">
        <v>4</v>
      </c>
      <c r="G58" s="191">
        <v>4</v>
      </c>
      <c r="H58" s="191">
        <v>1</v>
      </c>
      <c r="I58" s="191">
        <v>1</v>
      </c>
      <c r="J58" s="197">
        <f>MAX(C58:I58)</f>
        <v>5</v>
      </c>
      <c r="K58" s="173" t="s">
        <v>157</v>
      </c>
    </row>
    <row r="59" spans="1:11" s="55" customFormat="1" ht="12.75" customHeight="1" x14ac:dyDescent="0.2">
      <c r="A59" s="175"/>
      <c r="B59" s="199"/>
      <c r="C59" s="192"/>
      <c r="D59" s="192"/>
      <c r="E59" s="192"/>
      <c r="F59" s="192"/>
      <c r="G59" s="192"/>
      <c r="H59" s="192"/>
      <c r="I59" s="192"/>
      <c r="J59" s="199"/>
      <c r="K59" s="175"/>
    </row>
    <row r="60" spans="1:11" ht="12.75" customHeight="1" x14ac:dyDescent="0.2">
      <c r="A60" s="173" t="str">
        <f>'1.1 Primary Assets'!B38:B38</f>
        <v>Identification</v>
      </c>
      <c r="B60" s="197" t="s">
        <v>10</v>
      </c>
      <c r="C60" s="191">
        <v>1</v>
      </c>
      <c r="D60" s="191">
        <v>1</v>
      </c>
      <c r="E60" s="191">
        <v>1</v>
      </c>
      <c r="F60" s="191">
        <v>1</v>
      </c>
      <c r="G60" s="191">
        <v>1</v>
      </c>
      <c r="H60" s="191">
        <v>1</v>
      </c>
      <c r="I60" s="191">
        <v>1</v>
      </c>
      <c r="J60" s="197">
        <f>MAX(C60:I60)</f>
        <v>1</v>
      </c>
      <c r="K60" s="173" t="s">
        <v>198</v>
      </c>
    </row>
    <row r="61" spans="1:11" s="55" customFormat="1" ht="12.75" customHeight="1" x14ac:dyDescent="0.2">
      <c r="A61" s="174"/>
      <c r="B61" s="199"/>
      <c r="C61" s="192"/>
      <c r="D61" s="192"/>
      <c r="E61" s="192"/>
      <c r="F61" s="192"/>
      <c r="G61" s="192"/>
      <c r="H61" s="192"/>
      <c r="I61" s="192"/>
      <c r="J61" s="199"/>
      <c r="K61" s="175"/>
    </row>
    <row r="62" spans="1:11" ht="12.75" customHeight="1" x14ac:dyDescent="0.2">
      <c r="A62" s="174"/>
      <c r="B62" s="197" t="s">
        <v>11</v>
      </c>
      <c r="C62" s="191">
        <v>1</v>
      </c>
      <c r="D62" s="191">
        <v>1</v>
      </c>
      <c r="E62" s="191">
        <v>1</v>
      </c>
      <c r="F62" s="191">
        <v>4</v>
      </c>
      <c r="G62" s="191">
        <v>5</v>
      </c>
      <c r="H62" s="191">
        <v>1</v>
      </c>
      <c r="I62" s="191">
        <v>1</v>
      </c>
      <c r="J62" s="197">
        <f>MAX(C62:I62)</f>
        <v>5</v>
      </c>
      <c r="K62" s="173" t="s">
        <v>199</v>
      </c>
    </row>
    <row r="63" spans="1:11" s="55" customFormat="1" ht="12.75" customHeight="1" x14ac:dyDescent="0.2">
      <c r="A63" s="174"/>
      <c r="B63" s="199"/>
      <c r="C63" s="192"/>
      <c r="D63" s="192"/>
      <c r="E63" s="192"/>
      <c r="F63" s="192"/>
      <c r="G63" s="192"/>
      <c r="H63" s="192"/>
      <c r="I63" s="192"/>
      <c r="J63" s="199"/>
      <c r="K63" s="175"/>
    </row>
    <row r="64" spans="1:11" ht="12.75" customHeight="1" x14ac:dyDescent="0.2">
      <c r="A64" s="174"/>
      <c r="B64" s="197" t="s">
        <v>12</v>
      </c>
      <c r="C64" s="191">
        <v>1</v>
      </c>
      <c r="D64" s="191">
        <v>5</v>
      </c>
      <c r="E64" s="191">
        <v>5</v>
      </c>
      <c r="F64" s="191">
        <v>4</v>
      </c>
      <c r="G64" s="191">
        <v>4</v>
      </c>
      <c r="H64" s="191">
        <v>1</v>
      </c>
      <c r="I64" s="191">
        <v>1</v>
      </c>
      <c r="J64" s="197">
        <f>MAX(C64:I64)</f>
        <v>5</v>
      </c>
      <c r="K64" s="173" t="s">
        <v>200</v>
      </c>
    </row>
    <row r="65" spans="1:11" s="55" customFormat="1" ht="12.75" customHeight="1" x14ac:dyDescent="0.2">
      <c r="A65" s="175"/>
      <c r="B65" s="199"/>
      <c r="C65" s="192"/>
      <c r="D65" s="192"/>
      <c r="E65" s="192"/>
      <c r="F65" s="192"/>
      <c r="G65" s="192"/>
      <c r="H65" s="192"/>
      <c r="I65" s="192"/>
      <c r="J65" s="199"/>
      <c r="K65" s="175"/>
    </row>
    <row r="66" spans="1:11" ht="12.75" customHeight="1" x14ac:dyDescent="0.2">
      <c r="A66" s="173" t="str">
        <f>'1.1 Primary Assets'!B41:B41</f>
        <v>Air traffic</v>
      </c>
      <c r="B66" s="197" t="s">
        <v>10</v>
      </c>
      <c r="C66" s="191">
        <v>1</v>
      </c>
      <c r="D66" s="191">
        <v>1</v>
      </c>
      <c r="E66" s="191">
        <v>1</v>
      </c>
      <c r="F66" s="191">
        <v>1</v>
      </c>
      <c r="G66" s="191">
        <v>1</v>
      </c>
      <c r="H66" s="191">
        <v>1</v>
      </c>
      <c r="I66" s="191">
        <v>1</v>
      </c>
      <c r="J66" s="197">
        <f>MAX(C66:I66)</f>
        <v>1</v>
      </c>
      <c r="K66" s="173" t="s">
        <v>201</v>
      </c>
    </row>
    <row r="67" spans="1:11" s="55" customFormat="1" ht="12.75" customHeight="1" x14ac:dyDescent="0.2">
      <c r="A67" s="174"/>
      <c r="B67" s="199"/>
      <c r="C67" s="192"/>
      <c r="D67" s="192"/>
      <c r="E67" s="192"/>
      <c r="F67" s="192"/>
      <c r="G67" s="192"/>
      <c r="H67" s="192"/>
      <c r="I67" s="192"/>
      <c r="J67" s="199"/>
      <c r="K67" s="175"/>
    </row>
    <row r="68" spans="1:11" ht="12.75" customHeight="1" x14ac:dyDescent="0.2">
      <c r="A68" s="174"/>
      <c r="B68" s="197" t="s">
        <v>11</v>
      </c>
      <c r="C68" s="191">
        <v>1</v>
      </c>
      <c r="D68" s="191">
        <v>5</v>
      </c>
      <c r="E68" s="191">
        <v>5</v>
      </c>
      <c r="F68" s="191">
        <v>4</v>
      </c>
      <c r="G68" s="191">
        <v>4</v>
      </c>
      <c r="H68" s="191">
        <v>1</v>
      </c>
      <c r="I68" s="191">
        <v>2</v>
      </c>
      <c r="J68" s="197">
        <f>MAX(C68:I68)</f>
        <v>5</v>
      </c>
      <c r="K68" s="173" t="s">
        <v>202</v>
      </c>
    </row>
    <row r="69" spans="1:11" s="55" customFormat="1" ht="12.75" customHeight="1" x14ac:dyDescent="0.2">
      <c r="A69" s="174"/>
      <c r="B69" s="199"/>
      <c r="C69" s="192"/>
      <c r="D69" s="192"/>
      <c r="E69" s="192"/>
      <c r="F69" s="192"/>
      <c r="G69" s="192"/>
      <c r="H69" s="192"/>
      <c r="I69" s="192"/>
      <c r="J69" s="199"/>
      <c r="K69" s="175"/>
    </row>
    <row r="70" spans="1:11" ht="12.75" customHeight="1" x14ac:dyDescent="0.2">
      <c r="A70" s="174"/>
      <c r="B70" s="197" t="s">
        <v>12</v>
      </c>
      <c r="C70" s="191">
        <v>1</v>
      </c>
      <c r="D70" s="191">
        <v>5</v>
      </c>
      <c r="E70" s="191">
        <v>5</v>
      </c>
      <c r="F70" s="191">
        <v>4</v>
      </c>
      <c r="G70" s="191">
        <v>4</v>
      </c>
      <c r="H70" s="191">
        <v>1</v>
      </c>
      <c r="I70" s="191">
        <v>1</v>
      </c>
      <c r="J70" s="197">
        <f>MAX(C70:I70)</f>
        <v>5</v>
      </c>
      <c r="K70" s="173" t="s">
        <v>203</v>
      </c>
    </row>
    <row r="71" spans="1:11" s="55" customFormat="1" ht="12.75" customHeight="1" x14ac:dyDescent="0.2">
      <c r="A71" s="175"/>
      <c r="B71" s="199"/>
      <c r="C71" s="192"/>
      <c r="D71" s="192"/>
      <c r="E71" s="192"/>
      <c r="F71" s="192"/>
      <c r="G71" s="192"/>
      <c r="H71" s="192"/>
      <c r="I71" s="192"/>
      <c r="J71" s="199"/>
      <c r="K71" s="175"/>
    </row>
    <row r="72" spans="1:11" ht="12.75" customHeight="1" x14ac:dyDescent="0.2">
      <c r="A72" s="173" t="str">
        <f>'1.1 Primary Assets'!B44:B44</f>
        <v>Horizontal and vertical space</v>
      </c>
      <c r="B72" s="197" t="s">
        <v>10</v>
      </c>
      <c r="C72" s="191">
        <v>1</v>
      </c>
      <c r="D72" s="191">
        <v>1</v>
      </c>
      <c r="E72" s="191">
        <v>1</v>
      </c>
      <c r="F72" s="191">
        <v>1</v>
      </c>
      <c r="G72" s="191">
        <v>1</v>
      </c>
      <c r="H72" s="191">
        <v>1</v>
      </c>
      <c r="I72" s="191">
        <v>1</v>
      </c>
      <c r="J72" s="197">
        <f>MAX(C72:I72)</f>
        <v>1</v>
      </c>
      <c r="K72" s="173" t="s">
        <v>204</v>
      </c>
    </row>
    <row r="73" spans="1:11" s="55" customFormat="1" ht="12.75" customHeight="1" x14ac:dyDescent="0.2">
      <c r="A73" s="174"/>
      <c r="B73" s="199"/>
      <c r="C73" s="192"/>
      <c r="D73" s="192"/>
      <c r="E73" s="192"/>
      <c r="F73" s="192"/>
      <c r="G73" s="192"/>
      <c r="H73" s="192"/>
      <c r="I73" s="192"/>
      <c r="J73" s="199"/>
      <c r="K73" s="175"/>
    </row>
    <row r="74" spans="1:11" ht="12.75" customHeight="1" x14ac:dyDescent="0.2">
      <c r="A74" s="174"/>
      <c r="B74" s="197" t="s">
        <v>11</v>
      </c>
      <c r="C74" s="191">
        <v>1</v>
      </c>
      <c r="D74" s="191">
        <v>4</v>
      </c>
      <c r="E74" s="191">
        <v>4</v>
      </c>
      <c r="F74" s="191">
        <v>4</v>
      </c>
      <c r="G74" s="191">
        <v>5</v>
      </c>
      <c r="H74" s="191">
        <v>1</v>
      </c>
      <c r="I74" s="191">
        <v>2</v>
      </c>
      <c r="J74" s="197">
        <f>MAX(C74:I74)</f>
        <v>5</v>
      </c>
      <c r="K74" s="173" t="s">
        <v>205</v>
      </c>
    </row>
    <row r="75" spans="1:11" s="55" customFormat="1" ht="12.75" customHeight="1" x14ac:dyDescent="0.2">
      <c r="A75" s="174"/>
      <c r="B75" s="199"/>
      <c r="C75" s="192"/>
      <c r="D75" s="192"/>
      <c r="E75" s="192"/>
      <c r="F75" s="192"/>
      <c r="G75" s="192"/>
      <c r="H75" s="192"/>
      <c r="I75" s="192"/>
      <c r="J75" s="199"/>
      <c r="K75" s="175"/>
    </row>
    <row r="76" spans="1:11" ht="12.75" customHeight="1" x14ac:dyDescent="0.2">
      <c r="A76" s="174"/>
      <c r="B76" s="197" t="s">
        <v>12</v>
      </c>
      <c r="C76" s="191">
        <v>1</v>
      </c>
      <c r="D76" s="191">
        <v>5</v>
      </c>
      <c r="E76" s="191">
        <v>5</v>
      </c>
      <c r="F76" s="191">
        <v>4</v>
      </c>
      <c r="G76" s="191">
        <v>4</v>
      </c>
      <c r="H76" s="191">
        <v>1</v>
      </c>
      <c r="I76" s="191">
        <v>1</v>
      </c>
      <c r="J76" s="197">
        <f>MAX(C76:I76)</f>
        <v>5</v>
      </c>
      <c r="K76" s="173" t="s">
        <v>206</v>
      </c>
    </row>
    <row r="77" spans="1:11" s="59" customFormat="1" ht="12.75" customHeight="1" x14ac:dyDescent="0.2">
      <c r="A77" s="175"/>
      <c r="B77" s="199"/>
      <c r="C77" s="192"/>
      <c r="D77" s="192"/>
      <c r="E77" s="192"/>
      <c r="F77" s="192"/>
      <c r="G77" s="192"/>
      <c r="H77" s="192"/>
      <c r="I77" s="192"/>
      <c r="J77" s="199"/>
      <c r="K77" s="175"/>
    </row>
    <row r="78" spans="1:11" ht="12.75" customHeight="1" x14ac:dyDescent="0.2">
      <c r="A78" s="186" t="str">
        <f>'1.1 Primary Assets'!B47:B47</f>
        <v>Storing information</v>
      </c>
      <c r="B78" s="189" t="s">
        <v>10</v>
      </c>
      <c r="C78" s="191">
        <v>1</v>
      </c>
      <c r="D78" s="191">
        <v>1</v>
      </c>
      <c r="E78" s="191">
        <v>1</v>
      </c>
      <c r="F78" s="191">
        <v>5</v>
      </c>
      <c r="G78" s="191">
        <v>5</v>
      </c>
      <c r="H78" s="191">
        <v>5</v>
      </c>
      <c r="I78" s="191">
        <v>1</v>
      </c>
      <c r="J78" s="197">
        <f>MAX(C78:I78)</f>
        <v>5</v>
      </c>
      <c r="K78" s="173" t="s">
        <v>207</v>
      </c>
    </row>
    <row r="79" spans="1:11" ht="12.75" customHeight="1" x14ac:dyDescent="0.2">
      <c r="A79" s="186"/>
      <c r="B79" s="190"/>
      <c r="C79" s="192"/>
      <c r="D79" s="192"/>
      <c r="E79" s="192"/>
      <c r="F79" s="192"/>
      <c r="G79" s="192"/>
      <c r="H79" s="192"/>
      <c r="I79" s="192"/>
      <c r="J79" s="199"/>
      <c r="K79" s="175"/>
    </row>
    <row r="80" spans="1:11" ht="12.75" customHeight="1" x14ac:dyDescent="0.2">
      <c r="A80" s="186"/>
      <c r="B80" s="189" t="s">
        <v>11</v>
      </c>
      <c r="C80" s="191">
        <v>1</v>
      </c>
      <c r="D80" s="191">
        <v>1</v>
      </c>
      <c r="E80" s="191">
        <v>1</v>
      </c>
      <c r="F80" s="191">
        <v>5</v>
      </c>
      <c r="G80" s="191">
        <v>5</v>
      </c>
      <c r="H80" s="191">
        <v>5</v>
      </c>
      <c r="I80" s="191">
        <v>1</v>
      </c>
      <c r="J80" s="197">
        <f>MAX(C80:I80)</f>
        <v>5</v>
      </c>
      <c r="K80" s="173" t="s">
        <v>208</v>
      </c>
    </row>
    <row r="81" spans="1:11" ht="12.75" customHeight="1" x14ac:dyDescent="0.2">
      <c r="A81" s="186"/>
      <c r="B81" s="190"/>
      <c r="C81" s="192"/>
      <c r="D81" s="192"/>
      <c r="E81" s="192"/>
      <c r="F81" s="192"/>
      <c r="G81" s="192"/>
      <c r="H81" s="192"/>
      <c r="I81" s="192"/>
      <c r="J81" s="199"/>
      <c r="K81" s="175"/>
    </row>
    <row r="82" spans="1:11" ht="12.75" customHeight="1" x14ac:dyDescent="0.2">
      <c r="A82" s="193"/>
      <c r="B82" s="187" t="s">
        <v>12</v>
      </c>
      <c r="C82" s="188">
        <v>1</v>
      </c>
      <c r="D82" s="188">
        <v>5</v>
      </c>
      <c r="E82" s="188">
        <v>5</v>
      </c>
      <c r="F82" s="188">
        <v>5</v>
      </c>
      <c r="G82" s="188">
        <v>5</v>
      </c>
      <c r="H82" s="188">
        <v>5</v>
      </c>
      <c r="I82" s="188">
        <v>1</v>
      </c>
      <c r="J82" s="187">
        <f>MAX(C82:I82)</f>
        <v>5</v>
      </c>
      <c r="K82" s="186" t="s">
        <v>209</v>
      </c>
    </row>
    <row r="83" spans="1:11" s="59" customFormat="1" ht="12.75" customHeight="1" x14ac:dyDescent="0.2">
      <c r="A83" s="193"/>
      <c r="B83" s="187"/>
      <c r="C83" s="188"/>
      <c r="D83" s="188"/>
      <c r="E83" s="188"/>
      <c r="F83" s="188"/>
      <c r="G83" s="188"/>
      <c r="H83" s="188"/>
      <c r="I83" s="188"/>
      <c r="J83" s="187"/>
      <c r="K83" s="186"/>
    </row>
    <row r="84" spans="1:11" ht="12.75" customHeight="1" x14ac:dyDescent="0.2">
      <c r="A84" s="72"/>
      <c r="B84" s="70"/>
      <c r="C84" s="86"/>
      <c r="D84" s="71"/>
      <c r="E84" s="71"/>
      <c r="F84" s="71"/>
      <c r="G84" s="71"/>
      <c r="H84" s="71"/>
      <c r="I84" s="71"/>
      <c r="J84" s="70"/>
      <c r="K84" s="71"/>
    </row>
    <row r="85" spans="1:11" ht="12.75" customHeight="1" x14ac:dyDescent="0.2">
      <c r="C85" s="86"/>
    </row>
    <row r="86" spans="1:11" ht="12.75" customHeight="1" x14ac:dyDescent="0.2"/>
    <row r="87" spans="1:11" ht="12.75" customHeight="1" x14ac:dyDescent="0.2"/>
    <row r="88" spans="1:11" ht="12.75" customHeight="1" x14ac:dyDescent="0.2"/>
    <row r="89" spans="1:11" ht="12.75" customHeight="1" x14ac:dyDescent="0.2"/>
    <row r="90" spans="1:11" ht="12.75" customHeight="1" x14ac:dyDescent="0.2"/>
    <row r="91" spans="1:11" ht="12.75" customHeight="1" x14ac:dyDescent="0.2"/>
    <row r="92" spans="1:11" ht="12.75" customHeight="1" x14ac:dyDescent="0.2"/>
    <row r="93" spans="1:11" ht="12.75" customHeight="1" x14ac:dyDescent="0.2"/>
    <row r="94" spans="1:11" ht="12.75" customHeight="1" x14ac:dyDescent="0.2"/>
    <row r="95" spans="1:11" ht="12.75" customHeight="1" x14ac:dyDescent="0.2"/>
  </sheetData>
  <mergeCells count="369">
    <mergeCell ref="D62:D63"/>
    <mergeCell ref="E62:E63"/>
    <mergeCell ref="E64:E65"/>
    <mergeCell ref="D64:D65"/>
    <mergeCell ref="C64:C65"/>
    <mergeCell ref="F68:F69"/>
    <mergeCell ref="F70:F71"/>
    <mergeCell ref="F72:F73"/>
    <mergeCell ref="F74:F75"/>
    <mergeCell ref="E66:E67"/>
    <mergeCell ref="E68:E69"/>
    <mergeCell ref="E70:E71"/>
    <mergeCell ref="E72:E73"/>
    <mergeCell ref="E74:E75"/>
    <mergeCell ref="D66:D67"/>
    <mergeCell ref="D68:D69"/>
    <mergeCell ref="D70:D71"/>
    <mergeCell ref="D72:D73"/>
    <mergeCell ref="D74:D75"/>
    <mergeCell ref="A60:A65"/>
    <mergeCell ref="A66:A71"/>
    <mergeCell ref="B60:B61"/>
    <mergeCell ref="B62:B63"/>
    <mergeCell ref="B64:B65"/>
    <mergeCell ref="B66:B67"/>
    <mergeCell ref="B68:B69"/>
    <mergeCell ref="B70:B71"/>
    <mergeCell ref="B72:B73"/>
    <mergeCell ref="B74:B75"/>
    <mergeCell ref="E60:E61"/>
    <mergeCell ref="D60:D61"/>
    <mergeCell ref="F58:F59"/>
    <mergeCell ref="F60:F61"/>
    <mergeCell ref="F62:F63"/>
    <mergeCell ref="F64:F65"/>
    <mergeCell ref="F66:F67"/>
    <mergeCell ref="H68:H69"/>
    <mergeCell ref="H70:H71"/>
    <mergeCell ref="H72:H73"/>
    <mergeCell ref="H74:H75"/>
    <mergeCell ref="G58:G59"/>
    <mergeCell ref="G60:G61"/>
    <mergeCell ref="G64:G65"/>
    <mergeCell ref="G62:G63"/>
    <mergeCell ref="G66:G67"/>
    <mergeCell ref="G68:G69"/>
    <mergeCell ref="G70:G71"/>
    <mergeCell ref="G72:G73"/>
    <mergeCell ref="G74:G75"/>
    <mergeCell ref="H58:H59"/>
    <mergeCell ref="H60:H61"/>
    <mergeCell ref="H62:H63"/>
    <mergeCell ref="H64:H65"/>
    <mergeCell ref="H66:H67"/>
    <mergeCell ref="I74:I75"/>
    <mergeCell ref="I72:I73"/>
    <mergeCell ref="I70:I71"/>
    <mergeCell ref="I68:I69"/>
    <mergeCell ref="I60:I61"/>
    <mergeCell ref="I62:I63"/>
    <mergeCell ref="I64:I65"/>
    <mergeCell ref="I66:I67"/>
    <mergeCell ref="J66:J67"/>
    <mergeCell ref="J68:J69"/>
    <mergeCell ref="J70:J71"/>
    <mergeCell ref="J72:J73"/>
    <mergeCell ref="J74:J75"/>
    <mergeCell ref="J58:J59"/>
    <mergeCell ref="I58:I59"/>
    <mergeCell ref="J60:J61"/>
    <mergeCell ref="J62:J63"/>
    <mergeCell ref="J64:J65"/>
    <mergeCell ref="K66:K67"/>
    <mergeCell ref="K68:K69"/>
    <mergeCell ref="K70:K71"/>
    <mergeCell ref="K72:K73"/>
    <mergeCell ref="K74:K75"/>
    <mergeCell ref="K56:K57"/>
    <mergeCell ref="K58:K59"/>
    <mergeCell ref="K60:K61"/>
    <mergeCell ref="K62:K63"/>
    <mergeCell ref="K64:K65"/>
    <mergeCell ref="F56:F57"/>
    <mergeCell ref="G56:G57"/>
    <mergeCell ref="H56:H57"/>
    <mergeCell ref="I56:I57"/>
    <mergeCell ref="J56:J57"/>
    <mergeCell ref="B56:B57"/>
    <mergeCell ref="A54:A59"/>
    <mergeCell ref="C56:C57"/>
    <mergeCell ref="D56:D57"/>
    <mergeCell ref="E56:E57"/>
    <mergeCell ref="B58:B59"/>
    <mergeCell ref="C58:C59"/>
    <mergeCell ref="D58:D59"/>
    <mergeCell ref="E58:E59"/>
    <mergeCell ref="F54:F55"/>
    <mergeCell ref="E54:E55"/>
    <mergeCell ref="D54:D55"/>
    <mergeCell ref="C54:C55"/>
    <mergeCell ref="B54:B55"/>
    <mergeCell ref="K54:K55"/>
    <mergeCell ref="J54:J55"/>
    <mergeCell ref="I54:I55"/>
    <mergeCell ref="H54:H55"/>
    <mergeCell ref="G54:G55"/>
    <mergeCell ref="G52:G53"/>
    <mergeCell ref="H52:H53"/>
    <mergeCell ref="I52:I53"/>
    <mergeCell ref="J52:J53"/>
    <mergeCell ref="K52:K53"/>
    <mergeCell ref="B52:B53"/>
    <mergeCell ref="C52:C53"/>
    <mergeCell ref="D52:D53"/>
    <mergeCell ref="E52:E53"/>
    <mergeCell ref="F52:F53"/>
    <mergeCell ref="G50:G51"/>
    <mergeCell ref="H50:H51"/>
    <mergeCell ref="I50:I51"/>
    <mergeCell ref="J50:J51"/>
    <mergeCell ref="K50:K51"/>
    <mergeCell ref="B50:B51"/>
    <mergeCell ref="C50:C51"/>
    <mergeCell ref="D50:D51"/>
    <mergeCell ref="F50:F51"/>
    <mergeCell ref="E50:E51"/>
    <mergeCell ref="F48:F49"/>
    <mergeCell ref="E48:E49"/>
    <mergeCell ref="D48:D49"/>
    <mergeCell ref="C48:C49"/>
    <mergeCell ref="B48:B49"/>
    <mergeCell ref="K48:K49"/>
    <mergeCell ref="J48:J49"/>
    <mergeCell ref="I48:I49"/>
    <mergeCell ref="H48:H49"/>
    <mergeCell ref="G48:G49"/>
    <mergeCell ref="C42:C43"/>
    <mergeCell ref="J44:J45"/>
    <mergeCell ref="K44:K45"/>
    <mergeCell ref="I44:I45"/>
    <mergeCell ref="H44:H45"/>
    <mergeCell ref="G44:G45"/>
    <mergeCell ref="F46:F47"/>
    <mergeCell ref="E46:E47"/>
    <mergeCell ref="D46:D47"/>
    <mergeCell ref="C46:C47"/>
    <mergeCell ref="K46:K47"/>
    <mergeCell ref="J46:J47"/>
    <mergeCell ref="I46:I47"/>
    <mergeCell ref="H46:H47"/>
    <mergeCell ref="G46:G47"/>
    <mergeCell ref="D42:D43"/>
    <mergeCell ref="K21:K22"/>
    <mergeCell ref="J21:J22"/>
    <mergeCell ref="K42:K43"/>
    <mergeCell ref="J42:J43"/>
    <mergeCell ref="I42:I43"/>
    <mergeCell ref="H42:H43"/>
    <mergeCell ref="G42:G43"/>
    <mergeCell ref="F42:F43"/>
    <mergeCell ref="E42:E43"/>
    <mergeCell ref="I21:I22"/>
    <mergeCell ref="H21:H22"/>
    <mergeCell ref="H27:H28"/>
    <mergeCell ref="G27:G28"/>
    <mergeCell ref="F23:F24"/>
    <mergeCell ref="E23:E24"/>
    <mergeCell ref="I37:I38"/>
    <mergeCell ref="H37:H38"/>
    <mergeCell ref="B37:B38"/>
    <mergeCell ref="G31:G32"/>
    <mergeCell ref="F31:F32"/>
    <mergeCell ref="E31:E32"/>
    <mergeCell ref="D31:D32"/>
    <mergeCell ref="C31:C32"/>
    <mergeCell ref="B31:B32"/>
    <mergeCell ref="B39:B40"/>
    <mergeCell ref="G39:G40"/>
    <mergeCell ref="F39:F40"/>
    <mergeCell ref="E39:E40"/>
    <mergeCell ref="B33:B34"/>
    <mergeCell ref="D37:D38"/>
    <mergeCell ref="C37:C38"/>
    <mergeCell ref="G37:G38"/>
    <mergeCell ref="F37:F38"/>
    <mergeCell ref="E37:E38"/>
    <mergeCell ref="D23:D24"/>
    <mergeCell ref="C23:C24"/>
    <mergeCell ref="E25:E26"/>
    <mergeCell ref="D25:D26"/>
    <mergeCell ref="C25:C26"/>
    <mergeCell ref="B21:B22"/>
    <mergeCell ref="K78:K79"/>
    <mergeCell ref="K27:K28"/>
    <mergeCell ref="J27:J28"/>
    <mergeCell ref="I27:I28"/>
    <mergeCell ref="K23:K24"/>
    <mergeCell ref="J23:J24"/>
    <mergeCell ref="I23:I24"/>
    <mergeCell ref="H23:H24"/>
    <mergeCell ref="C60:C61"/>
    <mergeCell ref="C62:C63"/>
    <mergeCell ref="C66:C67"/>
    <mergeCell ref="C68:C69"/>
    <mergeCell ref="J37:J38"/>
    <mergeCell ref="K39:K40"/>
    <mergeCell ref="J39:J40"/>
    <mergeCell ref="I39:I40"/>
    <mergeCell ref="H39:H40"/>
    <mergeCell ref="K37:K38"/>
    <mergeCell ref="A25:A30"/>
    <mergeCell ref="K35:K36"/>
    <mergeCell ref="J35:J36"/>
    <mergeCell ref="I35:I36"/>
    <mergeCell ref="H35:H36"/>
    <mergeCell ref="G35:G36"/>
    <mergeCell ref="F35:F36"/>
    <mergeCell ref="E35:E36"/>
    <mergeCell ref="D35:D36"/>
    <mergeCell ref="C35:C36"/>
    <mergeCell ref="B35:B36"/>
    <mergeCell ref="A31:A36"/>
    <mergeCell ref="F33:F34"/>
    <mergeCell ref="E33:E34"/>
    <mergeCell ref="D33:D34"/>
    <mergeCell ref="C33:C34"/>
    <mergeCell ref="K29:K30"/>
    <mergeCell ref="J29:J30"/>
    <mergeCell ref="I29:I30"/>
    <mergeCell ref="H29:H30"/>
    <mergeCell ref="G29:G30"/>
    <mergeCell ref="H31:H32"/>
    <mergeCell ref="D29:D30"/>
    <mergeCell ref="C29:C30"/>
    <mergeCell ref="J80:J81"/>
    <mergeCell ref="K80:K81"/>
    <mergeCell ref="K76:K77"/>
    <mergeCell ref="J76:J77"/>
    <mergeCell ref="I76:I77"/>
    <mergeCell ref="H76:H77"/>
    <mergeCell ref="F76:F77"/>
    <mergeCell ref="G76:G77"/>
    <mergeCell ref="G23:G24"/>
    <mergeCell ref="F25:F26"/>
    <mergeCell ref="K25:K26"/>
    <mergeCell ref="J25:J26"/>
    <mergeCell ref="I25:I26"/>
    <mergeCell ref="H25:H26"/>
    <mergeCell ref="G25:G26"/>
    <mergeCell ref="F27:F28"/>
    <mergeCell ref="K33:K34"/>
    <mergeCell ref="J33:J34"/>
    <mergeCell ref="I33:I34"/>
    <mergeCell ref="H33:H34"/>
    <mergeCell ref="K31:K32"/>
    <mergeCell ref="J31:J32"/>
    <mergeCell ref="I31:I32"/>
    <mergeCell ref="J78:J79"/>
    <mergeCell ref="K14:K15"/>
    <mergeCell ref="J14:J15"/>
    <mergeCell ref="I14:I15"/>
    <mergeCell ref="H14:H15"/>
    <mergeCell ref="G14:G15"/>
    <mergeCell ref="G16:G18"/>
    <mergeCell ref="F16:F18"/>
    <mergeCell ref="E16:E18"/>
    <mergeCell ref="D16:D18"/>
    <mergeCell ref="K16:K18"/>
    <mergeCell ref="J16:J18"/>
    <mergeCell ref="I16:I18"/>
    <mergeCell ref="H16:H18"/>
    <mergeCell ref="A48:A53"/>
    <mergeCell ref="E76:E77"/>
    <mergeCell ref="D76:D77"/>
    <mergeCell ref="C76:C77"/>
    <mergeCell ref="B76:B77"/>
    <mergeCell ref="A72:A77"/>
    <mergeCell ref="F14:F15"/>
    <mergeCell ref="E14:E15"/>
    <mergeCell ref="D14:D15"/>
    <mergeCell ref="C14:C15"/>
    <mergeCell ref="B14:B15"/>
    <mergeCell ref="C16:C18"/>
    <mergeCell ref="B23:B24"/>
    <mergeCell ref="C70:C71"/>
    <mergeCell ref="C72:C73"/>
    <mergeCell ref="C74:C75"/>
    <mergeCell ref="B29:B30"/>
    <mergeCell ref="B25:B26"/>
    <mergeCell ref="E27:E28"/>
    <mergeCell ref="D27:D28"/>
    <mergeCell ref="C27:C28"/>
    <mergeCell ref="B27:B28"/>
    <mergeCell ref="F29:F30"/>
    <mergeCell ref="E29:E30"/>
    <mergeCell ref="H19:H20"/>
    <mergeCell ref="E11:E13"/>
    <mergeCell ref="D11:D13"/>
    <mergeCell ref="C11:C13"/>
    <mergeCell ref="B11:B13"/>
    <mergeCell ref="B16:B18"/>
    <mergeCell ref="A11:A18"/>
    <mergeCell ref="A37:A41"/>
    <mergeCell ref="A42:A47"/>
    <mergeCell ref="G33:G34"/>
    <mergeCell ref="G21:G22"/>
    <mergeCell ref="F21:F22"/>
    <mergeCell ref="E21:E22"/>
    <mergeCell ref="D21:D22"/>
    <mergeCell ref="C21:C22"/>
    <mergeCell ref="B42:B43"/>
    <mergeCell ref="D39:D40"/>
    <mergeCell ref="C39:C40"/>
    <mergeCell ref="F44:F45"/>
    <mergeCell ref="E44:E45"/>
    <mergeCell ref="D44:D45"/>
    <mergeCell ref="C44:C45"/>
    <mergeCell ref="B44:B45"/>
    <mergeCell ref="B46:B47"/>
    <mergeCell ref="A78:A83"/>
    <mergeCell ref="A2:K2"/>
    <mergeCell ref="A1:K1"/>
    <mergeCell ref="A5:A7"/>
    <mergeCell ref="A8:A10"/>
    <mergeCell ref="C3:K3"/>
    <mergeCell ref="A3:A4"/>
    <mergeCell ref="B3:B4"/>
    <mergeCell ref="A19:A24"/>
    <mergeCell ref="K11:K13"/>
    <mergeCell ref="J11:J13"/>
    <mergeCell ref="I11:I13"/>
    <mergeCell ref="H11:H13"/>
    <mergeCell ref="G11:G13"/>
    <mergeCell ref="F11:F13"/>
    <mergeCell ref="K19:K20"/>
    <mergeCell ref="J19:J20"/>
    <mergeCell ref="I19:I20"/>
    <mergeCell ref="G19:G20"/>
    <mergeCell ref="F19:F20"/>
    <mergeCell ref="D19:D20"/>
    <mergeCell ref="C19:C20"/>
    <mergeCell ref="B19:B20"/>
    <mergeCell ref="E19:E20"/>
    <mergeCell ref="B78:B79"/>
    <mergeCell ref="C78:C79"/>
    <mergeCell ref="D78:D79"/>
    <mergeCell ref="E78:E79"/>
    <mergeCell ref="F78:F79"/>
    <mergeCell ref="G78:G79"/>
    <mergeCell ref="H78:H79"/>
    <mergeCell ref="I78:I79"/>
    <mergeCell ref="B80:B81"/>
    <mergeCell ref="C80:C81"/>
    <mergeCell ref="D80:D81"/>
    <mergeCell ref="E80:E81"/>
    <mergeCell ref="F80:F81"/>
    <mergeCell ref="G80:G81"/>
    <mergeCell ref="H80:H81"/>
    <mergeCell ref="I80:I81"/>
    <mergeCell ref="K82:K83"/>
    <mergeCell ref="J82:J83"/>
    <mergeCell ref="I82:I83"/>
    <mergeCell ref="H82:H83"/>
    <mergeCell ref="G82:G83"/>
    <mergeCell ref="F82:F83"/>
    <mergeCell ref="E82:E83"/>
    <mergeCell ref="C82:C83"/>
    <mergeCell ref="B82:B83"/>
    <mergeCell ref="D82:D83"/>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6"/>
  <sheetViews>
    <sheetView workbookViewId="0">
      <selection activeCell="O32" sqref="O32"/>
    </sheetView>
  </sheetViews>
  <sheetFormatPr defaultColWidth="17.28515625" defaultRowHeight="15.75" customHeight="1" x14ac:dyDescent="0.2"/>
  <cols>
    <col min="1" max="1" width="26.28515625" customWidth="1"/>
    <col min="2" max="4" width="17" customWidth="1"/>
    <col min="7" max="7" width="17.28515625" style="55"/>
    <col min="16" max="16" width="43.28515625" customWidth="1"/>
  </cols>
  <sheetData>
    <row r="1" spans="1:16" ht="22.5" customHeight="1" x14ac:dyDescent="0.2">
      <c r="A1" s="213" t="s">
        <v>19</v>
      </c>
      <c r="B1" s="214"/>
      <c r="C1" s="214"/>
      <c r="D1" s="214"/>
      <c r="E1" s="214"/>
      <c r="F1" s="214"/>
      <c r="G1"/>
    </row>
    <row r="2" spans="1:16" ht="17.25" customHeight="1" x14ac:dyDescent="0.2">
      <c r="A2" s="215" t="s">
        <v>36</v>
      </c>
      <c r="B2" s="216"/>
      <c r="C2" s="216"/>
      <c r="D2" s="216"/>
      <c r="E2" s="216"/>
      <c r="F2" s="216"/>
      <c r="G2"/>
      <c r="N2" s="65"/>
      <c r="O2" s="65"/>
      <c r="P2" s="65"/>
    </row>
    <row r="3" spans="1:16" ht="54.75" customHeight="1" x14ac:dyDescent="0.2">
      <c r="A3" s="2" t="s">
        <v>39</v>
      </c>
      <c r="B3" s="66" t="str">
        <f>'1.2 Impact Assessment'!A5</f>
        <v>Prediction and Dynamic flight adjustment</v>
      </c>
      <c r="C3" s="66" t="str">
        <f>'1.2 Impact Assessment'!A8</f>
        <v>Lost link management</v>
      </c>
      <c r="D3" s="73" t="str">
        <f>'1.2 Impact Assessment'!A11</f>
        <v>Providing a secure communication between client and UAV network and UAV network itself</v>
      </c>
      <c r="E3" s="66" t="str">
        <f>'1.2 Impact Assessment'!A19</f>
        <v>Dynamic geo-fencing</v>
      </c>
      <c r="F3" s="66" t="str">
        <f>'1.2 Impact Assessment'!A25</f>
        <v>Meteo data</v>
      </c>
      <c r="G3" s="66" t="str">
        <f>'1.2 Impact Assessment'!A31</f>
        <v>Defining obstacles and terrain</v>
      </c>
      <c r="H3" s="66" t="str">
        <f>'1.2 Impact Assessment'!A37</f>
        <v>Flight and flight planning</v>
      </c>
      <c r="I3" s="66" t="str">
        <f>'1.2 Impact Assessment'!A42</f>
        <v>Emergency landing</v>
      </c>
      <c r="J3" s="66" t="str">
        <f>'1.2 Impact Assessment'!A48</f>
        <v>Surveillance</v>
      </c>
      <c r="K3" s="66" t="str">
        <f>'1.2 Impact Assessment'!A54</f>
        <v>Maintain safe separation</v>
      </c>
      <c r="L3" s="66" t="str">
        <f>'1.2 Impact Assessment'!A60</f>
        <v>Identification</v>
      </c>
      <c r="M3" s="66" t="str">
        <f>'1.2 Impact Assessment'!A66</f>
        <v>Air traffic</v>
      </c>
      <c r="N3" s="66" t="str">
        <f>'1.2 Impact Assessment'!A72</f>
        <v>Horizontal and vertical space</v>
      </c>
      <c r="O3" s="66" t="str">
        <f>'1.2 Impact Assessment'!A78</f>
        <v>Storing information</v>
      </c>
      <c r="P3" s="69"/>
    </row>
    <row r="4" spans="1:16" ht="14.25" x14ac:dyDescent="0.2">
      <c r="A4" s="47" t="s">
        <v>120</v>
      </c>
      <c r="B4" s="58" t="s">
        <v>117</v>
      </c>
      <c r="C4" s="58" t="s">
        <v>117</v>
      </c>
      <c r="D4" s="58" t="s">
        <v>117</v>
      </c>
      <c r="E4" s="58" t="s">
        <v>117</v>
      </c>
      <c r="F4" s="58" t="s">
        <v>117</v>
      </c>
      <c r="G4" s="58" t="s">
        <v>117</v>
      </c>
      <c r="H4" s="58" t="s">
        <v>117</v>
      </c>
      <c r="I4" s="58" t="s">
        <v>117</v>
      </c>
      <c r="J4" s="58" t="s">
        <v>117</v>
      </c>
      <c r="K4" s="58" t="s">
        <v>117</v>
      </c>
      <c r="L4" s="58" t="s">
        <v>117</v>
      </c>
      <c r="M4" s="58" t="s">
        <v>117</v>
      </c>
      <c r="N4" s="58" t="s">
        <v>117</v>
      </c>
      <c r="O4" s="58" t="s">
        <v>117</v>
      </c>
      <c r="P4" s="62"/>
    </row>
    <row r="5" spans="1:16" s="59" customFormat="1" ht="14.25" x14ac:dyDescent="0.2">
      <c r="A5" s="107" t="s">
        <v>268</v>
      </c>
      <c r="B5" s="58" t="s">
        <v>117</v>
      </c>
      <c r="C5" s="58"/>
      <c r="D5" s="56"/>
      <c r="E5" s="100"/>
      <c r="F5" s="58"/>
      <c r="G5" s="58"/>
      <c r="H5" s="58" t="s">
        <v>117</v>
      </c>
      <c r="I5" s="58" t="s">
        <v>117</v>
      </c>
      <c r="J5" s="58"/>
      <c r="K5" s="58"/>
      <c r="L5" s="58"/>
      <c r="M5" s="58"/>
      <c r="N5" s="100" t="s">
        <v>117</v>
      </c>
      <c r="O5" s="100" t="s">
        <v>117</v>
      </c>
      <c r="P5" s="63"/>
    </row>
    <row r="6" spans="1:16" ht="15.75" customHeight="1" x14ac:dyDescent="0.2">
      <c r="A6" s="22" t="s">
        <v>171</v>
      </c>
      <c r="B6" s="58" t="s">
        <v>117</v>
      </c>
      <c r="C6" s="52"/>
      <c r="D6" s="18"/>
      <c r="E6" s="18"/>
      <c r="F6" s="52"/>
      <c r="G6" s="52"/>
      <c r="H6" s="58"/>
      <c r="I6" s="52"/>
      <c r="J6" s="54"/>
      <c r="K6" s="52"/>
      <c r="L6" s="52"/>
      <c r="M6" s="54"/>
      <c r="N6" s="52"/>
      <c r="O6" s="56"/>
      <c r="P6" s="68"/>
    </row>
    <row r="7" spans="1:16" s="55" customFormat="1" ht="15.75" customHeight="1" x14ac:dyDescent="0.2">
      <c r="A7" s="53" t="s">
        <v>145</v>
      </c>
      <c r="B7" s="52"/>
      <c r="C7" s="58" t="s">
        <v>117</v>
      </c>
      <c r="D7" s="52"/>
      <c r="E7" s="52"/>
      <c r="F7" s="52"/>
      <c r="G7" s="54"/>
      <c r="H7" s="58" t="s">
        <v>117</v>
      </c>
      <c r="I7" s="54" t="s">
        <v>117</v>
      </c>
      <c r="J7" s="58" t="s">
        <v>117</v>
      </c>
      <c r="K7" s="58" t="s">
        <v>117</v>
      </c>
      <c r="L7" s="58" t="s">
        <v>117</v>
      </c>
      <c r="M7" s="58" t="s">
        <v>117</v>
      </c>
      <c r="N7" s="54" t="s">
        <v>117</v>
      </c>
      <c r="O7" s="58"/>
      <c r="P7" s="68"/>
    </row>
    <row r="8" spans="1:16" s="59" customFormat="1" ht="15.75" customHeight="1" x14ac:dyDescent="0.2">
      <c r="A8" s="161" t="s">
        <v>299</v>
      </c>
      <c r="B8" s="208"/>
      <c r="C8" s="208"/>
      <c r="D8" s="208" t="s">
        <v>117</v>
      </c>
      <c r="E8" s="208" t="s">
        <v>117</v>
      </c>
      <c r="F8" s="208" t="s">
        <v>117</v>
      </c>
      <c r="G8" s="208" t="s">
        <v>117</v>
      </c>
      <c r="H8" s="208" t="s">
        <v>117</v>
      </c>
      <c r="I8" s="208" t="s">
        <v>117</v>
      </c>
      <c r="J8" s="208" t="s">
        <v>117</v>
      </c>
      <c r="K8" s="208" t="s">
        <v>117</v>
      </c>
      <c r="L8" s="208" t="s">
        <v>117</v>
      </c>
      <c r="M8" s="208" t="s">
        <v>117</v>
      </c>
      <c r="N8" s="208" t="s">
        <v>117</v>
      </c>
      <c r="O8" s="208" t="s">
        <v>117</v>
      </c>
      <c r="P8" s="68"/>
    </row>
    <row r="9" spans="1:16" s="59" customFormat="1" ht="15.75" customHeight="1" x14ac:dyDescent="0.2">
      <c r="A9" s="162"/>
      <c r="B9" s="212"/>
      <c r="C9" s="212"/>
      <c r="D9" s="212"/>
      <c r="E9" s="212"/>
      <c r="F9" s="212"/>
      <c r="G9" s="212"/>
      <c r="H9" s="212"/>
      <c r="I9" s="212"/>
      <c r="J9" s="212"/>
      <c r="K9" s="212"/>
      <c r="L9" s="212"/>
      <c r="M9" s="212"/>
      <c r="N9" s="212"/>
      <c r="O9" s="212"/>
      <c r="P9" s="68"/>
    </row>
    <row r="10" spans="1:16" s="59" customFormat="1" ht="51" customHeight="1" x14ac:dyDescent="0.2">
      <c r="A10" s="163"/>
      <c r="B10" s="209"/>
      <c r="C10" s="209"/>
      <c r="D10" s="209"/>
      <c r="E10" s="209"/>
      <c r="F10" s="209"/>
      <c r="G10" s="209"/>
      <c r="H10" s="209"/>
      <c r="I10" s="209"/>
      <c r="J10" s="209"/>
      <c r="K10" s="209"/>
      <c r="L10" s="209"/>
      <c r="M10" s="209"/>
      <c r="N10" s="209"/>
      <c r="O10" s="209"/>
      <c r="P10" s="68"/>
    </row>
    <row r="11" spans="1:16" s="59" customFormat="1" ht="15.75" customHeight="1" x14ac:dyDescent="0.2">
      <c r="A11" s="161" t="s">
        <v>172</v>
      </c>
      <c r="B11" s="208" t="s">
        <v>117</v>
      </c>
      <c r="C11" s="208" t="s">
        <v>117</v>
      </c>
      <c r="D11" s="208" t="s">
        <v>117</v>
      </c>
      <c r="E11" s="208" t="s">
        <v>117</v>
      </c>
      <c r="F11" s="208" t="s">
        <v>117</v>
      </c>
      <c r="G11" s="208" t="s">
        <v>117</v>
      </c>
      <c r="H11" s="208" t="s">
        <v>117</v>
      </c>
      <c r="I11" s="208" t="s">
        <v>117</v>
      </c>
      <c r="J11" s="208" t="s">
        <v>117</v>
      </c>
      <c r="K11" s="208" t="s">
        <v>117</v>
      </c>
      <c r="L11" s="208" t="s">
        <v>117</v>
      </c>
      <c r="M11" s="208" t="s">
        <v>117</v>
      </c>
      <c r="N11" s="208" t="s">
        <v>117</v>
      </c>
      <c r="O11" s="208" t="s">
        <v>117</v>
      </c>
      <c r="P11" s="68"/>
    </row>
    <row r="12" spans="1:16" s="59" customFormat="1" ht="15.75" customHeight="1" x14ac:dyDescent="0.2">
      <c r="A12" s="162"/>
      <c r="B12" s="212"/>
      <c r="C12" s="212"/>
      <c r="D12" s="212"/>
      <c r="E12" s="212"/>
      <c r="F12" s="212"/>
      <c r="G12" s="212"/>
      <c r="H12" s="212"/>
      <c r="I12" s="212"/>
      <c r="J12" s="212"/>
      <c r="K12" s="212"/>
      <c r="L12" s="212"/>
      <c r="M12" s="212"/>
      <c r="N12" s="212"/>
      <c r="O12" s="212"/>
      <c r="P12" s="68"/>
    </row>
    <row r="13" spans="1:16" s="59" customFormat="1" ht="15.75" customHeight="1" x14ac:dyDescent="0.2">
      <c r="A13" s="163"/>
      <c r="B13" s="209"/>
      <c r="C13" s="209"/>
      <c r="D13" s="209"/>
      <c r="E13" s="209"/>
      <c r="F13" s="209"/>
      <c r="G13" s="209"/>
      <c r="H13" s="209"/>
      <c r="I13" s="209"/>
      <c r="J13" s="209"/>
      <c r="K13" s="209"/>
      <c r="L13" s="209"/>
      <c r="M13" s="209"/>
      <c r="N13" s="209"/>
      <c r="O13" s="209"/>
      <c r="P13" s="68"/>
    </row>
    <row r="14" spans="1:16" s="59" customFormat="1" ht="15.75" customHeight="1" x14ac:dyDescent="0.2">
      <c r="A14" s="161" t="s">
        <v>173</v>
      </c>
      <c r="B14" s="208" t="s">
        <v>117</v>
      </c>
      <c r="C14" s="208" t="s">
        <v>117</v>
      </c>
      <c r="D14" s="208" t="s">
        <v>117</v>
      </c>
      <c r="E14" s="208" t="s">
        <v>117</v>
      </c>
      <c r="F14" s="208" t="s">
        <v>117</v>
      </c>
      <c r="G14" s="208" t="s">
        <v>117</v>
      </c>
      <c r="H14" s="208" t="s">
        <v>117</v>
      </c>
      <c r="I14" s="208" t="s">
        <v>117</v>
      </c>
      <c r="J14" s="208" t="s">
        <v>117</v>
      </c>
      <c r="K14" s="208" t="s">
        <v>117</v>
      </c>
      <c r="L14" s="208" t="s">
        <v>117</v>
      </c>
      <c r="M14" s="208" t="s">
        <v>117</v>
      </c>
      <c r="N14" s="208" t="s">
        <v>117</v>
      </c>
      <c r="O14" s="208" t="s">
        <v>117</v>
      </c>
      <c r="P14" s="68"/>
    </row>
    <row r="15" spans="1:16" s="59" customFormat="1" ht="15.75" customHeight="1" x14ac:dyDescent="0.2">
      <c r="A15" s="162"/>
      <c r="B15" s="212"/>
      <c r="C15" s="212"/>
      <c r="D15" s="212"/>
      <c r="E15" s="212"/>
      <c r="F15" s="212"/>
      <c r="G15" s="212"/>
      <c r="H15" s="212"/>
      <c r="I15" s="212"/>
      <c r="J15" s="212"/>
      <c r="K15" s="212"/>
      <c r="L15" s="212"/>
      <c r="M15" s="212"/>
      <c r="N15" s="212"/>
      <c r="O15" s="212"/>
      <c r="P15" s="68"/>
    </row>
    <row r="16" spans="1:16" s="59" customFormat="1" ht="15.75" customHeight="1" x14ac:dyDescent="0.2">
      <c r="A16" s="163"/>
      <c r="B16" s="209"/>
      <c r="C16" s="209"/>
      <c r="D16" s="209"/>
      <c r="E16" s="209"/>
      <c r="F16" s="209"/>
      <c r="G16" s="209"/>
      <c r="H16" s="209"/>
      <c r="I16" s="209"/>
      <c r="J16" s="209"/>
      <c r="K16" s="209"/>
      <c r="L16" s="209"/>
      <c r="M16" s="209"/>
      <c r="N16" s="209"/>
      <c r="O16" s="209"/>
      <c r="P16" s="68"/>
    </row>
    <row r="17" spans="1:16" s="59" customFormat="1" ht="15.75" customHeight="1" x14ac:dyDescent="0.2">
      <c r="A17" s="57" t="s">
        <v>174</v>
      </c>
      <c r="B17" s="58" t="s">
        <v>117</v>
      </c>
      <c r="C17" s="58" t="s">
        <v>117</v>
      </c>
      <c r="D17" s="56"/>
      <c r="E17" s="56" t="s">
        <v>117</v>
      </c>
      <c r="F17" s="56" t="s">
        <v>117</v>
      </c>
      <c r="G17" s="56" t="s">
        <v>117</v>
      </c>
      <c r="H17" s="56" t="s">
        <v>117</v>
      </c>
      <c r="I17" s="56" t="s">
        <v>117</v>
      </c>
      <c r="J17" s="56" t="s">
        <v>117</v>
      </c>
      <c r="K17" s="56" t="s">
        <v>117</v>
      </c>
      <c r="L17" s="56" t="s">
        <v>117</v>
      </c>
      <c r="M17" s="56" t="s">
        <v>117</v>
      </c>
      <c r="N17" s="56" t="s">
        <v>117</v>
      </c>
      <c r="O17" s="56" t="s">
        <v>117</v>
      </c>
      <c r="P17" s="68"/>
    </row>
    <row r="18" spans="1:16" s="59" customFormat="1" ht="15.75" customHeight="1" x14ac:dyDescent="0.2">
      <c r="A18" s="57" t="s">
        <v>175</v>
      </c>
      <c r="B18" s="58" t="s">
        <v>117</v>
      </c>
      <c r="C18" s="58" t="s">
        <v>117</v>
      </c>
      <c r="D18" s="56"/>
      <c r="E18" s="56" t="s">
        <v>117</v>
      </c>
      <c r="F18" s="56" t="s">
        <v>117</v>
      </c>
      <c r="G18" s="56" t="s">
        <v>117</v>
      </c>
      <c r="H18" s="56" t="s">
        <v>117</v>
      </c>
      <c r="I18" s="56" t="s">
        <v>117</v>
      </c>
      <c r="J18" s="56" t="s">
        <v>117</v>
      </c>
      <c r="K18" s="56" t="s">
        <v>117</v>
      </c>
      <c r="L18" s="56" t="s">
        <v>117</v>
      </c>
      <c r="M18" s="56" t="s">
        <v>117</v>
      </c>
      <c r="N18" s="56" t="s">
        <v>117</v>
      </c>
      <c r="O18" s="56" t="s">
        <v>117</v>
      </c>
      <c r="P18" s="68"/>
    </row>
    <row r="19" spans="1:16" s="55" customFormat="1" ht="15.75" customHeight="1" x14ac:dyDescent="0.2">
      <c r="A19" s="67" t="s">
        <v>144</v>
      </c>
      <c r="B19" s="58" t="s">
        <v>117</v>
      </c>
      <c r="C19" s="58" t="s">
        <v>117</v>
      </c>
      <c r="D19" s="52"/>
      <c r="E19" s="52" t="s">
        <v>117</v>
      </c>
      <c r="F19" s="56" t="s">
        <v>117</v>
      </c>
      <c r="G19" s="56" t="s">
        <v>117</v>
      </c>
      <c r="H19" s="56" t="s">
        <v>117</v>
      </c>
      <c r="I19" s="56" t="s">
        <v>117</v>
      </c>
      <c r="J19" s="56" t="s">
        <v>117</v>
      </c>
      <c r="K19" s="56" t="s">
        <v>117</v>
      </c>
      <c r="L19" s="56" t="s">
        <v>117</v>
      </c>
      <c r="M19" s="56" t="s">
        <v>117</v>
      </c>
      <c r="N19" s="56" t="s">
        <v>117</v>
      </c>
      <c r="O19" s="56" t="s">
        <v>117</v>
      </c>
      <c r="P19" s="68"/>
    </row>
    <row r="20" spans="1:16" s="59" customFormat="1" ht="111" customHeight="1" x14ac:dyDescent="0.2">
      <c r="A20" s="64" t="s">
        <v>143</v>
      </c>
      <c r="B20" s="58" t="s">
        <v>117</v>
      </c>
      <c r="C20" s="58" t="s">
        <v>117</v>
      </c>
      <c r="D20" s="58" t="s">
        <v>117</v>
      </c>
      <c r="E20" s="56" t="s">
        <v>117</v>
      </c>
      <c r="F20" s="56" t="s">
        <v>117</v>
      </c>
      <c r="G20" s="56" t="s">
        <v>117</v>
      </c>
      <c r="H20" s="56" t="s">
        <v>117</v>
      </c>
      <c r="I20" s="56" t="s">
        <v>117</v>
      </c>
      <c r="J20" s="56" t="s">
        <v>117</v>
      </c>
      <c r="K20" s="56" t="s">
        <v>117</v>
      </c>
      <c r="L20" s="56" t="s">
        <v>117</v>
      </c>
      <c r="M20" s="56" t="s">
        <v>117</v>
      </c>
      <c r="N20" s="56" t="s">
        <v>117</v>
      </c>
      <c r="O20" s="56" t="s">
        <v>117</v>
      </c>
      <c r="P20" s="63" t="s">
        <v>315</v>
      </c>
    </row>
    <row r="21" spans="1:16" s="55" customFormat="1" ht="15.75" customHeight="1" x14ac:dyDescent="0.2">
      <c r="A21" s="161" t="s">
        <v>226</v>
      </c>
      <c r="B21" s="210" t="s">
        <v>117</v>
      </c>
      <c r="C21" s="208"/>
      <c r="D21" s="208"/>
      <c r="E21" s="154"/>
      <c r="F21" s="154" t="s">
        <v>117</v>
      </c>
      <c r="G21" s="208"/>
      <c r="H21" s="154" t="s">
        <v>117</v>
      </c>
      <c r="I21" s="208"/>
      <c r="J21" s="208"/>
      <c r="K21" s="208"/>
      <c r="L21" s="208"/>
      <c r="M21" s="208"/>
      <c r="N21" s="206"/>
      <c r="O21" s="206"/>
      <c r="P21" s="86"/>
    </row>
    <row r="22" spans="1:16" s="55" customFormat="1" ht="15.75" customHeight="1" x14ac:dyDescent="0.2">
      <c r="A22" s="163"/>
      <c r="B22" s="211"/>
      <c r="C22" s="209"/>
      <c r="D22" s="209"/>
      <c r="E22" s="209"/>
      <c r="F22" s="209"/>
      <c r="G22" s="209"/>
      <c r="H22" s="157"/>
      <c r="I22" s="209"/>
      <c r="J22" s="209"/>
      <c r="K22" s="209"/>
      <c r="L22" s="209"/>
      <c r="M22" s="209"/>
      <c r="N22" s="206"/>
      <c r="O22" s="206"/>
      <c r="P22" s="86"/>
    </row>
    <row r="23" spans="1:16" s="55" customFormat="1" ht="15.75" customHeight="1" x14ac:dyDescent="0.2">
      <c r="A23" s="150" t="s">
        <v>166</v>
      </c>
      <c r="B23" s="207" t="s">
        <v>117</v>
      </c>
      <c r="C23" s="206"/>
      <c r="D23" s="206"/>
      <c r="E23" s="154" t="s">
        <v>117</v>
      </c>
      <c r="F23" s="206"/>
      <c r="G23" s="148" t="s">
        <v>117</v>
      </c>
      <c r="H23" s="154" t="s">
        <v>117</v>
      </c>
      <c r="I23" s="154" t="s">
        <v>117</v>
      </c>
      <c r="J23" s="206"/>
      <c r="K23" s="154" t="s">
        <v>117</v>
      </c>
      <c r="L23" s="206"/>
      <c r="M23" s="206"/>
      <c r="N23" s="206"/>
      <c r="O23" s="206"/>
      <c r="P23" s="86"/>
    </row>
    <row r="24" spans="1:16" s="55" customFormat="1" ht="15.75" customHeight="1" x14ac:dyDescent="0.2">
      <c r="A24" s="150"/>
      <c r="B24" s="207"/>
      <c r="C24" s="206"/>
      <c r="D24" s="206"/>
      <c r="E24" s="157"/>
      <c r="F24" s="206"/>
      <c r="G24" s="206"/>
      <c r="H24" s="157"/>
      <c r="I24" s="157"/>
      <c r="J24" s="206"/>
      <c r="K24" s="157"/>
      <c r="L24" s="206"/>
      <c r="M24" s="206"/>
      <c r="N24" s="206"/>
      <c r="O24" s="206"/>
      <c r="P24" s="86"/>
    </row>
    <row r="25" spans="1:16" s="59" customFormat="1" ht="15.75" customHeight="1" x14ac:dyDescent="0.2">
      <c r="A25" s="150" t="s">
        <v>177</v>
      </c>
      <c r="B25" s="207" t="s">
        <v>117</v>
      </c>
      <c r="C25" s="206"/>
      <c r="D25" s="206"/>
      <c r="E25" s="154" t="s">
        <v>117</v>
      </c>
      <c r="F25" s="206"/>
      <c r="G25" s="148"/>
      <c r="H25" s="154" t="s">
        <v>117</v>
      </c>
      <c r="I25" s="154" t="s">
        <v>117</v>
      </c>
      <c r="J25" s="206"/>
      <c r="K25" s="154" t="s">
        <v>117</v>
      </c>
      <c r="L25" s="206"/>
      <c r="M25" s="154" t="s">
        <v>117</v>
      </c>
      <c r="N25" s="206"/>
      <c r="O25" s="206"/>
      <c r="P25" s="86"/>
    </row>
    <row r="26" spans="1:16" s="59" customFormat="1" ht="15.75" customHeight="1" x14ac:dyDescent="0.2">
      <c r="A26" s="150"/>
      <c r="B26" s="207"/>
      <c r="C26" s="206"/>
      <c r="D26" s="206"/>
      <c r="E26" s="157"/>
      <c r="F26" s="206"/>
      <c r="G26" s="206"/>
      <c r="H26" s="157"/>
      <c r="I26" s="157"/>
      <c r="J26" s="206"/>
      <c r="K26" s="157"/>
      <c r="L26" s="206"/>
      <c r="M26" s="157"/>
      <c r="N26" s="206"/>
      <c r="O26" s="206"/>
      <c r="P26" s="86"/>
    </row>
  </sheetData>
  <mergeCells count="92">
    <mergeCell ref="O23:O24"/>
    <mergeCell ref="K25:K26"/>
    <mergeCell ref="L25:L26"/>
    <mergeCell ref="M25:M26"/>
    <mergeCell ref="N25:N26"/>
    <mergeCell ref="O25:O26"/>
    <mergeCell ref="K23:K24"/>
    <mergeCell ref="L23:L24"/>
    <mergeCell ref="M23:M24"/>
    <mergeCell ref="N23:N24"/>
    <mergeCell ref="F23:F24"/>
    <mergeCell ref="G23:G24"/>
    <mergeCell ref="H23:H24"/>
    <mergeCell ref="I23:I24"/>
    <mergeCell ref="J23:J24"/>
    <mergeCell ref="A23:A24"/>
    <mergeCell ref="B23:B24"/>
    <mergeCell ref="C23:C24"/>
    <mergeCell ref="D23:D24"/>
    <mergeCell ref="E23:E24"/>
    <mergeCell ref="D14:D16"/>
    <mergeCell ref="E11:E13"/>
    <mergeCell ref="F11:F13"/>
    <mergeCell ref="F14:F16"/>
    <mergeCell ref="E14:E16"/>
    <mergeCell ref="A1:F1"/>
    <mergeCell ref="A2:F2"/>
    <mergeCell ref="G8:G10"/>
    <mergeCell ref="A8:A10"/>
    <mergeCell ref="A14:A16"/>
    <mergeCell ref="A11:A13"/>
    <mergeCell ref="B8:B10"/>
    <mergeCell ref="C8:C10"/>
    <mergeCell ref="F8:F10"/>
    <mergeCell ref="E8:E10"/>
    <mergeCell ref="C14:C16"/>
    <mergeCell ref="B11:B13"/>
    <mergeCell ref="C11:C13"/>
    <mergeCell ref="D8:D10"/>
    <mergeCell ref="D11:D13"/>
    <mergeCell ref="B14:B16"/>
    <mergeCell ref="G14:G16"/>
    <mergeCell ref="J14:J16"/>
    <mergeCell ref="K14:K16"/>
    <mergeCell ref="I14:I16"/>
    <mergeCell ref="H14:H16"/>
    <mergeCell ref="O14:O16"/>
    <mergeCell ref="J11:J13"/>
    <mergeCell ref="K11:K13"/>
    <mergeCell ref="N14:N16"/>
    <mergeCell ref="M14:M16"/>
    <mergeCell ref="L14:L16"/>
    <mergeCell ref="L11:L13"/>
    <mergeCell ref="M11:M13"/>
    <mergeCell ref="N11:N13"/>
    <mergeCell ref="G11:G13"/>
    <mergeCell ref="H11:H13"/>
    <mergeCell ref="I11:I13"/>
    <mergeCell ref="O8:O10"/>
    <mergeCell ref="O11:O13"/>
    <mergeCell ref="N8:N10"/>
    <mergeCell ref="M8:M10"/>
    <mergeCell ref="L8:L10"/>
    <mergeCell ref="K8:K10"/>
    <mergeCell ref="J8:J10"/>
    <mergeCell ref="I8:I10"/>
    <mergeCell ref="H8:H10"/>
    <mergeCell ref="O21:O22"/>
    <mergeCell ref="G21:G22"/>
    <mergeCell ref="H21:H22"/>
    <mergeCell ref="I21:I22"/>
    <mergeCell ref="A21:A22"/>
    <mergeCell ref="B21:B22"/>
    <mergeCell ref="C21:C22"/>
    <mergeCell ref="D21:D22"/>
    <mergeCell ref="E21:E22"/>
    <mergeCell ref="J21:J22"/>
    <mergeCell ref="K21:K22"/>
    <mergeCell ref="F21:F22"/>
    <mergeCell ref="L21:L22"/>
    <mergeCell ref="M21:M22"/>
    <mergeCell ref="N21:N22"/>
    <mergeCell ref="A25:A26"/>
    <mergeCell ref="B25:B26"/>
    <mergeCell ref="C25:C26"/>
    <mergeCell ref="D25:D26"/>
    <mergeCell ref="E25:E26"/>
    <mergeCell ref="F25:F26"/>
    <mergeCell ref="G25:G26"/>
    <mergeCell ref="H25:H26"/>
    <mergeCell ref="I25:I26"/>
    <mergeCell ref="J25:J26"/>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50"/>
  <sheetViews>
    <sheetView zoomScale="85" zoomScaleNormal="85" workbookViewId="0">
      <selection activeCell="E7" sqref="E7"/>
    </sheetView>
  </sheetViews>
  <sheetFormatPr defaultColWidth="17.28515625" defaultRowHeight="15.75" customHeight="1" x14ac:dyDescent="0.2"/>
  <cols>
    <col min="1" max="1" width="28" customWidth="1"/>
    <col min="2" max="2" width="25.42578125" customWidth="1"/>
    <col min="3" max="3" width="26.42578125" style="16" customWidth="1"/>
    <col min="4" max="15" width="5.140625" customWidth="1"/>
    <col min="16" max="45" width="5.140625" style="80" customWidth="1"/>
    <col min="46" max="47" width="14.42578125" style="20" customWidth="1"/>
    <col min="48" max="48" width="32.85546875" customWidth="1"/>
  </cols>
  <sheetData>
    <row r="1" spans="1:48" s="32" customFormat="1" ht="23.1" customHeight="1" x14ac:dyDescent="0.35">
      <c r="A1" s="223" t="s">
        <v>77</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row>
    <row r="2" spans="1:48" s="31" customFormat="1" ht="22.5" customHeight="1" x14ac:dyDescent="0.3">
      <c r="A2" s="213" t="s">
        <v>59</v>
      </c>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214"/>
    </row>
    <row r="3" spans="1:48" ht="41.25" customHeight="1" x14ac:dyDescent="0.2">
      <c r="A3" s="196" t="s">
        <v>38</v>
      </c>
      <c r="B3" s="196" t="s">
        <v>50</v>
      </c>
      <c r="C3" s="196" t="s">
        <v>44</v>
      </c>
      <c r="D3" s="196" t="s">
        <v>20</v>
      </c>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217" t="s">
        <v>46</v>
      </c>
      <c r="AU3" s="217" t="s">
        <v>47</v>
      </c>
      <c r="AV3" s="220" t="s">
        <v>104</v>
      </c>
    </row>
    <row r="4" spans="1:48" s="80" customFormat="1" ht="41.25" customHeight="1" x14ac:dyDescent="0.2">
      <c r="A4" s="196"/>
      <c r="B4" s="196"/>
      <c r="C4" s="196"/>
      <c r="D4" s="225" t="str">
        <f>'1.3 Supporting Asset'!B3</f>
        <v>Prediction and Dynamic flight adjustment</v>
      </c>
      <c r="E4" s="226"/>
      <c r="F4" s="227"/>
      <c r="G4" s="225" t="str">
        <f>'1.3 Supporting Asset'!C3</f>
        <v>Lost link management</v>
      </c>
      <c r="H4" s="226"/>
      <c r="I4" s="227"/>
      <c r="J4" s="225" t="str">
        <f>'1.3 Supporting Asset'!D3</f>
        <v>Providing a secure communication between client and UAV network and UAV network itself</v>
      </c>
      <c r="K4" s="226"/>
      <c r="L4" s="227"/>
      <c r="M4" s="225" t="str">
        <f>'1.3 Supporting Asset'!E3</f>
        <v>Dynamic geo-fencing</v>
      </c>
      <c r="N4" s="226"/>
      <c r="O4" s="227"/>
      <c r="P4" s="225" t="str">
        <f>'1.3 Supporting Asset'!F3</f>
        <v>Meteo data</v>
      </c>
      <c r="Q4" s="226"/>
      <c r="R4" s="227"/>
      <c r="S4" s="225" t="str">
        <f>'1.3 Supporting Asset'!G3</f>
        <v>Defining obstacles and terrain</v>
      </c>
      <c r="T4" s="226"/>
      <c r="U4" s="227"/>
      <c r="V4" s="225" t="str">
        <f>'1.3 Supporting Asset'!H3</f>
        <v>Flight and flight planning</v>
      </c>
      <c r="W4" s="226"/>
      <c r="X4" s="227"/>
      <c r="Y4" s="225" t="str">
        <f>'1.3 Supporting Asset'!I3</f>
        <v>Emergency landing</v>
      </c>
      <c r="Z4" s="226"/>
      <c r="AA4" s="227"/>
      <c r="AB4" s="225" t="str">
        <f>'1.3 Supporting Asset'!J3</f>
        <v>Surveillance</v>
      </c>
      <c r="AC4" s="226"/>
      <c r="AD4" s="227"/>
      <c r="AE4" s="225" t="str">
        <f>'1.3 Supporting Asset'!K3</f>
        <v>Maintain safe separation</v>
      </c>
      <c r="AF4" s="226"/>
      <c r="AG4" s="227"/>
      <c r="AH4" s="225" t="str">
        <f>'1.3 Supporting Asset'!L3</f>
        <v>Identification</v>
      </c>
      <c r="AI4" s="226"/>
      <c r="AJ4" s="227"/>
      <c r="AK4" s="225" t="str">
        <f>'1.3 Supporting Asset'!M3</f>
        <v>Air traffic</v>
      </c>
      <c r="AL4" s="226"/>
      <c r="AM4" s="227"/>
      <c r="AN4" s="225" t="str">
        <f>'1.3 Supporting Asset'!N3</f>
        <v>Horizontal and vertical space</v>
      </c>
      <c r="AO4" s="226"/>
      <c r="AP4" s="227"/>
      <c r="AQ4" s="225" t="str">
        <f>'1.3 Supporting Asset'!O3</f>
        <v>Storing information</v>
      </c>
      <c r="AR4" s="226"/>
      <c r="AS4" s="227"/>
      <c r="AT4" s="218"/>
      <c r="AU4" s="218"/>
      <c r="AV4" s="221"/>
    </row>
    <row r="5" spans="1:48" ht="117.75" customHeight="1" x14ac:dyDescent="0.2">
      <c r="A5" s="149"/>
      <c r="B5" s="149"/>
      <c r="C5" s="149"/>
      <c r="D5" s="228"/>
      <c r="E5" s="229"/>
      <c r="F5" s="230"/>
      <c r="G5" s="228"/>
      <c r="H5" s="229"/>
      <c r="I5" s="230"/>
      <c r="J5" s="228"/>
      <c r="K5" s="229"/>
      <c r="L5" s="230"/>
      <c r="M5" s="228"/>
      <c r="N5" s="229"/>
      <c r="O5" s="230"/>
      <c r="P5" s="228"/>
      <c r="Q5" s="229"/>
      <c r="R5" s="230"/>
      <c r="S5" s="228"/>
      <c r="T5" s="229"/>
      <c r="U5" s="230"/>
      <c r="V5" s="228"/>
      <c r="W5" s="229"/>
      <c r="X5" s="230"/>
      <c r="Y5" s="228"/>
      <c r="Z5" s="229"/>
      <c r="AA5" s="230"/>
      <c r="AB5" s="228"/>
      <c r="AC5" s="229"/>
      <c r="AD5" s="230"/>
      <c r="AE5" s="228"/>
      <c r="AF5" s="229"/>
      <c r="AG5" s="230"/>
      <c r="AH5" s="228"/>
      <c r="AI5" s="229"/>
      <c r="AJ5" s="230"/>
      <c r="AK5" s="228"/>
      <c r="AL5" s="229"/>
      <c r="AM5" s="230"/>
      <c r="AN5" s="228"/>
      <c r="AO5" s="229"/>
      <c r="AP5" s="230"/>
      <c r="AQ5" s="228"/>
      <c r="AR5" s="229"/>
      <c r="AS5" s="230"/>
      <c r="AT5" s="219"/>
      <c r="AU5" s="219"/>
      <c r="AV5" s="222"/>
    </row>
    <row r="6" spans="1:48" ht="27" customHeight="1" x14ac:dyDescent="0.2">
      <c r="A6" s="149"/>
      <c r="B6" s="149"/>
      <c r="C6" s="149"/>
      <c r="D6" s="6" t="s">
        <v>21</v>
      </c>
      <c r="E6" s="6" t="s">
        <v>22</v>
      </c>
      <c r="F6" s="6" t="s">
        <v>23</v>
      </c>
      <c r="G6" s="6" t="s">
        <v>24</v>
      </c>
      <c r="H6" s="6" t="s">
        <v>25</v>
      </c>
      <c r="I6" s="6" t="s">
        <v>26</v>
      </c>
      <c r="J6" s="6" t="s">
        <v>27</v>
      </c>
      <c r="K6" s="6" t="s">
        <v>28</v>
      </c>
      <c r="L6" s="6" t="s">
        <v>29</v>
      </c>
      <c r="M6" s="6" t="s">
        <v>30</v>
      </c>
      <c r="N6" s="6" t="s">
        <v>31</v>
      </c>
      <c r="O6" s="6" t="s">
        <v>32</v>
      </c>
      <c r="P6" s="79" t="s">
        <v>10</v>
      </c>
      <c r="Q6" s="79" t="s">
        <v>11</v>
      </c>
      <c r="R6" s="79" t="s">
        <v>12</v>
      </c>
      <c r="S6" s="79" t="s">
        <v>10</v>
      </c>
      <c r="T6" s="79" t="s">
        <v>11</v>
      </c>
      <c r="U6" s="79" t="s">
        <v>12</v>
      </c>
      <c r="V6" s="79" t="s">
        <v>10</v>
      </c>
      <c r="W6" s="79" t="s">
        <v>11</v>
      </c>
      <c r="X6" s="79" t="s">
        <v>12</v>
      </c>
      <c r="Y6" s="79" t="s">
        <v>10</v>
      </c>
      <c r="Z6" s="79" t="s">
        <v>11</v>
      </c>
      <c r="AA6" s="79" t="s">
        <v>12</v>
      </c>
      <c r="AB6" s="79" t="s">
        <v>10</v>
      </c>
      <c r="AC6" s="79" t="s">
        <v>11</v>
      </c>
      <c r="AD6" s="79" t="s">
        <v>12</v>
      </c>
      <c r="AE6" s="79" t="s">
        <v>10</v>
      </c>
      <c r="AF6" s="79" t="s">
        <v>11</v>
      </c>
      <c r="AG6" s="79" t="s">
        <v>12</v>
      </c>
      <c r="AH6" s="79" t="s">
        <v>10</v>
      </c>
      <c r="AI6" s="79" t="s">
        <v>11</v>
      </c>
      <c r="AJ6" s="79" t="s">
        <v>12</v>
      </c>
      <c r="AK6" s="79" t="s">
        <v>10</v>
      </c>
      <c r="AL6" s="79" t="s">
        <v>11</v>
      </c>
      <c r="AM6" s="79" t="s">
        <v>12</v>
      </c>
      <c r="AN6" s="79" t="s">
        <v>10</v>
      </c>
      <c r="AO6" s="79" t="s">
        <v>11</v>
      </c>
      <c r="AP6" s="79" t="s">
        <v>12</v>
      </c>
      <c r="AQ6" s="79" t="s">
        <v>10</v>
      </c>
      <c r="AR6" s="79" t="s">
        <v>11</v>
      </c>
      <c r="AS6" s="79" t="s">
        <v>12</v>
      </c>
      <c r="AT6" s="26" t="s">
        <v>48</v>
      </c>
      <c r="AU6" s="26" t="s">
        <v>62</v>
      </c>
      <c r="AV6" s="19"/>
    </row>
    <row r="7" spans="1:48" s="10" customFormat="1" ht="27" customHeight="1" x14ac:dyDescent="0.2">
      <c r="A7" s="231" t="s">
        <v>60</v>
      </c>
      <c r="B7" s="232"/>
      <c r="C7" s="233"/>
      <c r="D7" s="24">
        <f>'1.2 Impact Assessment'!J5</f>
        <v>1</v>
      </c>
      <c r="E7" s="24">
        <f>'1.2 Impact Assessment'!J6</f>
        <v>5</v>
      </c>
      <c r="F7" s="24">
        <f>'1.2 Impact Assessment'!J7</f>
        <v>5</v>
      </c>
      <c r="G7" s="24">
        <f>'1.2 Impact Assessment'!J8</f>
        <v>3</v>
      </c>
      <c r="H7" s="24">
        <f>'1.2 Impact Assessment'!J9</f>
        <v>5</v>
      </c>
      <c r="I7" s="24">
        <f>'1.2 Impact Assessment'!J10</f>
        <v>5</v>
      </c>
      <c r="J7" s="24">
        <f>'1.2 Impact Assessment'!J11</f>
        <v>5</v>
      </c>
      <c r="K7" s="24">
        <f>'1.2 Impact Assessment'!J14</f>
        <v>5</v>
      </c>
      <c r="L7" s="24">
        <f>'1.2 Impact Assessment'!J16</f>
        <v>5</v>
      </c>
      <c r="M7" s="18">
        <f>'1.2 Impact Assessment'!J25</f>
        <v>1</v>
      </c>
      <c r="N7" s="18">
        <f>'1.2 Impact Assessment'!J27</f>
        <v>5</v>
      </c>
      <c r="O7" s="18">
        <f>'1.2 Impact Assessment'!J29</f>
        <v>5</v>
      </c>
      <c r="P7" s="79">
        <f>'1.2 Impact Assessment'!J19</f>
        <v>1</v>
      </c>
      <c r="Q7" s="79">
        <f>'1.2 Impact Assessment'!J21</f>
        <v>5</v>
      </c>
      <c r="R7" s="79">
        <f>'1.2 Impact Assessment'!J23</f>
        <v>5</v>
      </c>
      <c r="S7" s="79">
        <f>'1.2 Impact Assessment'!J31</f>
        <v>1</v>
      </c>
      <c r="T7" s="79">
        <f>'1.2 Impact Assessment'!J33</f>
        <v>5</v>
      </c>
      <c r="U7" s="79">
        <f>'1.2 Impact Assessment'!J35</f>
        <v>5</v>
      </c>
      <c r="V7" s="79">
        <f>'1.2 Impact Assessment'!J37</f>
        <v>5</v>
      </c>
      <c r="W7" s="79">
        <f>'1.2 Impact Assessment'!J39</f>
        <v>5</v>
      </c>
      <c r="X7" s="79">
        <f>'1.2 Impact Assessment'!J41</f>
        <v>5</v>
      </c>
      <c r="Y7" s="79">
        <f>'1.2 Impact Assessment'!J42</f>
        <v>1</v>
      </c>
      <c r="Z7" s="79">
        <f>'1.2 Impact Assessment'!J44</f>
        <v>5</v>
      </c>
      <c r="AA7" s="79">
        <f>'1.2 Impact Assessment'!J46</f>
        <v>5</v>
      </c>
      <c r="AB7" s="79">
        <f>'1.2 Impact Assessment'!J48</f>
        <v>1</v>
      </c>
      <c r="AC7" s="79">
        <f>'1.2 Impact Assessment'!J50</f>
        <v>5</v>
      </c>
      <c r="AD7" s="79">
        <f>'1.2 Impact Assessment'!J52</f>
        <v>5</v>
      </c>
      <c r="AE7" s="79">
        <f>'1.2 Impact Assessment'!J54</f>
        <v>1</v>
      </c>
      <c r="AF7" s="79">
        <f>'1.2 Impact Assessment'!J56</f>
        <v>5</v>
      </c>
      <c r="AG7" s="79">
        <f>'1.2 Impact Assessment'!J58</f>
        <v>5</v>
      </c>
      <c r="AH7" s="79">
        <f>'1.2 Impact Assessment'!J60</f>
        <v>1</v>
      </c>
      <c r="AI7" s="79">
        <f>'1.2 Impact Assessment'!J62</f>
        <v>5</v>
      </c>
      <c r="AJ7" s="79">
        <f>'1.2 Impact Assessment'!J64</f>
        <v>5</v>
      </c>
      <c r="AK7" s="79">
        <f>'1.2 Impact Assessment'!J66</f>
        <v>1</v>
      </c>
      <c r="AL7" s="79">
        <f>'1.2 Impact Assessment'!J68</f>
        <v>5</v>
      </c>
      <c r="AM7" s="79">
        <f>'1.2 Impact Assessment'!J70</f>
        <v>5</v>
      </c>
      <c r="AN7" s="79">
        <f>'1.2 Impact Assessment'!J72</f>
        <v>1</v>
      </c>
      <c r="AO7" s="79">
        <f>'1.2 Impact Assessment'!J74</f>
        <v>5</v>
      </c>
      <c r="AP7" s="79">
        <f>'1.2 Impact Assessment'!J76</f>
        <v>5</v>
      </c>
      <c r="AQ7" s="79">
        <f>'1.2 Impact Assessment'!J78</f>
        <v>5</v>
      </c>
      <c r="AR7" s="79">
        <f>'1.2 Impact Assessment'!J80</f>
        <v>5</v>
      </c>
      <c r="AS7" s="79">
        <f>'1.2 Impact Assessment'!J82</f>
        <v>5</v>
      </c>
      <c r="AT7" s="5"/>
      <c r="AU7" s="5"/>
      <c r="AV7" s="19"/>
    </row>
    <row r="8" spans="1:48" s="99" customFormat="1" ht="36" customHeight="1" x14ac:dyDescent="0.2">
      <c r="A8" s="236" t="str">
        <f>'5. Residual Risk'!A4</f>
        <v>Personnel</v>
      </c>
      <c r="B8" s="107" t="s">
        <v>264</v>
      </c>
      <c r="C8" s="107" t="s">
        <v>266</v>
      </c>
      <c r="D8" s="98" t="s">
        <v>61</v>
      </c>
      <c r="E8" s="98" t="s">
        <v>61</v>
      </c>
      <c r="F8" s="98" t="s">
        <v>61</v>
      </c>
      <c r="G8" s="98" t="s">
        <v>61</v>
      </c>
      <c r="H8" s="98" t="s">
        <v>61</v>
      </c>
      <c r="I8" s="98" t="s">
        <v>61</v>
      </c>
      <c r="J8" s="98" t="s">
        <v>61</v>
      </c>
      <c r="K8" s="98" t="s">
        <v>61</v>
      </c>
      <c r="L8" s="98" t="s">
        <v>61</v>
      </c>
      <c r="M8" s="98" t="s">
        <v>61</v>
      </c>
      <c r="N8" s="98" t="s">
        <v>61</v>
      </c>
      <c r="O8" s="98" t="s">
        <v>61</v>
      </c>
      <c r="P8" s="98" t="s">
        <v>61</v>
      </c>
      <c r="Q8" s="98" t="s">
        <v>61</v>
      </c>
      <c r="R8" s="98" t="s">
        <v>61</v>
      </c>
      <c r="S8" s="98" t="s">
        <v>61</v>
      </c>
      <c r="T8" s="98" t="s">
        <v>61</v>
      </c>
      <c r="U8" s="98" t="s">
        <v>61</v>
      </c>
      <c r="V8" s="98" t="s">
        <v>61</v>
      </c>
      <c r="W8" s="98" t="s">
        <v>61</v>
      </c>
      <c r="X8" s="98" t="s">
        <v>61</v>
      </c>
      <c r="Y8" s="98" t="s">
        <v>61</v>
      </c>
      <c r="Z8" s="98" t="s">
        <v>61</v>
      </c>
      <c r="AA8" s="98" t="s">
        <v>61</v>
      </c>
      <c r="AB8" s="98" t="s">
        <v>61</v>
      </c>
      <c r="AC8" s="98" t="s">
        <v>61</v>
      </c>
      <c r="AD8" s="98" t="s">
        <v>61</v>
      </c>
      <c r="AE8" s="98" t="s">
        <v>61</v>
      </c>
      <c r="AF8" s="98" t="s">
        <v>61</v>
      </c>
      <c r="AG8" s="98" t="s">
        <v>61</v>
      </c>
      <c r="AH8" s="98" t="s">
        <v>61</v>
      </c>
      <c r="AI8" s="98" t="s">
        <v>61</v>
      </c>
      <c r="AJ8" s="98" t="s">
        <v>61</v>
      </c>
      <c r="AK8" s="98" t="s">
        <v>61</v>
      </c>
      <c r="AL8" s="98" t="s">
        <v>61</v>
      </c>
      <c r="AM8" s="98" t="s">
        <v>61</v>
      </c>
      <c r="AN8" s="98" t="s">
        <v>61</v>
      </c>
      <c r="AO8" s="98" t="s">
        <v>61</v>
      </c>
      <c r="AP8" s="98" t="s">
        <v>61</v>
      </c>
      <c r="AQ8" s="98" t="s">
        <v>61</v>
      </c>
      <c r="AR8" s="98" t="s">
        <v>61</v>
      </c>
      <c r="AS8" s="98" t="s">
        <v>61</v>
      </c>
      <c r="AT8" s="5">
        <f t="shared" ref="AT8:AT12" si="0">MAX(IF(D8="Y",D$7,1),IF(E8="Y",E$7,1),IF(F8="Y",F$7,1),IF(G8="Y",G$7,1),IF(H8="Y",H$7,1),IF(I8="Y",I$7,1),IF(J8="Y",J$7,1),IF(K8="Y",K$7,1),IF(L8="Y",L$7,1),IF(M8="Y",M$7,1),IF(N8="Y",N$7,1),IF(O8="Y",O$7,1),IF(P8="Y",P$7,1),IF(Q8="Y",Q$7,1),IF(R8="Y",R$7,1),IF(S8="Y",S$7,1),IF(T8="Y",T$7,1),IF(U8="Y",U$7,1),IF(V8="Y",V$7,1),IF(W8="Y",W$7,1),IF(X8="Y",X$7,1),IF(Y8="Y",Y$7,1),IF(Z8="Y",Z$7,1),IF(AA8="Y",AA$7,1),IF(AB8="Y",AB$7,1),IF(AC8="Y",AC$7,1),IF(AD8="Y",AD$7,1),IF(AE8="Y",AE$7,1),IF(AF8="Y",AF$7,1),IF(AG8="Y",AG$7,1),IF(AH8="Y",AH$7,1),IF(AI8="Y",AI$7,1),IF(AJ8="Y",AJ$7,1),IF(AK8="Y",AK$7,1),IF(AL8="Y",AL$7,1),IF(AM8="Y",AM$7,1),IF(AN8="Y",AN$7,1),IF(AO8="Y",AO$7,1),IF(AP8="Y",AP$7,1),IF(AQ8="Y",AQ$7,1),IF(AR8="Y",AR$7,1),IF(AS8="Y",AS$7,1),)</f>
        <v>5</v>
      </c>
      <c r="AU8" s="5">
        <v>4</v>
      </c>
      <c r="AV8" s="29" t="s">
        <v>295</v>
      </c>
    </row>
    <row r="9" spans="1:48" s="99" customFormat="1" ht="36" customHeight="1" x14ac:dyDescent="0.2">
      <c r="A9" s="237"/>
      <c r="B9" s="107" t="s">
        <v>265</v>
      </c>
      <c r="C9" s="107" t="s">
        <v>267</v>
      </c>
      <c r="D9" s="98" t="s">
        <v>61</v>
      </c>
      <c r="E9" s="98" t="s">
        <v>61</v>
      </c>
      <c r="F9" s="98" t="s">
        <v>61</v>
      </c>
      <c r="G9" s="98" t="s">
        <v>61</v>
      </c>
      <c r="H9" s="98" t="s">
        <v>61</v>
      </c>
      <c r="I9" s="98" t="s">
        <v>61</v>
      </c>
      <c r="J9" s="98" t="s">
        <v>61</v>
      </c>
      <c r="K9" s="98" t="s">
        <v>61</v>
      </c>
      <c r="L9" s="98" t="s">
        <v>61</v>
      </c>
      <c r="M9" s="98" t="s">
        <v>61</v>
      </c>
      <c r="N9" s="98" t="s">
        <v>61</v>
      </c>
      <c r="O9" s="98" t="s">
        <v>61</v>
      </c>
      <c r="P9" s="98" t="s">
        <v>61</v>
      </c>
      <c r="Q9" s="98" t="s">
        <v>61</v>
      </c>
      <c r="R9" s="98" t="s">
        <v>61</v>
      </c>
      <c r="S9" s="98" t="s">
        <v>61</v>
      </c>
      <c r="T9" s="98" t="s">
        <v>61</v>
      </c>
      <c r="U9" s="98" t="s">
        <v>61</v>
      </c>
      <c r="V9" s="98" t="s">
        <v>61</v>
      </c>
      <c r="W9" s="98" t="s">
        <v>61</v>
      </c>
      <c r="X9" s="98" t="s">
        <v>61</v>
      </c>
      <c r="Y9" s="98" t="s">
        <v>61</v>
      </c>
      <c r="Z9" s="98" t="s">
        <v>61</v>
      </c>
      <c r="AA9" s="98" t="s">
        <v>61</v>
      </c>
      <c r="AB9" s="98" t="s">
        <v>61</v>
      </c>
      <c r="AC9" s="98" t="s">
        <v>61</v>
      </c>
      <c r="AD9" s="98" t="s">
        <v>61</v>
      </c>
      <c r="AE9" s="98" t="s">
        <v>61</v>
      </c>
      <c r="AF9" s="98" t="s">
        <v>61</v>
      </c>
      <c r="AG9" s="98" t="s">
        <v>61</v>
      </c>
      <c r="AH9" s="98" t="s">
        <v>61</v>
      </c>
      <c r="AI9" s="98" t="s">
        <v>61</v>
      </c>
      <c r="AJ9" s="98" t="s">
        <v>61</v>
      </c>
      <c r="AK9" s="98" t="s">
        <v>61</v>
      </c>
      <c r="AL9" s="98" t="s">
        <v>61</v>
      </c>
      <c r="AM9" s="98" t="s">
        <v>61</v>
      </c>
      <c r="AN9" s="98" t="s">
        <v>61</v>
      </c>
      <c r="AO9" s="98" t="s">
        <v>61</v>
      </c>
      <c r="AP9" s="98" t="s">
        <v>61</v>
      </c>
      <c r="AQ9" s="98" t="s">
        <v>61</v>
      </c>
      <c r="AR9" s="98" t="s">
        <v>61</v>
      </c>
      <c r="AS9" s="98" t="s">
        <v>61</v>
      </c>
      <c r="AT9" s="5">
        <f t="shared" si="0"/>
        <v>5</v>
      </c>
      <c r="AU9" s="5">
        <v>4</v>
      </c>
      <c r="AV9" s="29" t="s">
        <v>296</v>
      </c>
    </row>
    <row r="10" spans="1:48" s="103" customFormat="1" ht="36" customHeight="1" x14ac:dyDescent="0.2">
      <c r="A10" s="238"/>
      <c r="B10" s="107" t="s">
        <v>273</v>
      </c>
      <c r="C10" s="107" t="s">
        <v>288</v>
      </c>
      <c r="D10" s="101" t="s">
        <v>61</v>
      </c>
      <c r="E10" s="101" t="s">
        <v>61</v>
      </c>
      <c r="F10" s="101" t="s">
        <v>61</v>
      </c>
      <c r="G10" s="101" t="s">
        <v>61</v>
      </c>
      <c r="H10" s="101" t="s">
        <v>61</v>
      </c>
      <c r="I10" s="101" t="s">
        <v>61</v>
      </c>
      <c r="J10" s="101" t="s">
        <v>61</v>
      </c>
      <c r="K10" s="101" t="s">
        <v>61</v>
      </c>
      <c r="L10" s="101" t="s">
        <v>61</v>
      </c>
      <c r="M10" s="101" t="s">
        <v>61</v>
      </c>
      <c r="N10" s="101" t="s">
        <v>61</v>
      </c>
      <c r="O10" s="101" t="s">
        <v>61</v>
      </c>
      <c r="P10" s="101" t="s">
        <v>61</v>
      </c>
      <c r="Q10" s="101" t="s">
        <v>61</v>
      </c>
      <c r="R10" s="101" t="s">
        <v>61</v>
      </c>
      <c r="S10" s="101" t="s">
        <v>61</v>
      </c>
      <c r="T10" s="101" t="s">
        <v>61</v>
      </c>
      <c r="U10" s="101" t="s">
        <v>61</v>
      </c>
      <c r="V10" s="101" t="s">
        <v>61</v>
      </c>
      <c r="W10" s="101" t="s">
        <v>61</v>
      </c>
      <c r="X10" s="101" t="s">
        <v>61</v>
      </c>
      <c r="Y10" s="101" t="s">
        <v>61</v>
      </c>
      <c r="Z10" s="101" t="s">
        <v>61</v>
      </c>
      <c r="AA10" s="101" t="s">
        <v>61</v>
      </c>
      <c r="AB10" s="101" t="s">
        <v>61</v>
      </c>
      <c r="AC10" s="101" t="s">
        <v>61</v>
      </c>
      <c r="AD10" s="101" t="s">
        <v>61</v>
      </c>
      <c r="AE10" s="101" t="s">
        <v>61</v>
      </c>
      <c r="AF10" s="101" t="s">
        <v>61</v>
      </c>
      <c r="AG10" s="101" t="s">
        <v>61</v>
      </c>
      <c r="AH10" s="101" t="s">
        <v>61</v>
      </c>
      <c r="AI10" s="101" t="s">
        <v>61</v>
      </c>
      <c r="AJ10" s="101" t="s">
        <v>61</v>
      </c>
      <c r="AK10" s="101" t="s">
        <v>61</v>
      </c>
      <c r="AL10" s="101" t="s">
        <v>61</v>
      </c>
      <c r="AM10" s="101" t="s">
        <v>61</v>
      </c>
      <c r="AN10" s="101" t="s">
        <v>61</v>
      </c>
      <c r="AO10" s="101" t="s">
        <v>61</v>
      </c>
      <c r="AP10" s="101" t="s">
        <v>61</v>
      </c>
      <c r="AQ10" s="101" t="s">
        <v>61</v>
      </c>
      <c r="AR10" s="101" t="s">
        <v>61</v>
      </c>
      <c r="AS10" s="101" t="s">
        <v>61</v>
      </c>
      <c r="AT10" s="5">
        <f t="shared" si="0"/>
        <v>5</v>
      </c>
      <c r="AU10" s="5">
        <v>4</v>
      </c>
      <c r="AV10" s="29" t="s">
        <v>289</v>
      </c>
    </row>
    <row r="11" spans="1:48" ht="31.5" customHeight="1" x14ac:dyDescent="0.2">
      <c r="A11" s="234" t="str">
        <f>'1.3 Supporting Asset'!A5</f>
        <v>Drone</v>
      </c>
      <c r="B11" s="92" t="s">
        <v>210</v>
      </c>
      <c r="C11" s="92" t="s">
        <v>231</v>
      </c>
      <c r="D11" s="28"/>
      <c r="E11" s="28"/>
      <c r="F11" s="78" t="s">
        <v>61</v>
      </c>
      <c r="G11" s="28"/>
      <c r="H11" s="28"/>
      <c r="I11" s="28"/>
      <c r="J11" s="28"/>
      <c r="K11" s="28"/>
      <c r="L11" s="28"/>
      <c r="M11" s="28"/>
      <c r="N11" s="28"/>
      <c r="O11" s="78" t="s">
        <v>61</v>
      </c>
      <c r="P11" s="28"/>
      <c r="Q11" s="78"/>
      <c r="R11" s="28"/>
      <c r="S11" s="28"/>
      <c r="T11" s="28"/>
      <c r="U11" s="28"/>
      <c r="V11" s="28"/>
      <c r="W11" s="28"/>
      <c r="X11" s="78" t="s">
        <v>61</v>
      </c>
      <c r="Y11" s="28"/>
      <c r="Z11" s="28"/>
      <c r="AA11" s="78" t="s">
        <v>61</v>
      </c>
      <c r="AB11" s="28"/>
      <c r="AC11" s="28"/>
      <c r="AD11" s="28"/>
      <c r="AE11" s="28"/>
      <c r="AF11" s="28"/>
      <c r="AG11" s="78" t="s">
        <v>61</v>
      </c>
      <c r="AH11" s="28"/>
      <c r="AI11" s="28"/>
      <c r="AJ11" s="28"/>
      <c r="AK11" s="28"/>
      <c r="AL11" s="28"/>
      <c r="AM11" s="28"/>
      <c r="AN11" s="28"/>
      <c r="AO11" s="28"/>
      <c r="AP11" s="28"/>
      <c r="AQ11" s="28"/>
      <c r="AR11" s="28"/>
      <c r="AS11" s="78"/>
      <c r="AT11" s="5">
        <f t="shared" si="0"/>
        <v>5</v>
      </c>
      <c r="AU11" s="5">
        <f t="shared" ref="AU11:AU12" si="1">AT11</f>
        <v>5</v>
      </c>
      <c r="AV11" s="19"/>
    </row>
    <row r="12" spans="1:48" ht="31.5" customHeight="1" x14ac:dyDescent="0.2">
      <c r="A12" s="235"/>
      <c r="B12" s="92" t="s">
        <v>232</v>
      </c>
      <c r="C12" s="92" t="s">
        <v>233</v>
      </c>
      <c r="D12" s="78" t="s">
        <v>61</v>
      </c>
      <c r="E12" s="78" t="s">
        <v>61</v>
      </c>
      <c r="F12" s="78" t="s">
        <v>61</v>
      </c>
      <c r="G12" s="28"/>
      <c r="H12" s="28"/>
      <c r="I12" s="28"/>
      <c r="J12" s="28"/>
      <c r="K12" s="28"/>
      <c r="L12" s="28"/>
      <c r="M12" s="78" t="s">
        <v>61</v>
      </c>
      <c r="N12" s="78" t="s">
        <v>61</v>
      </c>
      <c r="O12" s="78" t="s">
        <v>61</v>
      </c>
      <c r="P12" s="28"/>
      <c r="Q12" s="28"/>
      <c r="R12" s="28"/>
      <c r="S12" s="28"/>
      <c r="T12" s="28"/>
      <c r="U12" s="28"/>
      <c r="V12" s="78" t="s">
        <v>61</v>
      </c>
      <c r="W12" s="78" t="s">
        <v>61</v>
      </c>
      <c r="X12" s="78" t="s">
        <v>61</v>
      </c>
      <c r="Y12" s="78" t="s">
        <v>61</v>
      </c>
      <c r="Z12" s="78" t="s">
        <v>61</v>
      </c>
      <c r="AA12" s="78" t="s">
        <v>61</v>
      </c>
      <c r="AB12" s="28"/>
      <c r="AC12" s="28"/>
      <c r="AD12" s="28"/>
      <c r="AE12" s="78" t="s">
        <v>61</v>
      </c>
      <c r="AF12" s="78" t="s">
        <v>61</v>
      </c>
      <c r="AG12" s="78" t="s">
        <v>61</v>
      </c>
      <c r="AH12" s="28"/>
      <c r="AI12" s="28"/>
      <c r="AJ12" s="28"/>
      <c r="AK12" s="28"/>
      <c r="AL12" s="28"/>
      <c r="AM12" s="28"/>
      <c r="AN12" s="28"/>
      <c r="AO12" s="28"/>
      <c r="AP12" s="28"/>
      <c r="AQ12" s="28"/>
      <c r="AR12" s="28"/>
      <c r="AS12" s="28"/>
      <c r="AT12" s="5">
        <f t="shared" si="0"/>
        <v>5</v>
      </c>
      <c r="AU12" s="5">
        <f t="shared" si="1"/>
        <v>5</v>
      </c>
      <c r="AV12" s="19"/>
    </row>
    <row r="13" spans="1:48" ht="63.75" customHeight="1" x14ac:dyDescent="0.2">
      <c r="A13" s="76" t="str">
        <f>'1.3 Supporting Asset'!A6</f>
        <v>Machine learning</v>
      </c>
      <c r="B13" s="93" t="s">
        <v>247</v>
      </c>
      <c r="C13" s="94" t="s">
        <v>233</v>
      </c>
      <c r="D13" s="78" t="s">
        <v>61</v>
      </c>
      <c r="E13" s="78" t="s">
        <v>61</v>
      </c>
      <c r="F13" s="78" t="s">
        <v>61</v>
      </c>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5">
        <f t="shared" ref="AT13:AT50" si="2">MAX(IF(D13="Y",D$7,1),IF(E13="Y",E$7,1),IF(F13="Y",F$7,1),IF(G13="Y",G$7,1),IF(H13="Y",H$7,1),IF(I13="Y",I$7,1),IF(J13="Y",J$7,1),IF(K13="Y",K$7,1),IF(L13="Y",L$7,1),IF(M13="Y",M$7,1),IF(N13="Y",N$7,1),IF(O13="Y",O$7,1),IF(P13="Y",P$7,1),IF(Q13="Y",Q$7,1),IF(R13="Y",R$7,1),IF(S13="Y",S$7,1),IF(T13="Y",T$7,1),IF(U13="Y",U$7,1),IF(V13="Y",V$7,1),IF(W13="Y",W$7,1),IF(X13="Y",X$7,1),IF(Y13="Y",Y$7,1),IF(Z13="Y",Z$7,1),IF(AA13="Y",AA$7,1),IF(AB13="Y",AB$7,1),IF(AC13="Y",AC$7,1),IF(AD13="Y",AD$7,1),IF(AE13="Y",AE$7,1),IF(AF13="Y",AF$7,1),IF(AG13="Y",AG$7,1),IF(AH13="Y",AH$7,1),IF(AI13="Y",AI$7,1),IF(AJ13="Y",AJ$7,1),IF(AK13="Y",AK$7,1),IF(AL13="Y",AL$7,1),IF(AM13="Y",AM$7,1),IF(AN13="Y",AN$7,1),IF(AO13="Y",AO$7,1),IF(AP13="Y",AP$7,1),IF(AQ13="Y",AQ$7,1),IF(AR13="Y",AR$7,1),IF(AS13="Y",AS$7,1),)</f>
        <v>5</v>
      </c>
      <c r="AU13" s="5">
        <f>AT13</f>
        <v>5</v>
      </c>
      <c r="AV13" s="77"/>
    </row>
    <row r="14" spans="1:48" ht="15.75" customHeight="1" x14ac:dyDescent="0.2">
      <c r="A14" s="150" t="str">
        <f>'1.3 Supporting Asset'!A7</f>
        <v>User interface</v>
      </c>
      <c r="B14" s="92" t="s">
        <v>211</v>
      </c>
      <c r="C14" s="92" t="s">
        <v>234</v>
      </c>
      <c r="D14" s="28"/>
      <c r="E14" s="28"/>
      <c r="F14" s="28"/>
      <c r="G14" s="28"/>
      <c r="H14" s="28"/>
      <c r="I14" s="28"/>
      <c r="J14" s="78" t="s">
        <v>61</v>
      </c>
      <c r="K14" s="78" t="s">
        <v>61</v>
      </c>
      <c r="L14" s="78" t="s">
        <v>61</v>
      </c>
      <c r="M14" s="28"/>
      <c r="N14" s="28"/>
      <c r="O14" s="28"/>
      <c r="P14" s="28"/>
      <c r="Q14" s="28"/>
      <c r="R14" s="28"/>
      <c r="S14" s="28"/>
      <c r="T14" s="28"/>
      <c r="U14" s="28"/>
      <c r="V14" s="78" t="s">
        <v>61</v>
      </c>
      <c r="W14" s="78" t="s">
        <v>61</v>
      </c>
      <c r="X14" s="78" t="s">
        <v>61</v>
      </c>
      <c r="Y14" s="78" t="s">
        <v>61</v>
      </c>
      <c r="Z14" s="78" t="s">
        <v>61</v>
      </c>
      <c r="AA14" s="78" t="s">
        <v>61</v>
      </c>
      <c r="AB14" s="78" t="s">
        <v>61</v>
      </c>
      <c r="AC14" s="78" t="s">
        <v>61</v>
      </c>
      <c r="AD14" s="78" t="s">
        <v>61</v>
      </c>
      <c r="AE14" s="28"/>
      <c r="AF14" s="28"/>
      <c r="AG14" s="28"/>
      <c r="AH14" s="28"/>
      <c r="AI14" s="28"/>
      <c r="AJ14" s="28"/>
      <c r="AK14" s="28"/>
      <c r="AL14" s="28"/>
      <c r="AM14" s="28"/>
      <c r="AN14" s="28"/>
      <c r="AO14" s="28"/>
      <c r="AP14" s="28"/>
      <c r="AQ14" s="78" t="s">
        <v>61</v>
      </c>
      <c r="AR14" s="78" t="s">
        <v>61</v>
      </c>
      <c r="AS14" s="78" t="s">
        <v>61</v>
      </c>
      <c r="AT14" s="5">
        <f t="shared" si="2"/>
        <v>5</v>
      </c>
      <c r="AU14" s="5">
        <f t="shared" ref="AU14:AU42" si="3">AT14</f>
        <v>5</v>
      </c>
      <c r="AV14" s="77"/>
    </row>
    <row r="15" spans="1:48" ht="40.5" customHeight="1" x14ac:dyDescent="0.2">
      <c r="A15" s="207"/>
      <c r="B15" s="93" t="s">
        <v>277</v>
      </c>
      <c r="C15" s="93" t="s">
        <v>278</v>
      </c>
      <c r="D15" s="28"/>
      <c r="E15" s="28"/>
      <c r="F15" s="28"/>
      <c r="G15" s="28"/>
      <c r="H15" s="28"/>
      <c r="I15" s="28"/>
      <c r="J15" s="78" t="s">
        <v>61</v>
      </c>
      <c r="K15" s="78" t="s">
        <v>61</v>
      </c>
      <c r="L15" s="78" t="s">
        <v>61</v>
      </c>
      <c r="M15" s="28"/>
      <c r="N15" s="28"/>
      <c r="O15" s="28"/>
      <c r="P15" s="28"/>
      <c r="Q15" s="28"/>
      <c r="R15" s="28"/>
      <c r="S15" s="28"/>
      <c r="T15" s="28"/>
      <c r="U15" s="28"/>
      <c r="V15" s="78" t="s">
        <v>61</v>
      </c>
      <c r="W15" s="78" t="s">
        <v>61</v>
      </c>
      <c r="X15" s="78" t="s">
        <v>61</v>
      </c>
      <c r="Y15" s="78" t="s">
        <v>61</v>
      </c>
      <c r="Z15" s="78" t="s">
        <v>61</v>
      </c>
      <c r="AA15" s="78" t="s">
        <v>61</v>
      </c>
      <c r="AB15" s="78" t="s">
        <v>61</v>
      </c>
      <c r="AC15" s="78" t="s">
        <v>61</v>
      </c>
      <c r="AD15" s="78" t="s">
        <v>61</v>
      </c>
      <c r="AE15" s="28"/>
      <c r="AF15" s="28"/>
      <c r="AG15" s="28"/>
      <c r="AH15" s="28"/>
      <c r="AI15" s="28"/>
      <c r="AJ15" s="28"/>
      <c r="AK15" s="28"/>
      <c r="AL15" s="28"/>
      <c r="AM15" s="28"/>
      <c r="AN15" s="28"/>
      <c r="AO15" s="28"/>
      <c r="AP15" s="28"/>
      <c r="AQ15" s="78" t="s">
        <v>61</v>
      </c>
      <c r="AR15" s="78" t="s">
        <v>61</v>
      </c>
      <c r="AS15" s="78" t="s">
        <v>61</v>
      </c>
      <c r="AT15" s="5">
        <f t="shared" si="2"/>
        <v>5</v>
      </c>
      <c r="AU15" s="5">
        <f t="shared" si="3"/>
        <v>5</v>
      </c>
      <c r="AV15" s="77"/>
    </row>
    <row r="16" spans="1:48" ht="31.5" customHeight="1" x14ac:dyDescent="0.2">
      <c r="A16" s="161" t="str">
        <f>'1.3 Supporting Asset'!A8</f>
        <v>Network communication between client (user interface) and UAV network (LAN)</v>
      </c>
      <c r="B16" s="92" t="s">
        <v>212</v>
      </c>
      <c r="C16" s="92" t="s">
        <v>235</v>
      </c>
      <c r="D16" s="88" t="s">
        <v>61</v>
      </c>
      <c r="E16" s="28"/>
      <c r="F16" s="28"/>
      <c r="G16" s="88"/>
      <c r="H16" s="28"/>
      <c r="I16" s="28"/>
      <c r="J16" s="78" t="s">
        <v>61</v>
      </c>
      <c r="K16" s="28"/>
      <c r="L16" s="28"/>
      <c r="M16" s="78" t="s">
        <v>61</v>
      </c>
      <c r="N16" s="28"/>
      <c r="O16" s="28"/>
      <c r="P16" s="78" t="s">
        <v>61</v>
      </c>
      <c r="Q16" s="28"/>
      <c r="R16" s="28"/>
      <c r="S16" s="78" t="s">
        <v>61</v>
      </c>
      <c r="T16" s="28"/>
      <c r="U16" s="28"/>
      <c r="V16" s="78" t="s">
        <v>61</v>
      </c>
      <c r="W16" s="28"/>
      <c r="X16" s="28"/>
      <c r="Y16" s="78" t="s">
        <v>61</v>
      </c>
      <c r="Z16" s="28"/>
      <c r="AA16" s="28"/>
      <c r="AB16" s="78" t="s">
        <v>61</v>
      </c>
      <c r="AC16" s="28"/>
      <c r="AD16" s="28"/>
      <c r="AE16" s="78" t="s">
        <v>61</v>
      </c>
      <c r="AF16" s="28"/>
      <c r="AG16" s="28"/>
      <c r="AH16" s="78" t="s">
        <v>61</v>
      </c>
      <c r="AI16" s="28"/>
      <c r="AJ16" s="28"/>
      <c r="AK16" s="78" t="s">
        <v>61</v>
      </c>
      <c r="AL16" s="28"/>
      <c r="AM16" s="28"/>
      <c r="AN16" s="78" t="s">
        <v>61</v>
      </c>
      <c r="AO16" s="28"/>
      <c r="AP16" s="28"/>
      <c r="AQ16" s="28"/>
      <c r="AR16" s="28"/>
      <c r="AS16" s="28"/>
      <c r="AT16" s="5">
        <f t="shared" si="2"/>
        <v>5</v>
      </c>
      <c r="AU16" s="5">
        <v>4</v>
      </c>
      <c r="AV16" s="66" t="s">
        <v>244</v>
      </c>
    </row>
    <row r="17" spans="1:48" ht="47.25" customHeight="1" x14ac:dyDescent="0.2">
      <c r="A17" s="162"/>
      <c r="B17" s="92" t="s">
        <v>243</v>
      </c>
      <c r="C17" s="108" t="s">
        <v>269</v>
      </c>
      <c r="D17" s="28"/>
      <c r="E17" s="28"/>
      <c r="F17" s="28"/>
      <c r="G17" s="28"/>
      <c r="H17" s="28"/>
      <c r="I17" s="78"/>
      <c r="J17" s="28"/>
      <c r="K17" s="28"/>
      <c r="L17" s="78" t="s">
        <v>61</v>
      </c>
      <c r="M17" s="28"/>
      <c r="N17" s="28"/>
      <c r="O17" s="28"/>
      <c r="P17" s="28"/>
      <c r="Q17" s="28"/>
      <c r="R17" s="28"/>
      <c r="S17" s="28"/>
      <c r="T17" s="28"/>
      <c r="U17" s="28"/>
      <c r="V17" s="28"/>
      <c r="W17" s="28"/>
      <c r="X17" s="78" t="s">
        <v>61</v>
      </c>
      <c r="Y17" s="28"/>
      <c r="Z17" s="28"/>
      <c r="AA17" s="28"/>
      <c r="AB17" s="28"/>
      <c r="AC17" s="28"/>
      <c r="AD17" s="78" t="s">
        <v>61</v>
      </c>
      <c r="AE17" s="28"/>
      <c r="AF17" s="28"/>
      <c r="AG17" s="28"/>
      <c r="AH17" s="28"/>
      <c r="AI17" s="28"/>
      <c r="AJ17" s="28"/>
      <c r="AK17" s="28"/>
      <c r="AL17" s="28"/>
      <c r="AM17" s="28"/>
      <c r="AN17" s="28"/>
      <c r="AO17" s="28"/>
      <c r="AP17" s="88" t="s">
        <v>61</v>
      </c>
      <c r="AQ17" s="28"/>
      <c r="AR17" s="28"/>
      <c r="AS17" s="28"/>
      <c r="AT17" s="5">
        <f t="shared" si="2"/>
        <v>5</v>
      </c>
      <c r="AU17" s="5">
        <f t="shared" si="3"/>
        <v>5</v>
      </c>
      <c r="AV17" s="77"/>
    </row>
    <row r="18" spans="1:48" ht="36.75" customHeight="1" x14ac:dyDescent="0.2">
      <c r="A18" s="162"/>
      <c r="B18" s="92" t="s">
        <v>213</v>
      </c>
      <c r="C18" s="92" t="s">
        <v>233</v>
      </c>
      <c r="D18" s="78" t="s">
        <v>61</v>
      </c>
      <c r="E18" s="78" t="s">
        <v>61</v>
      </c>
      <c r="F18" s="78" t="s">
        <v>61</v>
      </c>
      <c r="G18" s="78" t="s">
        <v>61</v>
      </c>
      <c r="H18" s="78" t="s">
        <v>61</v>
      </c>
      <c r="I18" s="78" t="s">
        <v>61</v>
      </c>
      <c r="J18" s="78" t="s">
        <v>61</v>
      </c>
      <c r="K18" s="78" t="s">
        <v>61</v>
      </c>
      <c r="L18" s="78" t="s">
        <v>61</v>
      </c>
      <c r="M18" s="88" t="s">
        <v>61</v>
      </c>
      <c r="N18" s="88" t="s">
        <v>61</v>
      </c>
      <c r="O18" s="28"/>
      <c r="P18" s="78" t="s">
        <v>61</v>
      </c>
      <c r="Q18" s="88" t="s">
        <v>61</v>
      </c>
      <c r="R18" s="28"/>
      <c r="S18" s="78" t="s">
        <v>61</v>
      </c>
      <c r="T18" s="88" t="s">
        <v>61</v>
      </c>
      <c r="U18" s="28"/>
      <c r="V18" s="78" t="s">
        <v>61</v>
      </c>
      <c r="W18" s="78" t="s">
        <v>61</v>
      </c>
      <c r="X18" s="78" t="s">
        <v>61</v>
      </c>
      <c r="Y18" s="78" t="s">
        <v>61</v>
      </c>
      <c r="Z18" s="88" t="s">
        <v>61</v>
      </c>
      <c r="AA18" s="88" t="s">
        <v>61</v>
      </c>
      <c r="AB18" s="78" t="s">
        <v>61</v>
      </c>
      <c r="AC18" s="88" t="s">
        <v>61</v>
      </c>
      <c r="AD18" s="88" t="s">
        <v>61</v>
      </c>
      <c r="AE18" s="78" t="s">
        <v>61</v>
      </c>
      <c r="AF18" s="78" t="s">
        <v>61</v>
      </c>
      <c r="AG18" s="78" t="s">
        <v>61</v>
      </c>
      <c r="AH18" s="78" t="s">
        <v>61</v>
      </c>
      <c r="AI18" s="88" t="s">
        <v>61</v>
      </c>
      <c r="AJ18" s="28"/>
      <c r="AK18" s="78" t="s">
        <v>61</v>
      </c>
      <c r="AL18" s="88" t="s">
        <v>61</v>
      </c>
      <c r="AM18" s="88" t="s">
        <v>61</v>
      </c>
      <c r="AN18" s="78"/>
      <c r="AO18" s="88" t="s">
        <v>61</v>
      </c>
      <c r="AP18" s="88" t="s">
        <v>61</v>
      </c>
      <c r="AQ18" s="28"/>
      <c r="AR18" s="28"/>
      <c r="AS18" s="28"/>
      <c r="AT18" s="5">
        <f t="shared" si="2"/>
        <v>5</v>
      </c>
      <c r="AU18" s="5">
        <f t="shared" si="3"/>
        <v>5</v>
      </c>
      <c r="AV18" s="77"/>
    </row>
    <row r="19" spans="1:48" s="80" customFormat="1" ht="50.25" customHeight="1" x14ac:dyDescent="0.2">
      <c r="A19" s="162"/>
      <c r="B19" s="92" t="s">
        <v>214</v>
      </c>
      <c r="C19" s="92" t="s">
        <v>235</v>
      </c>
      <c r="D19" s="28"/>
      <c r="E19" s="78" t="s">
        <v>61</v>
      </c>
      <c r="F19" s="28"/>
      <c r="G19" s="28"/>
      <c r="H19" s="78" t="s">
        <v>61</v>
      </c>
      <c r="I19" s="28"/>
      <c r="J19" s="28"/>
      <c r="K19" s="78" t="s">
        <v>61</v>
      </c>
      <c r="L19" s="28"/>
      <c r="M19" s="28"/>
      <c r="N19" s="78"/>
      <c r="O19" s="28"/>
      <c r="P19" s="28"/>
      <c r="Q19" s="78"/>
      <c r="R19" s="28"/>
      <c r="S19" s="28"/>
      <c r="T19" s="78"/>
      <c r="U19" s="28"/>
      <c r="V19" s="28"/>
      <c r="W19" s="78" t="s">
        <v>61</v>
      </c>
      <c r="X19" s="28"/>
      <c r="Y19" s="28"/>
      <c r="Z19" s="78"/>
      <c r="AA19" s="28"/>
      <c r="AB19" s="28"/>
      <c r="AC19" s="78" t="s">
        <v>61</v>
      </c>
      <c r="AD19" s="28"/>
      <c r="AE19" s="28"/>
      <c r="AF19" s="78"/>
      <c r="AG19" s="28"/>
      <c r="AH19" s="28"/>
      <c r="AI19" s="28"/>
      <c r="AJ19" s="28"/>
      <c r="AK19" s="28"/>
      <c r="AL19" s="78"/>
      <c r="AM19" s="28"/>
      <c r="AN19" s="28"/>
      <c r="AO19" s="78"/>
      <c r="AP19" s="28"/>
      <c r="AQ19" s="28"/>
      <c r="AR19" s="28"/>
      <c r="AS19" s="28"/>
      <c r="AT19" s="5">
        <f t="shared" si="2"/>
        <v>5</v>
      </c>
      <c r="AU19" s="5">
        <f t="shared" si="3"/>
        <v>5</v>
      </c>
      <c r="AV19" s="77"/>
    </row>
    <row r="20" spans="1:48" s="106" customFormat="1" ht="50.25" customHeight="1" x14ac:dyDescent="0.2">
      <c r="A20" s="163"/>
      <c r="B20" s="92" t="s">
        <v>282</v>
      </c>
      <c r="C20" s="92" t="s">
        <v>283</v>
      </c>
      <c r="D20" s="28"/>
      <c r="E20" s="116"/>
      <c r="F20" s="28"/>
      <c r="G20" s="28"/>
      <c r="H20" s="116"/>
      <c r="I20" s="28"/>
      <c r="J20" s="116" t="s">
        <v>61</v>
      </c>
      <c r="K20" s="116" t="s">
        <v>61</v>
      </c>
      <c r="L20" s="116" t="s">
        <v>61</v>
      </c>
      <c r="M20" s="116"/>
      <c r="N20" s="116"/>
      <c r="O20" s="116"/>
      <c r="P20" s="116"/>
      <c r="Q20" s="116"/>
      <c r="R20" s="116"/>
      <c r="S20" s="116"/>
      <c r="T20" s="116"/>
      <c r="U20" s="116"/>
      <c r="V20" s="116" t="s">
        <v>61</v>
      </c>
      <c r="W20" s="116" t="s">
        <v>61</v>
      </c>
      <c r="X20" s="116" t="s">
        <v>61</v>
      </c>
      <c r="Y20" s="116" t="s">
        <v>61</v>
      </c>
      <c r="Z20" s="116" t="s">
        <v>61</v>
      </c>
      <c r="AA20" s="116" t="s">
        <v>61</v>
      </c>
      <c r="AB20" s="116" t="s">
        <v>61</v>
      </c>
      <c r="AC20" s="116" t="s">
        <v>61</v>
      </c>
      <c r="AD20" s="116" t="s">
        <v>61</v>
      </c>
      <c r="AE20" s="116"/>
      <c r="AF20" s="116"/>
      <c r="AG20" s="28"/>
      <c r="AH20" s="28"/>
      <c r="AI20" s="28"/>
      <c r="AJ20" s="28"/>
      <c r="AK20" s="116"/>
      <c r="AL20" s="116"/>
      <c r="AM20" s="116"/>
      <c r="AN20" s="28"/>
      <c r="AO20" s="116"/>
      <c r="AP20" s="116"/>
      <c r="AQ20" s="116" t="s">
        <v>61</v>
      </c>
      <c r="AR20" s="116" t="s">
        <v>61</v>
      </c>
      <c r="AS20" s="116" t="s">
        <v>61</v>
      </c>
      <c r="AT20" s="5">
        <f t="shared" si="2"/>
        <v>5</v>
      </c>
      <c r="AU20" s="5">
        <f t="shared" si="3"/>
        <v>5</v>
      </c>
      <c r="AV20" s="114"/>
    </row>
    <row r="21" spans="1:48" ht="45.75" customHeight="1" x14ac:dyDescent="0.2">
      <c r="A21" s="161" t="str">
        <f>'1.3 Supporting Asset'!A11</f>
        <v>Network communication between UAV network and data centre (WAN)</v>
      </c>
      <c r="B21" s="92" t="s">
        <v>212</v>
      </c>
      <c r="C21" s="92" t="s">
        <v>235</v>
      </c>
      <c r="D21" s="28"/>
      <c r="E21" s="28"/>
      <c r="F21" s="28"/>
      <c r="G21" s="88" t="s">
        <v>61</v>
      </c>
      <c r="H21" s="28"/>
      <c r="I21" s="28"/>
      <c r="J21" s="78" t="s">
        <v>61</v>
      </c>
      <c r="K21" s="28"/>
      <c r="L21" s="28"/>
      <c r="M21" s="78" t="s">
        <v>61</v>
      </c>
      <c r="N21" s="28"/>
      <c r="O21" s="28"/>
      <c r="P21" s="78" t="s">
        <v>61</v>
      </c>
      <c r="Q21" s="28"/>
      <c r="R21" s="28"/>
      <c r="S21" s="78" t="s">
        <v>61</v>
      </c>
      <c r="T21" s="28"/>
      <c r="U21" s="28"/>
      <c r="V21" s="78" t="s">
        <v>61</v>
      </c>
      <c r="W21" s="28"/>
      <c r="X21" s="28"/>
      <c r="Y21" s="78" t="s">
        <v>61</v>
      </c>
      <c r="Z21" s="28"/>
      <c r="AA21" s="28"/>
      <c r="AB21" s="78" t="s">
        <v>61</v>
      </c>
      <c r="AC21" s="28"/>
      <c r="AD21" s="28"/>
      <c r="AE21" s="78" t="s">
        <v>61</v>
      </c>
      <c r="AF21" s="28"/>
      <c r="AG21" s="28"/>
      <c r="AH21" s="78" t="s">
        <v>61</v>
      </c>
      <c r="AI21" s="28"/>
      <c r="AJ21" s="28"/>
      <c r="AK21" s="78" t="s">
        <v>61</v>
      </c>
      <c r="AL21" s="28"/>
      <c r="AM21" s="28"/>
      <c r="AN21" s="78" t="s">
        <v>61</v>
      </c>
      <c r="AO21" s="28"/>
      <c r="AP21" s="28"/>
      <c r="AQ21" s="78" t="s">
        <v>61</v>
      </c>
      <c r="AR21" s="28"/>
      <c r="AS21" s="28"/>
      <c r="AT21" s="5">
        <f t="shared" si="2"/>
        <v>5</v>
      </c>
      <c r="AU21" s="5">
        <f t="shared" si="3"/>
        <v>5</v>
      </c>
      <c r="AV21" s="77"/>
    </row>
    <row r="22" spans="1:48" ht="48" customHeight="1" x14ac:dyDescent="0.2">
      <c r="A22" s="162"/>
      <c r="B22" s="92" t="s">
        <v>243</v>
      </c>
      <c r="C22" s="108" t="s">
        <v>269</v>
      </c>
      <c r="D22" s="28"/>
      <c r="E22" s="28"/>
      <c r="F22" s="28"/>
      <c r="G22" s="28"/>
      <c r="H22" s="28"/>
      <c r="I22" s="78" t="s">
        <v>61</v>
      </c>
      <c r="J22" s="28"/>
      <c r="K22" s="28"/>
      <c r="L22" s="78" t="s">
        <v>61</v>
      </c>
      <c r="M22" s="28"/>
      <c r="N22" s="28"/>
      <c r="O22" s="78" t="s">
        <v>61</v>
      </c>
      <c r="P22" s="28"/>
      <c r="Q22" s="28"/>
      <c r="R22" s="78" t="s">
        <v>61</v>
      </c>
      <c r="S22" s="28"/>
      <c r="T22" s="28"/>
      <c r="U22" s="78" t="s">
        <v>61</v>
      </c>
      <c r="V22" s="28"/>
      <c r="W22" s="28"/>
      <c r="X22" s="78" t="s">
        <v>61</v>
      </c>
      <c r="Y22" s="28"/>
      <c r="Z22" s="28"/>
      <c r="AA22" s="78" t="s">
        <v>61</v>
      </c>
      <c r="AB22" s="28"/>
      <c r="AC22" s="28"/>
      <c r="AD22" s="78" t="s">
        <v>61</v>
      </c>
      <c r="AE22" s="28"/>
      <c r="AF22" s="28"/>
      <c r="AG22" s="78" t="s">
        <v>61</v>
      </c>
      <c r="AH22" s="28"/>
      <c r="AI22" s="28"/>
      <c r="AJ22" s="78" t="s">
        <v>61</v>
      </c>
      <c r="AK22" s="78"/>
      <c r="AL22" s="28"/>
      <c r="AM22" s="28"/>
      <c r="AN22" s="78" t="s">
        <v>61</v>
      </c>
      <c r="AO22" s="28"/>
      <c r="AP22" s="28"/>
      <c r="AQ22" s="78" t="s">
        <v>61</v>
      </c>
      <c r="AR22" s="28"/>
      <c r="AS22" s="78" t="s">
        <v>61</v>
      </c>
      <c r="AT22" s="5">
        <f t="shared" si="2"/>
        <v>5</v>
      </c>
      <c r="AU22" s="5">
        <f t="shared" si="3"/>
        <v>5</v>
      </c>
      <c r="AV22" s="77"/>
    </row>
    <row r="23" spans="1:48" ht="46.5" customHeight="1" x14ac:dyDescent="0.2">
      <c r="A23" s="162"/>
      <c r="B23" s="92" t="s">
        <v>213</v>
      </c>
      <c r="C23" s="92" t="s">
        <v>233</v>
      </c>
      <c r="D23" s="28"/>
      <c r="E23" s="28"/>
      <c r="F23" s="28"/>
      <c r="G23" s="88" t="s">
        <v>61</v>
      </c>
      <c r="H23" s="88" t="s">
        <v>61</v>
      </c>
      <c r="I23" s="88" t="s">
        <v>61</v>
      </c>
      <c r="J23" s="88" t="s">
        <v>61</v>
      </c>
      <c r="K23" s="88" t="s">
        <v>61</v>
      </c>
      <c r="L23" s="88" t="s">
        <v>61</v>
      </c>
      <c r="M23" s="88" t="s">
        <v>61</v>
      </c>
      <c r="N23" s="88" t="s">
        <v>61</v>
      </c>
      <c r="O23" s="88" t="s">
        <v>61</v>
      </c>
      <c r="P23" s="88" t="s">
        <v>61</v>
      </c>
      <c r="Q23" s="88" t="s">
        <v>61</v>
      </c>
      <c r="R23" s="88" t="s">
        <v>61</v>
      </c>
      <c r="S23" s="88" t="s">
        <v>61</v>
      </c>
      <c r="T23" s="88" t="s">
        <v>61</v>
      </c>
      <c r="U23" s="88" t="s">
        <v>61</v>
      </c>
      <c r="V23" s="88" t="s">
        <v>61</v>
      </c>
      <c r="W23" s="88" t="s">
        <v>61</v>
      </c>
      <c r="X23" s="88" t="s">
        <v>61</v>
      </c>
      <c r="Y23" s="88" t="s">
        <v>61</v>
      </c>
      <c r="Z23" s="88" t="s">
        <v>61</v>
      </c>
      <c r="AA23" s="88" t="s">
        <v>61</v>
      </c>
      <c r="AB23" s="88" t="s">
        <v>61</v>
      </c>
      <c r="AC23" s="88" t="s">
        <v>61</v>
      </c>
      <c r="AD23" s="88" t="s">
        <v>61</v>
      </c>
      <c r="AE23" s="88" t="s">
        <v>61</v>
      </c>
      <c r="AF23" s="88" t="s">
        <v>61</v>
      </c>
      <c r="AG23" s="88" t="s">
        <v>61</v>
      </c>
      <c r="AH23" s="88" t="s">
        <v>61</v>
      </c>
      <c r="AI23" s="88" t="s">
        <v>61</v>
      </c>
      <c r="AJ23" s="88" t="s">
        <v>61</v>
      </c>
      <c r="AK23" s="88" t="s">
        <v>61</v>
      </c>
      <c r="AL23" s="88" t="s">
        <v>61</v>
      </c>
      <c r="AM23" s="88" t="s">
        <v>61</v>
      </c>
      <c r="AN23" s="88" t="s">
        <v>61</v>
      </c>
      <c r="AO23" s="88" t="s">
        <v>61</v>
      </c>
      <c r="AP23" s="88" t="s">
        <v>61</v>
      </c>
      <c r="AQ23" s="88" t="s">
        <v>61</v>
      </c>
      <c r="AR23" s="88" t="s">
        <v>61</v>
      </c>
      <c r="AS23" s="88" t="s">
        <v>61</v>
      </c>
      <c r="AT23" s="5">
        <f t="shared" si="2"/>
        <v>5</v>
      </c>
      <c r="AU23" s="5">
        <f t="shared" si="3"/>
        <v>5</v>
      </c>
      <c r="AV23" s="77"/>
    </row>
    <row r="24" spans="1:48" s="80" customFormat="1" ht="38.25" customHeight="1" x14ac:dyDescent="0.2">
      <c r="A24" s="162"/>
      <c r="B24" s="92" t="s">
        <v>214</v>
      </c>
      <c r="C24" s="92" t="s">
        <v>235</v>
      </c>
      <c r="D24" s="28"/>
      <c r="E24" s="78"/>
      <c r="F24" s="28"/>
      <c r="G24" s="28"/>
      <c r="H24" s="78" t="s">
        <v>61</v>
      </c>
      <c r="I24" s="28"/>
      <c r="J24" s="28"/>
      <c r="K24" s="78" t="s">
        <v>61</v>
      </c>
      <c r="L24" s="28"/>
      <c r="M24" s="28"/>
      <c r="N24" s="78" t="s">
        <v>61</v>
      </c>
      <c r="O24" s="28"/>
      <c r="P24" s="28"/>
      <c r="Q24" s="78" t="s">
        <v>61</v>
      </c>
      <c r="R24" s="28"/>
      <c r="S24" s="28"/>
      <c r="T24" s="78" t="s">
        <v>61</v>
      </c>
      <c r="U24" s="28"/>
      <c r="V24" s="28"/>
      <c r="W24" s="78" t="s">
        <v>61</v>
      </c>
      <c r="X24" s="28"/>
      <c r="Y24" s="28"/>
      <c r="Z24" s="78" t="s">
        <v>61</v>
      </c>
      <c r="AA24" s="28"/>
      <c r="AB24" s="28"/>
      <c r="AC24" s="78" t="s">
        <v>61</v>
      </c>
      <c r="AD24" s="28"/>
      <c r="AE24" s="28"/>
      <c r="AF24" s="78" t="s">
        <v>61</v>
      </c>
      <c r="AG24" s="28"/>
      <c r="AH24" s="28"/>
      <c r="AI24" s="88" t="s">
        <v>61</v>
      </c>
      <c r="AJ24" s="28"/>
      <c r="AK24" s="28"/>
      <c r="AL24" s="78" t="s">
        <v>61</v>
      </c>
      <c r="AM24" s="28"/>
      <c r="AN24" s="28"/>
      <c r="AO24" s="78" t="s">
        <v>61</v>
      </c>
      <c r="AP24" s="28"/>
      <c r="AQ24" s="28"/>
      <c r="AR24" s="78" t="s">
        <v>61</v>
      </c>
      <c r="AS24" s="28"/>
      <c r="AT24" s="5">
        <f t="shared" si="2"/>
        <v>5</v>
      </c>
      <c r="AU24" s="5">
        <f t="shared" si="3"/>
        <v>5</v>
      </c>
      <c r="AV24" s="77"/>
    </row>
    <row r="25" spans="1:48" s="106" customFormat="1" ht="38.25" customHeight="1" x14ac:dyDescent="0.2">
      <c r="A25" s="163"/>
      <c r="B25" s="92" t="s">
        <v>282</v>
      </c>
      <c r="C25" s="92" t="s">
        <v>283</v>
      </c>
      <c r="D25" s="28"/>
      <c r="E25" s="116"/>
      <c r="F25" s="28"/>
      <c r="G25" s="28"/>
      <c r="H25" s="116"/>
      <c r="I25" s="28"/>
      <c r="J25" s="116" t="s">
        <v>61</v>
      </c>
      <c r="K25" s="116" t="s">
        <v>61</v>
      </c>
      <c r="L25" s="116" t="s">
        <v>61</v>
      </c>
      <c r="M25" s="116" t="s">
        <v>61</v>
      </c>
      <c r="N25" s="116" t="s">
        <v>61</v>
      </c>
      <c r="O25" s="116" t="s">
        <v>61</v>
      </c>
      <c r="P25" s="116" t="s">
        <v>61</v>
      </c>
      <c r="Q25" s="116" t="s">
        <v>61</v>
      </c>
      <c r="R25" s="116" t="s">
        <v>61</v>
      </c>
      <c r="S25" s="116" t="s">
        <v>61</v>
      </c>
      <c r="T25" s="116" t="s">
        <v>61</v>
      </c>
      <c r="U25" s="116" t="s">
        <v>61</v>
      </c>
      <c r="V25" s="116" t="s">
        <v>61</v>
      </c>
      <c r="W25" s="116" t="s">
        <v>61</v>
      </c>
      <c r="X25" s="116" t="s">
        <v>61</v>
      </c>
      <c r="Y25" s="116" t="s">
        <v>61</v>
      </c>
      <c r="Z25" s="116" t="s">
        <v>61</v>
      </c>
      <c r="AA25" s="116" t="s">
        <v>61</v>
      </c>
      <c r="AB25" s="116" t="s">
        <v>61</v>
      </c>
      <c r="AC25" s="116" t="s">
        <v>61</v>
      </c>
      <c r="AD25" s="116" t="s">
        <v>61</v>
      </c>
      <c r="AE25" s="116" t="s">
        <v>61</v>
      </c>
      <c r="AF25" s="116"/>
      <c r="AG25" s="28"/>
      <c r="AH25" s="28"/>
      <c r="AI25" s="28"/>
      <c r="AJ25" s="28"/>
      <c r="AK25" s="116" t="s">
        <v>61</v>
      </c>
      <c r="AL25" s="116" t="s">
        <v>61</v>
      </c>
      <c r="AM25" s="116" t="s">
        <v>61</v>
      </c>
      <c r="AN25" s="28"/>
      <c r="AO25" s="116"/>
      <c r="AP25" s="116"/>
      <c r="AQ25" s="116" t="s">
        <v>61</v>
      </c>
      <c r="AR25" s="116" t="s">
        <v>61</v>
      </c>
      <c r="AS25" s="116" t="s">
        <v>61</v>
      </c>
      <c r="AT25" s="5">
        <f t="shared" ref="AT25" si="4">MAX(IF(D25="Y",D$7,1),IF(E25="Y",E$7,1),IF(F25="Y",F$7,1),IF(G25="Y",G$7,1),IF(H25="Y",H$7,1),IF(I25="Y",I$7,1),IF(J25="Y",J$7,1),IF(K25="Y",K$7,1),IF(L25="Y",L$7,1),IF(M25="Y",M$7,1),IF(N25="Y",N$7,1),IF(O25="Y",O$7,1),IF(P25="Y",P$7,1),IF(Q25="Y",Q$7,1),IF(R25="Y",R$7,1),IF(S25="Y",S$7,1),IF(T25="Y",T$7,1),IF(U25="Y",U$7,1),IF(V25="Y",V$7,1),IF(W25="Y",W$7,1),IF(X25="Y",X$7,1),IF(Y25="Y",Y$7,1),IF(Z25="Y",Z$7,1),IF(AA25="Y",AA$7,1),IF(AB25="Y",AB$7,1),IF(AC25="Y",AC$7,1),IF(AD25="Y",AD$7,1),IF(AE25="Y",AE$7,1),IF(AF25="Y",AF$7,1),IF(AG25="Y",AG$7,1),IF(AH25="Y",AH$7,1),IF(AI25="Y",AI$7,1),IF(AJ25="Y",AJ$7,1),IF(AK25="Y",AK$7,1),IF(AL25="Y",AL$7,1),IF(AM25="Y",AM$7,1),IF(AN25="Y",AN$7,1),IF(AO25="Y",AO$7,1),IF(AP25="Y",AP$7,1),IF(AQ25="Y",AQ$7,1),IF(AR25="Y",AR$7,1),IF(AS25="Y",AS$7,1),)</f>
        <v>5</v>
      </c>
      <c r="AU25" s="5">
        <f t="shared" ref="AU25" si="5">AT25</f>
        <v>5</v>
      </c>
      <c r="AV25" s="114"/>
    </row>
    <row r="26" spans="1:48" ht="46.5" customHeight="1" x14ac:dyDescent="0.2">
      <c r="A26" s="161" t="str">
        <f>'1.3 Supporting Asset'!A14</f>
        <v>Network communication between servers in the data centre (internal LAN)</v>
      </c>
      <c r="B26" s="92" t="s">
        <v>212</v>
      </c>
      <c r="C26" s="92" t="s">
        <v>235</v>
      </c>
      <c r="D26" s="28"/>
      <c r="E26" s="28"/>
      <c r="F26" s="28"/>
      <c r="G26" s="88" t="s">
        <v>61</v>
      </c>
      <c r="H26" s="28"/>
      <c r="I26" s="28"/>
      <c r="J26" s="88" t="s">
        <v>61</v>
      </c>
      <c r="K26" s="28"/>
      <c r="L26" s="28"/>
      <c r="M26" s="88" t="s">
        <v>61</v>
      </c>
      <c r="N26" s="28"/>
      <c r="O26" s="28"/>
      <c r="P26" s="88" t="s">
        <v>61</v>
      </c>
      <c r="Q26" s="28"/>
      <c r="R26" s="28"/>
      <c r="S26" s="88" t="s">
        <v>61</v>
      </c>
      <c r="T26" s="28"/>
      <c r="U26" s="28"/>
      <c r="V26" s="88" t="s">
        <v>61</v>
      </c>
      <c r="W26" s="28"/>
      <c r="X26" s="28"/>
      <c r="Y26" s="88" t="s">
        <v>61</v>
      </c>
      <c r="Z26" s="28"/>
      <c r="AA26" s="28"/>
      <c r="AB26" s="88" t="s">
        <v>61</v>
      </c>
      <c r="AC26" s="28"/>
      <c r="AD26" s="28"/>
      <c r="AE26" s="88" t="s">
        <v>61</v>
      </c>
      <c r="AF26" s="28"/>
      <c r="AG26" s="28"/>
      <c r="AH26" s="88" t="s">
        <v>61</v>
      </c>
      <c r="AI26" s="28"/>
      <c r="AJ26" s="28"/>
      <c r="AK26" s="88" t="s">
        <v>61</v>
      </c>
      <c r="AL26" s="28"/>
      <c r="AM26" s="28"/>
      <c r="AN26" s="88" t="s">
        <v>61</v>
      </c>
      <c r="AO26" s="28"/>
      <c r="AP26" s="28"/>
      <c r="AQ26" s="88" t="s">
        <v>61</v>
      </c>
      <c r="AR26" s="28"/>
      <c r="AS26" s="28"/>
      <c r="AT26" s="5">
        <f t="shared" si="2"/>
        <v>5</v>
      </c>
      <c r="AU26" s="5">
        <f t="shared" si="3"/>
        <v>5</v>
      </c>
      <c r="AV26" s="77"/>
    </row>
    <row r="27" spans="1:48" ht="54" customHeight="1" x14ac:dyDescent="0.2">
      <c r="A27" s="162"/>
      <c r="B27" s="92" t="s">
        <v>243</v>
      </c>
      <c r="C27" s="108" t="s">
        <v>269</v>
      </c>
      <c r="D27" s="28"/>
      <c r="E27" s="28"/>
      <c r="F27" s="28"/>
      <c r="G27" s="28"/>
      <c r="H27" s="28"/>
      <c r="I27" s="88" t="s">
        <v>61</v>
      </c>
      <c r="J27" s="28"/>
      <c r="K27" s="28"/>
      <c r="L27" s="88" t="s">
        <v>61</v>
      </c>
      <c r="M27" s="28"/>
      <c r="N27" s="28"/>
      <c r="O27" s="88" t="s">
        <v>61</v>
      </c>
      <c r="P27" s="28"/>
      <c r="Q27" s="28"/>
      <c r="R27" s="88" t="s">
        <v>61</v>
      </c>
      <c r="S27" s="28"/>
      <c r="T27" s="28"/>
      <c r="U27" s="88" t="s">
        <v>61</v>
      </c>
      <c r="V27" s="28"/>
      <c r="W27" s="28"/>
      <c r="X27" s="88" t="s">
        <v>61</v>
      </c>
      <c r="Y27" s="28"/>
      <c r="Z27" s="28"/>
      <c r="AA27" s="88" t="s">
        <v>61</v>
      </c>
      <c r="AB27" s="28"/>
      <c r="AC27" s="28"/>
      <c r="AD27" s="88" t="s">
        <v>61</v>
      </c>
      <c r="AE27" s="28"/>
      <c r="AF27" s="28"/>
      <c r="AG27" s="88" t="s">
        <v>61</v>
      </c>
      <c r="AH27" s="28"/>
      <c r="AI27" s="28"/>
      <c r="AJ27" s="88" t="s">
        <v>61</v>
      </c>
      <c r="AK27" s="88"/>
      <c r="AL27" s="28"/>
      <c r="AM27" s="28"/>
      <c r="AN27" s="88" t="s">
        <v>61</v>
      </c>
      <c r="AO27" s="28"/>
      <c r="AP27" s="28"/>
      <c r="AQ27" s="88" t="s">
        <v>61</v>
      </c>
      <c r="AR27" s="28"/>
      <c r="AS27" s="88" t="s">
        <v>61</v>
      </c>
      <c r="AT27" s="5">
        <f t="shared" si="2"/>
        <v>5</v>
      </c>
      <c r="AU27" s="5">
        <f t="shared" si="3"/>
        <v>5</v>
      </c>
      <c r="AV27" s="77"/>
    </row>
    <row r="28" spans="1:48" ht="39" customHeight="1" x14ac:dyDescent="0.2">
      <c r="A28" s="162"/>
      <c r="B28" s="92" t="s">
        <v>213</v>
      </c>
      <c r="C28" s="92" t="s">
        <v>233</v>
      </c>
      <c r="D28" s="28"/>
      <c r="E28" s="28"/>
      <c r="F28" s="28"/>
      <c r="G28" s="88" t="s">
        <v>61</v>
      </c>
      <c r="H28" s="88" t="s">
        <v>61</v>
      </c>
      <c r="I28" s="88" t="s">
        <v>61</v>
      </c>
      <c r="J28" s="88" t="s">
        <v>61</v>
      </c>
      <c r="K28" s="88" t="s">
        <v>61</v>
      </c>
      <c r="L28" s="88" t="s">
        <v>61</v>
      </c>
      <c r="M28" s="88" t="s">
        <v>61</v>
      </c>
      <c r="N28" s="88" t="s">
        <v>61</v>
      </c>
      <c r="O28" s="88" t="s">
        <v>61</v>
      </c>
      <c r="P28" s="88" t="s">
        <v>61</v>
      </c>
      <c r="Q28" s="88" t="s">
        <v>61</v>
      </c>
      <c r="R28" s="88" t="s">
        <v>61</v>
      </c>
      <c r="S28" s="88" t="s">
        <v>61</v>
      </c>
      <c r="T28" s="88" t="s">
        <v>61</v>
      </c>
      <c r="U28" s="88" t="s">
        <v>61</v>
      </c>
      <c r="V28" s="88" t="s">
        <v>61</v>
      </c>
      <c r="W28" s="88" t="s">
        <v>61</v>
      </c>
      <c r="X28" s="88" t="s">
        <v>61</v>
      </c>
      <c r="Y28" s="88" t="s">
        <v>61</v>
      </c>
      <c r="Z28" s="88" t="s">
        <v>61</v>
      </c>
      <c r="AA28" s="88" t="s">
        <v>61</v>
      </c>
      <c r="AB28" s="88" t="s">
        <v>61</v>
      </c>
      <c r="AC28" s="88" t="s">
        <v>61</v>
      </c>
      <c r="AD28" s="88" t="s">
        <v>61</v>
      </c>
      <c r="AE28" s="88" t="s">
        <v>61</v>
      </c>
      <c r="AF28" s="88" t="s">
        <v>61</v>
      </c>
      <c r="AG28" s="88" t="s">
        <v>61</v>
      </c>
      <c r="AH28" s="88" t="s">
        <v>61</v>
      </c>
      <c r="AI28" s="88" t="s">
        <v>61</v>
      </c>
      <c r="AJ28" s="88" t="s">
        <v>61</v>
      </c>
      <c r="AK28" s="88" t="s">
        <v>61</v>
      </c>
      <c r="AL28" s="88" t="s">
        <v>61</v>
      </c>
      <c r="AM28" s="88" t="s">
        <v>61</v>
      </c>
      <c r="AN28" s="88" t="s">
        <v>61</v>
      </c>
      <c r="AO28" s="88" t="s">
        <v>61</v>
      </c>
      <c r="AP28" s="88" t="s">
        <v>61</v>
      </c>
      <c r="AQ28" s="88" t="s">
        <v>61</v>
      </c>
      <c r="AR28" s="88" t="s">
        <v>61</v>
      </c>
      <c r="AS28" s="88" t="s">
        <v>61</v>
      </c>
      <c r="AT28" s="5">
        <f t="shared" si="2"/>
        <v>5</v>
      </c>
      <c r="AU28" s="5">
        <f t="shared" si="3"/>
        <v>5</v>
      </c>
      <c r="AV28" s="77"/>
    </row>
    <row r="29" spans="1:48" s="80" customFormat="1" ht="55.5" customHeight="1" x14ac:dyDescent="0.2">
      <c r="A29" s="162"/>
      <c r="B29" s="92" t="s">
        <v>214</v>
      </c>
      <c r="C29" s="92" t="s">
        <v>235</v>
      </c>
      <c r="D29" s="28"/>
      <c r="E29" s="88"/>
      <c r="F29" s="28"/>
      <c r="G29" s="28"/>
      <c r="H29" s="88" t="s">
        <v>61</v>
      </c>
      <c r="I29" s="28"/>
      <c r="J29" s="28"/>
      <c r="K29" s="88" t="s">
        <v>61</v>
      </c>
      <c r="L29" s="28"/>
      <c r="M29" s="28"/>
      <c r="N29" s="88" t="s">
        <v>61</v>
      </c>
      <c r="O29" s="28"/>
      <c r="P29" s="28"/>
      <c r="Q29" s="88" t="s">
        <v>61</v>
      </c>
      <c r="R29" s="28"/>
      <c r="S29" s="28"/>
      <c r="T29" s="88" t="s">
        <v>61</v>
      </c>
      <c r="U29" s="28"/>
      <c r="V29" s="28"/>
      <c r="W29" s="88" t="s">
        <v>61</v>
      </c>
      <c r="X29" s="28"/>
      <c r="Y29" s="28"/>
      <c r="Z29" s="88" t="s">
        <v>61</v>
      </c>
      <c r="AA29" s="28"/>
      <c r="AB29" s="28"/>
      <c r="AC29" s="88" t="s">
        <v>61</v>
      </c>
      <c r="AD29" s="28"/>
      <c r="AE29" s="28"/>
      <c r="AF29" s="88" t="s">
        <v>61</v>
      </c>
      <c r="AG29" s="28"/>
      <c r="AH29" s="28"/>
      <c r="AI29" s="88" t="s">
        <v>61</v>
      </c>
      <c r="AJ29" s="28"/>
      <c r="AK29" s="28"/>
      <c r="AL29" s="88" t="s">
        <v>61</v>
      </c>
      <c r="AM29" s="28"/>
      <c r="AN29" s="28"/>
      <c r="AO29" s="88" t="s">
        <v>61</v>
      </c>
      <c r="AP29" s="28"/>
      <c r="AQ29" s="28"/>
      <c r="AR29" s="88" t="s">
        <v>61</v>
      </c>
      <c r="AS29" s="28"/>
      <c r="AT29" s="5">
        <f t="shared" si="2"/>
        <v>5</v>
      </c>
      <c r="AU29" s="5">
        <f t="shared" si="3"/>
        <v>5</v>
      </c>
      <c r="AV29" s="77"/>
    </row>
    <row r="30" spans="1:48" s="106" customFormat="1" ht="55.5" customHeight="1" x14ac:dyDescent="0.2">
      <c r="A30" s="163"/>
      <c r="B30" s="92" t="s">
        <v>282</v>
      </c>
      <c r="C30" s="92" t="s">
        <v>283</v>
      </c>
      <c r="D30" s="28"/>
      <c r="E30" s="116"/>
      <c r="F30" s="28"/>
      <c r="G30" s="28"/>
      <c r="H30" s="116"/>
      <c r="I30" s="28"/>
      <c r="J30" s="116" t="s">
        <v>61</v>
      </c>
      <c r="K30" s="116" t="s">
        <v>61</v>
      </c>
      <c r="L30" s="116" t="s">
        <v>61</v>
      </c>
      <c r="M30" s="116" t="s">
        <v>61</v>
      </c>
      <c r="N30" s="116" t="s">
        <v>61</v>
      </c>
      <c r="O30" s="116" t="s">
        <v>61</v>
      </c>
      <c r="P30" s="116" t="s">
        <v>61</v>
      </c>
      <c r="Q30" s="116" t="s">
        <v>61</v>
      </c>
      <c r="R30" s="116" t="s">
        <v>61</v>
      </c>
      <c r="S30" s="116" t="s">
        <v>61</v>
      </c>
      <c r="T30" s="116" t="s">
        <v>61</v>
      </c>
      <c r="U30" s="116" t="s">
        <v>61</v>
      </c>
      <c r="V30" s="116" t="s">
        <v>61</v>
      </c>
      <c r="W30" s="116" t="s">
        <v>61</v>
      </c>
      <c r="X30" s="116" t="s">
        <v>61</v>
      </c>
      <c r="Y30" s="116" t="s">
        <v>61</v>
      </c>
      <c r="Z30" s="116" t="s">
        <v>61</v>
      </c>
      <c r="AA30" s="116" t="s">
        <v>61</v>
      </c>
      <c r="AB30" s="116" t="s">
        <v>61</v>
      </c>
      <c r="AC30" s="116" t="s">
        <v>61</v>
      </c>
      <c r="AD30" s="116" t="s">
        <v>61</v>
      </c>
      <c r="AE30" s="116" t="s">
        <v>61</v>
      </c>
      <c r="AF30" s="116"/>
      <c r="AG30" s="28"/>
      <c r="AH30" s="28"/>
      <c r="AI30" s="28"/>
      <c r="AJ30" s="28"/>
      <c r="AK30" s="116" t="s">
        <v>61</v>
      </c>
      <c r="AL30" s="116" t="s">
        <v>61</v>
      </c>
      <c r="AM30" s="116" t="s">
        <v>61</v>
      </c>
      <c r="AN30" s="28"/>
      <c r="AO30" s="116"/>
      <c r="AP30" s="116"/>
      <c r="AQ30" s="116" t="s">
        <v>61</v>
      </c>
      <c r="AR30" s="116" t="s">
        <v>61</v>
      </c>
      <c r="AS30" s="116" t="s">
        <v>61</v>
      </c>
      <c r="AT30" s="5">
        <f t="shared" ref="AT30" si="6">MAX(IF(D30="Y",D$7,1),IF(E30="Y",E$7,1),IF(F30="Y",F$7,1),IF(G30="Y",G$7,1),IF(H30="Y",H$7,1),IF(I30="Y",I$7,1),IF(J30="Y",J$7,1),IF(K30="Y",K$7,1),IF(L30="Y",L$7,1),IF(M30="Y",M$7,1),IF(N30="Y",N$7,1),IF(O30="Y",O$7,1),IF(P30="Y",P$7,1),IF(Q30="Y",Q$7,1),IF(R30="Y",R$7,1),IF(S30="Y",S$7,1),IF(T30="Y",T$7,1),IF(U30="Y",U$7,1),IF(V30="Y",V$7,1),IF(W30="Y",W$7,1),IF(X30="Y",X$7,1),IF(Y30="Y",Y$7,1),IF(Z30="Y",Z$7,1),IF(AA30="Y",AA$7,1),IF(AB30="Y",AB$7,1),IF(AC30="Y",AC$7,1),IF(AD30="Y",AD$7,1),IF(AE30="Y",AE$7,1),IF(AF30="Y",AF$7,1),IF(AG30="Y",AG$7,1),IF(AH30="Y",AH$7,1),IF(AI30="Y",AI$7,1),IF(AJ30="Y",AJ$7,1),IF(AK30="Y",AK$7,1),IF(AL30="Y",AL$7,1),IF(AM30="Y",AM$7,1),IF(AN30="Y",AN$7,1),IF(AO30="Y",AO$7,1),IF(AP30="Y",AP$7,1),IF(AQ30="Y",AQ$7,1),IF(AR30="Y",AR$7,1),IF(AS30="Y",AS$7,1),)</f>
        <v>5</v>
      </c>
      <c r="AU30" s="5">
        <f t="shared" ref="AU30" si="7">AT30</f>
        <v>5</v>
      </c>
      <c r="AV30" s="114"/>
    </row>
    <row r="31" spans="1:48" ht="15.75" customHeight="1" x14ac:dyDescent="0.2">
      <c r="A31" s="161" t="str">
        <f>'1.3 Supporting Asset'!A17</f>
        <v>Data centre</v>
      </c>
      <c r="B31" s="92" t="s">
        <v>215</v>
      </c>
      <c r="C31" s="92" t="s">
        <v>270</v>
      </c>
      <c r="D31" s="28"/>
      <c r="E31" s="28"/>
      <c r="F31" s="28"/>
      <c r="G31" s="28"/>
      <c r="H31" s="28"/>
      <c r="I31" s="88" t="s">
        <v>61</v>
      </c>
      <c r="J31" s="28"/>
      <c r="K31" s="28"/>
      <c r="L31" s="88" t="s">
        <v>61</v>
      </c>
      <c r="M31" s="28"/>
      <c r="N31" s="28"/>
      <c r="O31" s="88" t="s">
        <v>61</v>
      </c>
      <c r="P31" s="28"/>
      <c r="Q31" s="28"/>
      <c r="R31" s="88" t="s">
        <v>61</v>
      </c>
      <c r="S31" s="28"/>
      <c r="T31" s="28"/>
      <c r="U31" s="88" t="s">
        <v>61</v>
      </c>
      <c r="V31" s="28"/>
      <c r="W31" s="28"/>
      <c r="X31" s="88" t="s">
        <v>61</v>
      </c>
      <c r="Y31" s="28"/>
      <c r="Z31" s="28"/>
      <c r="AA31" s="88" t="s">
        <v>61</v>
      </c>
      <c r="AB31" s="28"/>
      <c r="AC31" s="28"/>
      <c r="AD31" s="88" t="s">
        <v>61</v>
      </c>
      <c r="AE31" s="28"/>
      <c r="AF31" s="28"/>
      <c r="AG31" s="88" t="s">
        <v>61</v>
      </c>
      <c r="AH31" s="28"/>
      <c r="AI31" s="28"/>
      <c r="AJ31" s="88" t="s">
        <v>61</v>
      </c>
      <c r="AK31" s="28"/>
      <c r="AL31" s="28"/>
      <c r="AM31" s="88" t="s">
        <v>61</v>
      </c>
      <c r="AN31" s="28"/>
      <c r="AO31" s="28"/>
      <c r="AP31" s="88" t="s">
        <v>61</v>
      </c>
      <c r="AQ31" s="28"/>
      <c r="AR31" s="28"/>
      <c r="AS31" s="88" t="s">
        <v>61</v>
      </c>
      <c r="AT31" s="5">
        <f t="shared" si="2"/>
        <v>5</v>
      </c>
      <c r="AU31" s="5">
        <f t="shared" si="3"/>
        <v>5</v>
      </c>
      <c r="AV31" s="77"/>
    </row>
    <row r="32" spans="1:48" ht="15.75" customHeight="1" x14ac:dyDescent="0.2">
      <c r="A32" s="162"/>
      <c r="B32" s="92" t="s">
        <v>216</v>
      </c>
      <c r="C32" s="92" t="s">
        <v>236</v>
      </c>
      <c r="D32" s="28"/>
      <c r="E32" s="28"/>
      <c r="F32" s="28"/>
      <c r="G32" s="28"/>
      <c r="H32" s="28"/>
      <c r="I32" s="88" t="s">
        <v>61</v>
      </c>
      <c r="J32" s="28"/>
      <c r="K32" s="28"/>
      <c r="L32" s="88" t="s">
        <v>61</v>
      </c>
      <c r="M32" s="28"/>
      <c r="N32" s="28"/>
      <c r="O32" s="88" t="s">
        <v>61</v>
      </c>
      <c r="P32" s="28"/>
      <c r="Q32" s="28"/>
      <c r="R32" s="88" t="s">
        <v>61</v>
      </c>
      <c r="S32" s="28"/>
      <c r="T32" s="28"/>
      <c r="U32" s="88" t="s">
        <v>61</v>
      </c>
      <c r="V32" s="28"/>
      <c r="W32" s="28"/>
      <c r="X32" s="88" t="s">
        <v>61</v>
      </c>
      <c r="Y32" s="28"/>
      <c r="Z32" s="28"/>
      <c r="AA32" s="88" t="s">
        <v>61</v>
      </c>
      <c r="AB32" s="28"/>
      <c r="AC32" s="28"/>
      <c r="AD32" s="88" t="s">
        <v>61</v>
      </c>
      <c r="AE32" s="28"/>
      <c r="AF32" s="28"/>
      <c r="AG32" s="88" t="s">
        <v>61</v>
      </c>
      <c r="AH32" s="28"/>
      <c r="AI32" s="28"/>
      <c r="AJ32" s="88" t="s">
        <v>61</v>
      </c>
      <c r="AK32" s="28"/>
      <c r="AL32" s="28"/>
      <c r="AM32" s="88" t="s">
        <v>61</v>
      </c>
      <c r="AN32" s="28"/>
      <c r="AO32" s="28"/>
      <c r="AP32" s="88" t="s">
        <v>61</v>
      </c>
      <c r="AQ32" s="28"/>
      <c r="AR32" s="28"/>
      <c r="AS32" s="88" t="s">
        <v>61</v>
      </c>
      <c r="AT32" s="5">
        <f t="shared" si="2"/>
        <v>5</v>
      </c>
      <c r="AU32" s="5">
        <f t="shared" si="3"/>
        <v>5</v>
      </c>
      <c r="AV32" s="77"/>
    </row>
    <row r="33" spans="1:48" ht="30.75" customHeight="1" x14ac:dyDescent="0.2">
      <c r="A33" s="162"/>
      <c r="B33" s="92" t="s">
        <v>217</v>
      </c>
      <c r="C33" s="92" t="s">
        <v>271</v>
      </c>
      <c r="D33" s="28"/>
      <c r="E33" s="28"/>
      <c r="F33" s="28"/>
      <c r="G33" s="28"/>
      <c r="H33" s="28"/>
      <c r="I33" s="88" t="s">
        <v>61</v>
      </c>
      <c r="J33" s="28"/>
      <c r="K33" s="28"/>
      <c r="L33" s="88" t="s">
        <v>61</v>
      </c>
      <c r="M33" s="28"/>
      <c r="N33" s="28"/>
      <c r="O33" s="88" t="s">
        <v>61</v>
      </c>
      <c r="P33" s="28"/>
      <c r="Q33" s="28"/>
      <c r="R33" s="88" t="s">
        <v>61</v>
      </c>
      <c r="S33" s="28"/>
      <c r="T33" s="28"/>
      <c r="U33" s="88" t="s">
        <v>61</v>
      </c>
      <c r="V33" s="28"/>
      <c r="W33" s="28"/>
      <c r="X33" s="88" t="s">
        <v>61</v>
      </c>
      <c r="Y33" s="28"/>
      <c r="Z33" s="28"/>
      <c r="AA33" s="88" t="s">
        <v>61</v>
      </c>
      <c r="AB33" s="28"/>
      <c r="AC33" s="28"/>
      <c r="AD33" s="88" t="s">
        <v>61</v>
      </c>
      <c r="AE33" s="28"/>
      <c r="AF33" s="28"/>
      <c r="AG33" s="88" t="s">
        <v>61</v>
      </c>
      <c r="AH33" s="28"/>
      <c r="AI33" s="28"/>
      <c r="AJ33" s="88" t="s">
        <v>61</v>
      </c>
      <c r="AK33" s="28"/>
      <c r="AL33" s="28"/>
      <c r="AM33" s="88" t="s">
        <v>61</v>
      </c>
      <c r="AN33" s="28"/>
      <c r="AO33" s="28"/>
      <c r="AP33" s="88" t="s">
        <v>61</v>
      </c>
      <c r="AQ33" s="28"/>
      <c r="AR33" s="28"/>
      <c r="AS33" s="88" t="s">
        <v>61</v>
      </c>
      <c r="AT33" s="5">
        <f t="shared" si="2"/>
        <v>5</v>
      </c>
      <c r="AU33" s="5">
        <f t="shared" si="3"/>
        <v>5</v>
      </c>
      <c r="AV33" s="77"/>
    </row>
    <row r="34" spans="1:48" s="80" customFormat="1" ht="33.75" customHeight="1" x14ac:dyDescent="0.2">
      <c r="A34" s="162"/>
      <c r="B34" s="92" t="s">
        <v>213</v>
      </c>
      <c r="C34" s="92" t="s">
        <v>233</v>
      </c>
      <c r="D34" s="28"/>
      <c r="E34" s="28"/>
      <c r="F34" s="28"/>
      <c r="G34" s="88" t="s">
        <v>61</v>
      </c>
      <c r="H34" s="88" t="s">
        <v>61</v>
      </c>
      <c r="I34" s="88" t="s">
        <v>61</v>
      </c>
      <c r="J34" s="88" t="s">
        <v>61</v>
      </c>
      <c r="K34" s="88" t="s">
        <v>61</v>
      </c>
      <c r="L34" s="88" t="s">
        <v>61</v>
      </c>
      <c r="M34" s="88" t="s">
        <v>61</v>
      </c>
      <c r="N34" s="88" t="s">
        <v>61</v>
      </c>
      <c r="O34" s="88" t="s">
        <v>61</v>
      </c>
      <c r="P34" s="88" t="s">
        <v>61</v>
      </c>
      <c r="Q34" s="88" t="s">
        <v>61</v>
      </c>
      <c r="R34" s="88" t="s">
        <v>61</v>
      </c>
      <c r="S34" s="88" t="s">
        <v>61</v>
      </c>
      <c r="T34" s="88" t="s">
        <v>61</v>
      </c>
      <c r="U34" s="88" t="s">
        <v>61</v>
      </c>
      <c r="V34" s="88" t="s">
        <v>61</v>
      </c>
      <c r="W34" s="88" t="s">
        <v>61</v>
      </c>
      <c r="X34" s="88" t="s">
        <v>61</v>
      </c>
      <c r="Y34" s="88" t="s">
        <v>61</v>
      </c>
      <c r="Z34" s="88" t="s">
        <v>61</v>
      </c>
      <c r="AA34" s="88" t="s">
        <v>61</v>
      </c>
      <c r="AB34" s="88" t="s">
        <v>61</v>
      </c>
      <c r="AC34" s="88" t="s">
        <v>61</v>
      </c>
      <c r="AD34" s="88" t="s">
        <v>61</v>
      </c>
      <c r="AE34" s="88" t="s">
        <v>61</v>
      </c>
      <c r="AF34" s="88" t="s">
        <v>61</v>
      </c>
      <c r="AG34" s="88" t="s">
        <v>61</v>
      </c>
      <c r="AH34" s="88" t="s">
        <v>61</v>
      </c>
      <c r="AI34" s="88" t="s">
        <v>61</v>
      </c>
      <c r="AJ34" s="88" t="s">
        <v>61</v>
      </c>
      <c r="AK34" s="88" t="s">
        <v>61</v>
      </c>
      <c r="AL34" s="88" t="s">
        <v>61</v>
      </c>
      <c r="AM34" s="88" t="s">
        <v>61</v>
      </c>
      <c r="AN34" s="88" t="s">
        <v>61</v>
      </c>
      <c r="AO34" s="88" t="s">
        <v>61</v>
      </c>
      <c r="AP34" s="88" t="s">
        <v>61</v>
      </c>
      <c r="AQ34" s="88" t="s">
        <v>61</v>
      </c>
      <c r="AR34" s="88" t="s">
        <v>61</v>
      </c>
      <c r="AS34" s="88" t="s">
        <v>61</v>
      </c>
      <c r="AT34" s="5">
        <f t="shared" si="2"/>
        <v>5</v>
      </c>
      <c r="AU34" s="5">
        <f t="shared" si="3"/>
        <v>5</v>
      </c>
      <c r="AV34" s="77"/>
    </row>
    <row r="35" spans="1:48" s="80" customFormat="1" ht="15.75" customHeight="1" x14ac:dyDescent="0.2">
      <c r="A35" s="162"/>
      <c r="B35" s="92" t="s">
        <v>218</v>
      </c>
      <c r="C35" s="92" t="s">
        <v>272</v>
      </c>
      <c r="D35" s="28"/>
      <c r="E35" s="28"/>
      <c r="F35" s="28"/>
      <c r="G35" s="28"/>
      <c r="H35" s="28"/>
      <c r="I35" s="88" t="s">
        <v>61</v>
      </c>
      <c r="J35" s="28"/>
      <c r="K35" s="28"/>
      <c r="L35" s="88" t="s">
        <v>61</v>
      </c>
      <c r="M35" s="28"/>
      <c r="N35" s="28"/>
      <c r="O35" s="88" t="s">
        <v>61</v>
      </c>
      <c r="P35" s="28"/>
      <c r="Q35" s="28"/>
      <c r="R35" s="88" t="s">
        <v>61</v>
      </c>
      <c r="S35" s="28"/>
      <c r="T35" s="28"/>
      <c r="U35" s="88" t="s">
        <v>61</v>
      </c>
      <c r="V35" s="28"/>
      <c r="W35" s="28"/>
      <c r="X35" s="88" t="s">
        <v>61</v>
      </c>
      <c r="Y35" s="28"/>
      <c r="Z35" s="28"/>
      <c r="AA35" s="88" t="s">
        <v>61</v>
      </c>
      <c r="AB35" s="28"/>
      <c r="AC35" s="28"/>
      <c r="AD35" s="88" t="s">
        <v>61</v>
      </c>
      <c r="AE35" s="28"/>
      <c r="AF35" s="28"/>
      <c r="AG35" s="88" t="s">
        <v>61</v>
      </c>
      <c r="AH35" s="28"/>
      <c r="AI35" s="28"/>
      <c r="AJ35" s="88" t="s">
        <v>61</v>
      </c>
      <c r="AK35" s="28"/>
      <c r="AL35" s="28"/>
      <c r="AM35" s="88" t="s">
        <v>61</v>
      </c>
      <c r="AN35" s="28"/>
      <c r="AO35" s="28"/>
      <c r="AP35" s="88" t="s">
        <v>61</v>
      </c>
      <c r="AQ35" s="28"/>
      <c r="AR35" s="28"/>
      <c r="AS35" s="88" t="s">
        <v>61</v>
      </c>
      <c r="AT35" s="5">
        <f t="shared" si="2"/>
        <v>5</v>
      </c>
      <c r="AU35" s="5">
        <f t="shared" si="3"/>
        <v>5</v>
      </c>
      <c r="AV35" s="77"/>
    </row>
    <row r="36" spans="1:48" s="106" customFormat="1" ht="41.25" customHeight="1" x14ac:dyDescent="0.2">
      <c r="A36" s="163"/>
      <c r="B36" s="92" t="s">
        <v>284</v>
      </c>
      <c r="C36" s="92" t="s">
        <v>286</v>
      </c>
      <c r="D36" s="28"/>
      <c r="E36" s="28"/>
      <c r="F36" s="28"/>
      <c r="G36" s="116" t="s">
        <v>61</v>
      </c>
      <c r="H36" s="116" t="s">
        <v>61</v>
      </c>
      <c r="I36" s="116" t="s">
        <v>61</v>
      </c>
      <c r="J36" s="28"/>
      <c r="K36" s="28"/>
      <c r="L36" s="116"/>
      <c r="M36" s="116" t="s">
        <v>61</v>
      </c>
      <c r="N36" s="116" t="s">
        <v>61</v>
      </c>
      <c r="O36" s="116" t="s">
        <v>61</v>
      </c>
      <c r="P36" s="116" t="s">
        <v>61</v>
      </c>
      <c r="Q36" s="116" t="s">
        <v>61</v>
      </c>
      <c r="R36" s="116" t="s">
        <v>61</v>
      </c>
      <c r="S36" s="116" t="s">
        <v>61</v>
      </c>
      <c r="T36" s="116" t="s">
        <v>61</v>
      </c>
      <c r="U36" s="116" t="s">
        <v>61</v>
      </c>
      <c r="V36" s="116" t="s">
        <v>61</v>
      </c>
      <c r="W36" s="116" t="s">
        <v>61</v>
      </c>
      <c r="X36" s="116" t="s">
        <v>61</v>
      </c>
      <c r="Y36" s="116" t="s">
        <v>61</v>
      </c>
      <c r="Z36" s="116" t="s">
        <v>61</v>
      </c>
      <c r="AA36" s="116" t="s">
        <v>61</v>
      </c>
      <c r="AB36" s="116" t="s">
        <v>61</v>
      </c>
      <c r="AC36" s="116" t="s">
        <v>61</v>
      </c>
      <c r="AD36" s="116" t="s">
        <v>61</v>
      </c>
      <c r="AE36" s="116" t="s">
        <v>61</v>
      </c>
      <c r="AF36" s="116" t="s">
        <v>61</v>
      </c>
      <c r="AG36" s="116" t="s">
        <v>61</v>
      </c>
      <c r="AH36" s="116" t="s">
        <v>61</v>
      </c>
      <c r="AI36" s="116" t="s">
        <v>61</v>
      </c>
      <c r="AJ36" s="116" t="s">
        <v>61</v>
      </c>
      <c r="AK36" s="116" t="s">
        <v>61</v>
      </c>
      <c r="AL36" s="116" t="s">
        <v>61</v>
      </c>
      <c r="AM36" s="116" t="s">
        <v>61</v>
      </c>
      <c r="AN36" s="116" t="s">
        <v>61</v>
      </c>
      <c r="AO36" s="116" t="s">
        <v>61</v>
      </c>
      <c r="AP36" s="116" t="s">
        <v>61</v>
      </c>
      <c r="AQ36" s="116" t="s">
        <v>61</v>
      </c>
      <c r="AR36" s="116" t="s">
        <v>61</v>
      </c>
      <c r="AS36" s="116" t="s">
        <v>61</v>
      </c>
      <c r="AT36" s="5">
        <f t="shared" si="2"/>
        <v>5</v>
      </c>
      <c r="AU36" s="5">
        <f t="shared" si="3"/>
        <v>5</v>
      </c>
      <c r="AV36" s="114"/>
    </row>
    <row r="37" spans="1:48" ht="49.5" customHeight="1" x14ac:dyDescent="0.2">
      <c r="A37" s="161" t="str">
        <f>'1.3 Supporting Asset'!A18</f>
        <v>Servers</v>
      </c>
      <c r="B37" s="92" t="s">
        <v>219</v>
      </c>
      <c r="C37" s="92" t="s">
        <v>235</v>
      </c>
      <c r="D37" s="28"/>
      <c r="E37" s="28"/>
      <c r="F37" s="28"/>
      <c r="G37" s="88" t="s">
        <v>61</v>
      </c>
      <c r="H37" s="28"/>
      <c r="I37" s="28"/>
      <c r="J37" s="88" t="s">
        <v>61</v>
      </c>
      <c r="K37" s="28"/>
      <c r="L37" s="28"/>
      <c r="M37" s="88" t="s">
        <v>61</v>
      </c>
      <c r="N37" s="28"/>
      <c r="O37" s="28"/>
      <c r="P37" s="88" t="s">
        <v>61</v>
      </c>
      <c r="Q37" s="28"/>
      <c r="R37" s="28"/>
      <c r="S37" s="88" t="s">
        <v>61</v>
      </c>
      <c r="T37" s="28"/>
      <c r="U37" s="28"/>
      <c r="V37" s="88" t="s">
        <v>61</v>
      </c>
      <c r="W37" s="28"/>
      <c r="X37" s="28"/>
      <c r="Y37" s="88" t="s">
        <v>61</v>
      </c>
      <c r="Z37" s="28"/>
      <c r="AA37" s="28"/>
      <c r="AB37" s="88" t="s">
        <v>61</v>
      </c>
      <c r="AC37" s="28"/>
      <c r="AD37" s="28"/>
      <c r="AE37" s="88" t="s">
        <v>61</v>
      </c>
      <c r="AF37" s="28"/>
      <c r="AG37" s="28"/>
      <c r="AH37" s="88" t="s">
        <v>61</v>
      </c>
      <c r="AI37" s="28"/>
      <c r="AJ37" s="28"/>
      <c r="AK37" s="88" t="s">
        <v>61</v>
      </c>
      <c r="AL37" s="28"/>
      <c r="AM37" s="28"/>
      <c r="AN37" s="88" t="s">
        <v>61</v>
      </c>
      <c r="AO37" s="28"/>
      <c r="AP37" s="28"/>
      <c r="AQ37" s="88" t="s">
        <v>61</v>
      </c>
      <c r="AR37" s="28"/>
      <c r="AS37" s="28"/>
      <c r="AT37" s="5">
        <f t="shared" si="2"/>
        <v>5</v>
      </c>
      <c r="AU37" s="5">
        <f t="shared" si="3"/>
        <v>5</v>
      </c>
      <c r="AV37" s="77"/>
    </row>
    <row r="38" spans="1:48" ht="46.5" customHeight="1" x14ac:dyDescent="0.2">
      <c r="A38" s="162"/>
      <c r="B38" s="92" t="s">
        <v>220</v>
      </c>
      <c r="C38" s="92" t="s">
        <v>233</v>
      </c>
      <c r="D38" s="28"/>
      <c r="E38" s="28"/>
      <c r="F38" s="28"/>
      <c r="G38" s="88" t="s">
        <v>61</v>
      </c>
      <c r="H38" s="88" t="s">
        <v>61</v>
      </c>
      <c r="I38" s="88" t="s">
        <v>61</v>
      </c>
      <c r="J38" s="88" t="s">
        <v>61</v>
      </c>
      <c r="K38" s="88" t="s">
        <v>61</v>
      </c>
      <c r="L38" s="88" t="s">
        <v>61</v>
      </c>
      <c r="M38" s="88" t="s">
        <v>61</v>
      </c>
      <c r="N38" s="88" t="s">
        <v>61</v>
      </c>
      <c r="O38" s="88" t="s">
        <v>61</v>
      </c>
      <c r="P38" s="88" t="s">
        <v>61</v>
      </c>
      <c r="Q38" s="88" t="s">
        <v>61</v>
      </c>
      <c r="R38" s="88" t="s">
        <v>61</v>
      </c>
      <c r="S38" s="88" t="s">
        <v>61</v>
      </c>
      <c r="T38" s="88" t="s">
        <v>61</v>
      </c>
      <c r="U38" s="88" t="s">
        <v>61</v>
      </c>
      <c r="V38" s="88" t="s">
        <v>61</v>
      </c>
      <c r="W38" s="88" t="s">
        <v>61</v>
      </c>
      <c r="X38" s="88" t="s">
        <v>61</v>
      </c>
      <c r="Y38" s="88" t="s">
        <v>61</v>
      </c>
      <c r="Z38" s="88" t="s">
        <v>61</v>
      </c>
      <c r="AA38" s="88" t="s">
        <v>61</v>
      </c>
      <c r="AB38" s="88" t="s">
        <v>61</v>
      </c>
      <c r="AC38" s="88" t="s">
        <v>61</v>
      </c>
      <c r="AD38" s="88" t="s">
        <v>61</v>
      </c>
      <c r="AE38" s="88" t="s">
        <v>61</v>
      </c>
      <c r="AF38" s="88" t="s">
        <v>61</v>
      </c>
      <c r="AG38" s="88" t="s">
        <v>61</v>
      </c>
      <c r="AH38" s="88" t="s">
        <v>61</v>
      </c>
      <c r="AI38" s="88" t="s">
        <v>61</v>
      </c>
      <c r="AJ38" s="88" t="s">
        <v>61</v>
      </c>
      <c r="AK38" s="88" t="s">
        <v>61</v>
      </c>
      <c r="AL38" s="88" t="s">
        <v>61</v>
      </c>
      <c r="AM38" s="88" t="s">
        <v>61</v>
      </c>
      <c r="AN38" s="88" t="s">
        <v>61</v>
      </c>
      <c r="AO38" s="88" t="s">
        <v>61</v>
      </c>
      <c r="AP38" s="88" t="s">
        <v>61</v>
      </c>
      <c r="AQ38" s="88" t="s">
        <v>61</v>
      </c>
      <c r="AR38" s="88" t="s">
        <v>61</v>
      </c>
      <c r="AS38" s="88" t="s">
        <v>61</v>
      </c>
      <c r="AT38" s="5">
        <f t="shared" si="2"/>
        <v>5</v>
      </c>
      <c r="AU38" s="5">
        <f t="shared" si="3"/>
        <v>5</v>
      </c>
      <c r="AV38" s="77"/>
    </row>
    <row r="39" spans="1:48" ht="35.25" customHeight="1" x14ac:dyDescent="0.2">
      <c r="A39" s="163"/>
      <c r="B39" s="92" t="s">
        <v>221</v>
      </c>
      <c r="C39" s="92" t="s">
        <v>237</v>
      </c>
      <c r="D39" s="28"/>
      <c r="E39" s="28"/>
      <c r="F39" s="28"/>
      <c r="G39" s="28"/>
      <c r="H39" s="28"/>
      <c r="I39" s="88" t="s">
        <v>61</v>
      </c>
      <c r="J39" s="28"/>
      <c r="K39" s="28"/>
      <c r="L39" s="88" t="s">
        <v>61</v>
      </c>
      <c r="M39" s="28"/>
      <c r="N39" s="28"/>
      <c r="O39" s="88" t="s">
        <v>61</v>
      </c>
      <c r="P39" s="28"/>
      <c r="Q39" s="28"/>
      <c r="R39" s="88" t="s">
        <v>61</v>
      </c>
      <c r="S39" s="28"/>
      <c r="T39" s="28"/>
      <c r="U39" s="88" t="s">
        <v>61</v>
      </c>
      <c r="V39" s="28"/>
      <c r="W39" s="28"/>
      <c r="X39" s="88" t="s">
        <v>61</v>
      </c>
      <c r="Y39" s="28"/>
      <c r="Z39" s="28"/>
      <c r="AA39" s="88" t="s">
        <v>61</v>
      </c>
      <c r="AB39" s="28"/>
      <c r="AC39" s="28"/>
      <c r="AD39" s="88" t="s">
        <v>61</v>
      </c>
      <c r="AE39" s="28"/>
      <c r="AF39" s="28"/>
      <c r="AG39" s="88" t="s">
        <v>61</v>
      </c>
      <c r="AH39" s="28"/>
      <c r="AI39" s="28"/>
      <c r="AJ39" s="88" t="s">
        <v>61</v>
      </c>
      <c r="AK39" s="28"/>
      <c r="AL39" s="28"/>
      <c r="AM39" s="88" t="s">
        <v>61</v>
      </c>
      <c r="AN39" s="28"/>
      <c r="AO39" s="28"/>
      <c r="AP39" s="88" t="s">
        <v>61</v>
      </c>
      <c r="AQ39" s="28"/>
      <c r="AR39" s="28"/>
      <c r="AS39" s="88" t="s">
        <v>61</v>
      </c>
      <c r="AT39" s="5">
        <f t="shared" si="2"/>
        <v>5</v>
      </c>
      <c r="AU39" s="5">
        <f t="shared" si="3"/>
        <v>5</v>
      </c>
      <c r="AV39" s="77"/>
    </row>
    <row r="40" spans="1:48" ht="53.25" customHeight="1" x14ac:dyDescent="0.2">
      <c r="A40" s="161" t="str">
        <f>'1.3 Supporting Asset'!A19</f>
        <v>Database</v>
      </c>
      <c r="B40" s="92" t="s">
        <v>223</v>
      </c>
      <c r="C40" s="92" t="s">
        <v>235</v>
      </c>
      <c r="D40" s="28"/>
      <c r="E40" s="28"/>
      <c r="F40" s="28"/>
      <c r="G40" s="88" t="s">
        <v>61</v>
      </c>
      <c r="H40" s="28"/>
      <c r="I40" s="28"/>
      <c r="J40" s="88" t="s">
        <v>61</v>
      </c>
      <c r="K40" s="28"/>
      <c r="L40" s="28"/>
      <c r="M40" s="88" t="s">
        <v>61</v>
      </c>
      <c r="N40" s="28"/>
      <c r="O40" s="28"/>
      <c r="P40" s="88" t="s">
        <v>61</v>
      </c>
      <c r="Q40" s="28"/>
      <c r="R40" s="28"/>
      <c r="S40" s="88" t="s">
        <v>61</v>
      </c>
      <c r="T40" s="28"/>
      <c r="U40" s="28"/>
      <c r="V40" s="88" t="s">
        <v>61</v>
      </c>
      <c r="W40" s="28"/>
      <c r="X40" s="28"/>
      <c r="Y40" s="88" t="s">
        <v>61</v>
      </c>
      <c r="Z40" s="28"/>
      <c r="AA40" s="28"/>
      <c r="AB40" s="88" t="s">
        <v>61</v>
      </c>
      <c r="AC40" s="28"/>
      <c r="AD40" s="28"/>
      <c r="AE40" s="88" t="s">
        <v>61</v>
      </c>
      <c r="AF40" s="28"/>
      <c r="AG40" s="28"/>
      <c r="AH40" s="88" t="s">
        <v>61</v>
      </c>
      <c r="AI40" s="28"/>
      <c r="AJ40" s="28"/>
      <c r="AK40" s="88" t="s">
        <v>61</v>
      </c>
      <c r="AL40" s="28"/>
      <c r="AM40" s="28"/>
      <c r="AN40" s="88" t="s">
        <v>61</v>
      </c>
      <c r="AO40" s="28"/>
      <c r="AP40" s="28"/>
      <c r="AQ40" s="88" t="s">
        <v>61</v>
      </c>
      <c r="AR40" s="28"/>
      <c r="AS40" s="28"/>
      <c r="AT40" s="5">
        <f t="shared" si="2"/>
        <v>5</v>
      </c>
      <c r="AU40" s="5">
        <f t="shared" si="3"/>
        <v>5</v>
      </c>
      <c r="AV40" s="77"/>
    </row>
    <row r="41" spans="1:48" ht="43.5" customHeight="1" x14ac:dyDescent="0.2">
      <c r="A41" s="162"/>
      <c r="B41" s="92" t="s">
        <v>213</v>
      </c>
      <c r="C41" s="92" t="s">
        <v>233</v>
      </c>
      <c r="D41" s="28"/>
      <c r="E41" s="28"/>
      <c r="F41" s="28"/>
      <c r="G41" s="28"/>
      <c r="H41" s="88" t="s">
        <v>61</v>
      </c>
      <c r="I41" s="88" t="s">
        <v>61</v>
      </c>
      <c r="J41" s="88" t="s">
        <v>61</v>
      </c>
      <c r="K41" s="88" t="s">
        <v>61</v>
      </c>
      <c r="L41" s="88" t="s">
        <v>61</v>
      </c>
      <c r="M41" s="88" t="s">
        <v>61</v>
      </c>
      <c r="N41" s="88" t="s">
        <v>61</v>
      </c>
      <c r="O41" s="88" t="s">
        <v>61</v>
      </c>
      <c r="P41" s="88" t="s">
        <v>61</v>
      </c>
      <c r="Q41" s="88" t="s">
        <v>61</v>
      </c>
      <c r="R41" s="88" t="s">
        <v>61</v>
      </c>
      <c r="S41" s="88" t="s">
        <v>61</v>
      </c>
      <c r="T41" s="88" t="s">
        <v>61</v>
      </c>
      <c r="U41" s="88" t="s">
        <v>61</v>
      </c>
      <c r="V41" s="88" t="s">
        <v>61</v>
      </c>
      <c r="W41" s="88" t="s">
        <v>61</v>
      </c>
      <c r="X41" s="88" t="s">
        <v>61</v>
      </c>
      <c r="Y41" s="88" t="s">
        <v>61</v>
      </c>
      <c r="Z41" s="88" t="s">
        <v>61</v>
      </c>
      <c r="AA41" s="88" t="s">
        <v>61</v>
      </c>
      <c r="AB41" s="88" t="s">
        <v>61</v>
      </c>
      <c r="AC41" s="88" t="s">
        <v>61</v>
      </c>
      <c r="AD41" s="88" t="s">
        <v>61</v>
      </c>
      <c r="AE41" s="88" t="s">
        <v>61</v>
      </c>
      <c r="AF41" s="88" t="s">
        <v>61</v>
      </c>
      <c r="AG41" s="88" t="s">
        <v>61</v>
      </c>
      <c r="AH41" s="88" t="s">
        <v>61</v>
      </c>
      <c r="AI41" s="88" t="s">
        <v>61</v>
      </c>
      <c r="AJ41" s="88" t="s">
        <v>61</v>
      </c>
      <c r="AK41" s="88" t="s">
        <v>61</v>
      </c>
      <c r="AL41" s="88" t="s">
        <v>61</v>
      </c>
      <c r="AM41" s="88" t="s">
        <v>61</v>
      </c>
      <c r="AN41" s="88" t="s">
        <v>61</v>
      </c>
      <c r="AO41" s="88" t="s">
        <v>61</v>
      </c>
      <c r="AP41" s="88" t="s">
        <v>61</v>
      </c>
      <c r="AQ41" s="88" t="s">
        <v>61</v>
      </c>
      <c r="AR41" s="88" t="s">
        <v>61</v>
      </c>
      <c r="AS41" s="88" t="s">
        <v>61</v>
      </c>
      <c r="AT41" s="5">
        <f t="shared" si="2"/>
        <v>5</v>
      </c>
      <c r="AU41" s="5">
        <f t="shared" si="3"/>
        <v>5</v>
      </c>
      <c r="AV41" s="77"/>
    </row>
    <row r="42" spans="1:48" ht="42.75" customHeight="1" x14ac:dyDescent="0.2">
      <c r="A42" s="163"/>
      <c r="B42" s="92" t="s">
        <v>222</v>
      </c>
      <c r="C42" s="92" t="s">
        <v>238</v>
      </c>
      <c r="D42" s="28"/>
      <c r="E42" s="28"/>
      <c r="F42" s="28"/>
      <c r="G42" s="88" t="s">
        <v>61</v>
      </c>
      <c r="H42" s="88" t="s">
        <v>61</v>
      </c>
      <c r="I42" s="88" t="s">
        <v>61</v>
      </c>
      <c r="J42" s="88" t="s">
        <v>61</v>
      </c>
      <c r="K42" s="88" t="s">
        <v>61</v>
      </c>
      <c r="L42" s="88" t="s">
        <v>61</v>
      </c>
      <c r="M42" s="88" t="s">
        <v>61</v>
      </c>
      <c r="N42" s="88" t="s">
        <v>61</v>
      </c>
      <c r="O42" s="88" t="s">
        <v>61</v>
      </c>
      <c r="P42" s="88" t="s">
        <v>61</v>
      </c>
      <c r="Q42" s="88" t="s">
        <v>61</v>
      </c>
      <c r="R42" s="88" t="s">
        <v>61</v>
      </c>
      <c r="S42" s="88" t="s">
        <v>61</v>
      </c>
      <c r="T42" s="88" t="s">
        <v>61</v>
      </c>
      <c r="U42" s="88" t="s">
        <v>61</v>
      </c>
      <c r="V42" s="88" t="s">
        <v>61</v>
      </c>
      <c r="W42" s="88" t="s">
        <v>61</v>
      </c>
      <c r="X42" s="88" t="s">
        <v>61</v>
      </c>
      <c r="Y42" s="88" t="s">
        <v>61</v>
      </c>
      <c r="Z42" s="88" t="s">
        <v>61</v>
      </c>
      <c r="AA42" s="88" t="s">
        <v>61</v>
      </c>
      <c r="AB42" s="88" t="s">
        <v>61</v>
      </c>
      <c r="AC42" s="88" t="s">
        <v>61</v>
      </c>
      <c r="AD42" s="88" t="s">
        <v>61</v>
      </c>
      <c r="AE42" s="88" t="s">
        <v>61</v>
      </c>
      <c r="AF42" s="88" t="s">
        <v>61</v>
      </c>
      <c r="AG42" s="88" t="s">
        <v>61</v>
      </c>
      <c r="AH42" s="88" t="s">
        <v>61</v>
      </c>
      <c r="AI42" s="88" t="s">
        <v>61</v>
      </c>
      <c r="AJ42" s="88" t="s">
        <v>61</v>
      </c>
      <c r="AK42" s="88" t="s">
        <v>61</v>
      </c>
      <c r="AL42" s="88" t="s">
        <v>61</v>
      </c>
      <c r="AM42" s="88" t="s">
        <v>61</v>
      </c>
      <c r="AN42" s="88" t="s">
        <v>61</v>
      </c>
      <c r="AO42" s="88" t="s">
        <v>61</v>
      </c>
      <c r="AP42" s="88" t="s">
        <v>61</v>
      </c>
      <c r="AQ42" s="88" t="s">
        <v>61</v>
      </c>
      <c r="AR42" s="88" t="s">
        <v>61</v>
      </c>
      <c r="AS42" s="88" t="s">
        <v>61</v>
      </c>
      <c r="AT42" s="5">
        <f t="shared" si="2"/>
        <v>5</v>
      </c>
      <c r="AU42" s="5">
        <f t="shared" si="3"/>
        <v>5</v>
      </c>
      <c r="AV42" s="77"/>
    </row>
    <row r="43" spans="1:48" ht="51" customHeight="1" x14ac:dyDescent="0.2">
      <c r="A43" s="161" t="str">
        <f>'1.3 Supporting Asset'!A20</f>
        <v>Cryptography</v>
      </c>
      <c r="B43" s="92" t="s">
        <v>224</v>
      </c>
      <c r="C43" s="92" t="s">
        <v>239</v>
      </c>
      <c r="D43" s="28"/>
      <c r="E43" s="28"/>
      <c r="F43" s="28"/>
      <c r="G43" s="88" t="s">
        <v>61</v>
      </c>
      <c r="H43" s="88" t="s">
        <v>61</v>
      </c>
      <c r="I43" s="88" t="s">
        <v>61</v>
      </c>
      <c r="J43" s="88" t="s">
        <v>61</v>
      </c>
      <c r="K43" s="88" t="s">
        <v>61</v>
      </c>
      <c r="L43" s="88" t="s">
        <v>61</v>
      </c>
      <c r="M43" s="88" t="s">
        <v>61</v>
      </c>
      <c r="N43" s="88" t="s">
        <v>61</v>
      </c>
      <c r="O43" s="88" t="s">
        <v>61</v>
      </c>
      <c r="P43" s="88" t="s">
        <v>61</v>
      </c>
      <c r="Q43" s="88" t="s">
        <v>61</v>
      </c>
      <c r="R43" s="88" t="s">
        <v>61</v>
      </c>
      <c r="S43" s="88" t="s">
        <v>61</v>
      </c>
      <c r="T43" s="88" t="s">
        <v>61</v>
      </c>
      <c r="U43" s="88" t="s">
        <v>61</v>
      </c>
      <c r="V43" s="88" t="s">
        <v>61</v>
      </c>
      <c r="W43" s="88" t="s">
        <v>61</v>
      </c>
      <c r="X43" s="88" t="s">
        <v>61</v>
      </c>
      <c r="Y43" s="88" t="s">
        <v>61</v>
      </c>
      <c r="Z43" s="88" t="s">
        <v>61</v>
      </c>
      <c r="AA43" s="88" t="s">
        <v>61</v>
      </c>
      <c r="AB43" s="88" t="s">
        <v>61</v>
      </c>
      <c r="AC43" s="88" t="s">
        <v>61</v>
      </c>
      <c r="AD43" s="88" t="s">
        <v>61</v>
      </c>
      <c r="AE43" s="88" t="s">
        <v>61</v>
      </c>
      <c r="AF43" s="88" t="s">
        <v>61</v>
      </c>
      <c r="AG43" s="88" t="s">
        <v>61</v>
      </c>
      <c r="AH43" s="88" t="s">
        <v>61</v>
      </c>
      <c r="AI43" s="88" t="s">
        <v>61</v>
      </c>
      <c r="AJ43" s="88" t="s">
        <v>61</v>
      </c>
      <c r="AK43" s="88" t="s">
        <v>61</v>
      </c>
      <c r="AL43" s="88" t="s">
        <v>61</v>
      </c>
      <c r="AM43" s="88" t="s">
        <v>61</v>
      </c>
      <c r="AN43" s="88" t="s">
        <v>61</v>
      </c>
      <c r="AO43" s="88" t="s">
        <v>61</v>
      </c>
      <c r="AP43" s="88" t="s">
        <v>61</v>
      </c>
      <c r="AQ43" s="88" t="s">
        <v>61</v>
      </c>
      <c r="AR43" s="88" t="s">
        <v>61</v>
      </c>
      <c r="AS43" s="88" t="s">
        <v>61</v>
      </c>
      <c r="AT43" s="5">
        <f t="shared" si="2"/>
        <v>5</v>
      </c>
      <c r="AU43" s="5">
        <f t="shared" ref="AU43:AU50" si="8">AT43</f>
        <v>5</v>
      </c>
      <c r="AV43" s="77"/>
    </row>
    <row r="44" spans="1:48" ht="42" customHeight="1" x14ac:dyDescent="0.2">
      <c r="A44" s="163"/>
      <c r="B44" s="92" t="s">
        <v>225</v>
      </c>
      <c r="C44" s="92" t="s">
        <v>240</v>
      </c>
      <c r="D44" s="28"/>
      <c r="E44" s="28"/>
      <c r="F44" s="28"/>
      <c r="G44" s="88" t="s">
        <v>61</v>
      </c>
      <c r="H44" s="88" t="s">
        <v>61</v>
      </c>
      <c r="I44" s="88" t="s">
        <v>61</v>
      </c>
      <c r="J44" s="88" t="s">
        <v>61</v>
      </c>
      <c r="K44" s="88" t="s">
        <v>61</v>
      </c>
      <c r="L44" s="88" t="s">
        <v>61</v>
      </c>
      <c r="M44" s="88" t="s">
        <v>61</v>
      </c>
      <c r="N44" s="88" t="s">
        <v>61</v>
      </c>
      <c r="O44" s="88" t="s">
        <v>61</v>
      </c>
      <c r="P44" s="88" t="s">
        <v>61</v>
      </c>
      <c r="Q44" s="88" t="s">
        <v>61</v>
      </c>
      <c r="R44" s="88" t="s">
        <v>61</v>
      </c>
      <c r="S44" s="88" t="s">
        <v>61</v>
      </c>
      <c r="T44" s="88" t="s">
        <v>61</v>
      </c>
      <c r="U44" s="88" t="s">
        <v>61</v>
      </c>
      <c r="V44" s="88" t="s">
        <v>61</v>
      </c>
      <c r="W44" s="88" t="s">
        <v>61</v>
      </c>
      <c r="X44" s="88" t="s">
        <v>61</v>
      </c>
      <c r="Y44" s="88" t="s">
        <v>61</v>
      </c>
      <c r="Z44" s="88" t="s">
        <v>61</v>
      </c>
      <c r="AA44" s="88" t="s">
        <v>61</v>
      </c>
      <c r="AB44" s="88" t="s">
        <v>61</v>
      </c>
      <c r="AC44" s="88" t="s">
        <v>61</v>
      </c>
      <c r="AD44" s="88" t="s">
        <v>61</v>
      </c>
      <c r="AE44" s="88" t="s">
        <v>61</v>
      </c>
      <c r="AF44" s="88" t="s">
        <v>61</v>
      </c>
      <c r="AG44" s="88" t="s">
        <v>61</v>
      </c>
      <c r="AH44" s="88" t="s">
        <v>61</v>
      </c>
      <c r="AI44" s="88" t="s">
        <v>61</v>
      </c>
      <c r="AJ44" s="88" t="s">
        <v>61</v>
      </c>
      <c r="AK44" s="88" t="s">
        <v>61</v>
      </c>
      <c r="AL44" s="88" t="s">
        <v>61</v>
      </c>
      <c r="AM44" s="88" t="s">
        <v>61</v>
      </c>
      <c r="AN44" s="88" t="s">
        <v>61</v>
      </c>
      <c r="AO44" s="88" t="s">
        <v>61</v>
      </c>
      <c r="AP44" s="88" t="s">
        <v>61</v>
      </c>
      <c r="AQ44" s="88" t="s">
        <v>61</v>
      </c>
      <c r="AR44" s="88" t="s">
        <v>61</v>
      </c>
      <c r="AS44" s="88" t="s">
        <v>61</v>
      </c>
      <c r="AT44" s="5">
        <f t="shared" si="2"/>
        <v>5</v>
      </c>
      <c r="AU44" s="5">
        <f t="shared" si="8"/>
        <v>5</v>
      </c>
      <c r="AV44" s="77"/>
    </row>
    <row r="45" spans="1:48" ht="37.5" customHeight="1" x14ac:dyDescent="0.2">
      <c r="A45" s="150" t="str">
        <f>'1.3 Supporting Asset'!A21</f>
        <v>Integration with external meteo data</v>
      </c>
      <c r="B45" s="92" t="s">
        <v>227</v>
      </c>
      <c r="C45" s="92" t="s">
        <v>242</v>
      </c>
      <c r="D45" s="28"/>
      <c r="E45" s="28"/>
      <c r="F45" s="28"/>
      <c r="G45" s="28"/>
      <c r="H45" s="28"/>
      <c r="I45" s="28"/>
      <c r="J45" s="28"/>
      <c r="K45" s="28"/>
      <c r="L45" s="28"/>
      <c r="M45" s="28"/>
      <c r="N45" s="28"/>
      <c r="O45" s="28"/>
      <c r="P45" s="28"/>
      <c r="Q45" s="88" t="s">
        <v>61</v>
      </c>
      <c r="R45" s="28"/>
      <c r="S45" s="28"/>
      <c r="T45" s="28"/>
      <c r="U45" s="28"/>
      <c r="V45" s="28"/>
      <c r="W45" s="88" t="s">
        <v>61</v>
      </c>
      <c r="X45" s="88" t="s">
        <v>61</v>
      </c>
      <c r="Y45" s="28"/>
      <c r="Z45" s="28"/>
      <c r="AA45" s="28"/>
      <c r="AB45" s="28"/>
      <c r="AC45" s="28"/>
      <c r="AD45" s="28"/>
      <c r="AE45" s="28"/>
      <c r="AF45" s="28"/>
      <c r="AG45" s="28"/>
      <c r="AH45" s="28"/>
      <c r="AI45" s="28"/>
      <c r="AJ45" s="28"/>
      <c r="AK45" s="28"/>
      <c r="AL45" s="28"/>
      <c r="AM45" s="28"/>
      <c r="AN45" s="28"/>
      <c r="AO45" s="28"/>
      <c r="AP45" s="28"/>
      <c r="AQ45" s="28"/>
      <c r="AR45" s="28"/>
      <c r="AS45" s="28"/>
      <c r="AT45" s="5">
        <f t="shared" si="2"/>
        <v>5</v>
      </c>
      <c r="AU45" s="5">
        <f t="shared" si="8"/>
        <v>5</v>
      </c>
      <c r="AV45" s="77"/>
    </row>
    <row r="46" spans="1:48" ht="52.5" customHeight="1" x14ac:dyDescent="0.2">
      <c r="A46" s="207"/>
      <c r="B46" s="92" t="s">
        <v>228</v>
      </c>
      <c r="C46" s="92" t="s">
        <v>241</v>
      </c>
      <c r="D46" s="28"/>
      <c r="E46" s="28"/>
      <c r="F46" s="28"/>
      <c r="G46" s="28"/>
      <c r="H46" s="28"/>
      <c r="I46" s="28"/>
      <c r="J46" s="28"/>
      <c r="K46" s="28"/>
      <c r="L46" s="28"/>
      <c r="M46" s="28"/>
      <c r="N46" s="28"/>
      <c r="O46" s="28"/>
      <c r="P46" s="28"/>
      <c r="Q46" s="28"/>
      <c r="R46" s="88" t="s">
        <v>61</v>
      </c>
      <c r="S46" s="28"/>
      <c r="T46" s="28"/>
      <c r="U46" s="28"/>
      <c r="V46" s="28"/>
      <c r="W46" s="88" t="s">
        <v>61</v>
      </c>
      <c r="X46" s="88" t="s">
        <v>61</v>
      </c>
      <c r="Y46" s="28"/>
      <c r="Z46" s="28"/>
      <c r="AA46" s="28"/>
      <c r="AB46" s="28"/>
      <c r="AC46" s="28"/>
      <c r="AD46" s="28"/>
      <c r="AE46" s="28"/>
      <c r="AF46" s="28"/>
      <c r="AG46" s="28"/>
      <c r="AH46" s="28"/>
      <c r="AI46" s="28"/>
      <c r="AJ46" s="28"/>
      <c r="AK46" s="28"/>
      <c r="AL46" s="28"/>
      <c r="AM46" s="28"/>
      <c r="AN46" s="28"/>
      <c r="AO46" s="28"/>
      <c r="AP46" s="28"/>
      <c r="AQ46" s="28"/>
      <c r="AR46" s="28"/>
      <c r="AS46" s="28"/>
      <c r="AT46" s="5">
        <f t="shared" si="2"/>
        <v>5</v>
      </c>
      <c r="AU46" s="5">
        <f t="shared" si="8"/>
        <v>5</v>
      </c>
      <c r="AV46" s="77"/>
    </row>
    <row r="47" spans="1:48" ht="47.25" customHeight="1" x14ac:dyDescent="0.2">
      <c r="A47" s="150" t="str">
        <f>'1.3 Supporting Asset'!A23</f>
        <v>Integration with external maps</v>
      </c>
      <c r="B47" s="92" t="s">
        <v>229</v>
      </c>
      <c r="C47" s="92" t="s">
        <v>245</v>
      </c>
      <c r="D47" s="28"/>
      <c r="E47" s="28"/>
      <c r="F47" s="28"/>
      <c r="G47" s="28"/>
      <c r="H47" s="28"/>
      <c r="I47" s="28"/>
      <c r="J47" s="28"/>
      <c r="K47" s="28"/>
      <c r="L47" s="28"/>
      <c r="M47" s="28"/>
      <c r="N47" s="28"/>
      <c r="O47" s="28"/>
      <c r="P47" s="28"/>
      <c r="Q47" s="28"/>
      <c r="R47" s="28"/>
      <c r="S47" s="28"/>
      <c r="T47" s="88" t="s">
        <v>61</v>
      </c>
      <c r="U47" s="28"/>
      <c r="V47" s="28"/>
      <c r="W47" s="88" t="s">
        <v>61</v>
      </c>
      <c r="X47" s="88" t="s">
        <v>61</v>
      </c>
      <c r="Y47" s="28"/>
      <c r="Z47" s="28"/>
      <c r="AA47" s="28"/>
      <c r="AB47" s="28"/>
      <c r="AC47" s="28"/>
      <c r="AD47" s="28"/>
      <c r="AE47" s="28"/>
      <c r="AF47" s="28"/>
      <c r="AG47" s="28"/>
      <c r="AH47" s="28"/>
      <c r="AI47" s="28"/>
      <c r="AJ47" s="28"/>
      <c r="AK47" s="28"/>
      <c r="AL47" s="28"/>
      <c r="AM47" s="28"/>
      <c r="AN47" s="28"/>
      <c r="AO47" s="28"/>
      <c r="AP47" s="28"/>
      <c r="AQ47" s="28"/>
      <c r="AR47" s="28"/>
      <c r="AS47" s="28"/>
      <c r="AT47" s="5">
        <f t="shared" si="2"/>
        <v>5</v>
      </c>
      <c r="AU47" s="5">
        <f t="shared" si="8"/>
        <v>5</v>
      </c>
      <c r="AV47" s="77"/>
    </row>
    <row r="48" spans="1:48" ht="46.5" customHeight="1" x14ac:dyDescent="0.2">
      <c r="A48" s="207"/>
      <c r="B48" s="92" t="s">
        <v>228</v>
      </c>
      <c r="C48" s="92" t="s">
        <v>241</v>
      </c>
      <c r="D48" s="28"/>
      <c r="E48" s="28"/>
      <c r="F48" s="28"/>
      <c r="G48" s="28"/>
      <c r="H48" s="28"/>
      <c r="I48" s="28"/>
      <c r="J48" s="28"/>
      <c r="K48" s="28"/>
      <c r="L48" s="28"/>
      <c r="M48" s="28"/>
      <c r="N48" s="28"/>
      <c r="O48" s="28"/>
      <c r="P48" s="28"/>
      <c r="Q48" s="28"/>
      <c r="R48" s="28"/>
      <c r="S48" s="28"/>
      <c r="T48" s="28"/>
      <c r="U48" s="88" t="s">
        <v>61</v>
      </c>
      <c r="V48" s="88"/>
      <c r="W48" s="88" t="s">
        <v>61</v>
      </c>
      <c r="X48" s="88" t="s">
        <v>61</v>
      </c>
      <c r="Y48" s="28"/>
      <c r="Z48" s="28"/>
      <c r="AA48" s="28"/>
      <c r="AB48" s="28"/>
      <c r="AC48" s="28"/>
      <c r="AD48" s="28"/>
      <c r="AE48" s="28"/>
      <c r="AF48" s="28"/>
      <c r="AG48" s="28"/>
      <c r="AH48" s="28"/>
      <c r="AI48" s="28"/>
      <c r="AJ48" s="28"/>
      <c r="AK48" s="28"/>
      <c r="AL48" s="28"/>
      <c r="AM48" s="28"/>
      <c r="AN48" s="28"/>
      <c r="AO48" s="28"/>
      <c r="AP48" s="28"/>
      <c r="AQ48" s="28"/>
      <c r="AR48" s="28"/>
      <c r="AS48" s="28"/>
      <c r="AT48" s="5">
        <f t="shared" si="2"/>
        <v>5</v>
      </c>
      <c r="AU48" s="5">
        <f t="shared" si="8"/>
        <v>5</v>
      </c>
      <c r="AV48" s="77"/>
    </row>
    <row r="49" spans="1:48" ht="41.25" customHeight="1" x14ac:dyDescent="0.2">
      <c r="A49" s="150" t="str">
        <f>'1.3 Supporting Asset'!A25</f>
        <v>Integration with external air traffic mapping</v>
      </c>
      <c r="B49" s="92" t="s">
        <v>230</v>
      </c>
      <c r="C49" s="92" t="s">
        <v>246</v>
      </c>
      <c r="D49" s="28"/>
      <c r="E49" s="28"/>
      <c r="F49" s="28"/>
      <c r="G49" s="28"/>
      <c r="H49" s="28"/>
      <c r="I49" s="28"/>
      <c r="J49" s="28"/>
      <c r="K49" s="28"/>
      <c r="L49" s="28"/>
      <c r="M49" s="28"/>
      <c r="N49" s="28"/>
      <c r="O49" s="28"/>
      <c r="P49" s="28"/>
      <c r="Q49" s="28"/>
      <c r="R49" s="28"/>
      <c r="S49" s="28"/>
      <c r="T49" s="28"/>
      <c r="U49" s="28"/>
      <c r="V49" s="28"/>
      <c r="W49" s="88" t="s">
        <v>61</v>
      </c>
      <c r="X49" s="88" t="s">
        <v>61</v>
      </c>
      <c r="Y49" s="28"/>
      <c r="Z49" s="28"/>
      <c r="AA49" s="28"/>
      <c r="AB49" s="28"/>
      <c r="AC49" s="28"/>
      <c r="AD49" s="28"/>
      <c r="AE49" s="28"/>
      <c r="AF49" s="28"/>
      <c r="AG49" s="28"/>
      <c r="AH49" s="28"/>
      <c r="AI49" s="28"/>
      <c r="AJ49" s="28"/>
      <c r="AK49" s="28"/>
      <c r="AL49" s="28"/>
      <c r="AM49" s="28"/>
      <c r="AN49" s="28"/>
      <c r="AO49" s="88" t="s">
        <v>61</v>
      </c>
      <c r="AP49" s="28"/>
      <c r="AQ49" s="28"/>
      <c r="AR49" s="28"/>
      <c r="AS49" s="28"/>
      <c r="AT49" s="5">
        <f t="shared" si="2"/>
        <v>5</v>
      </c>
      <c r="AU49" s="5">
        <f t="shared" si="8"/>
        <v>5</v>
      </c>
      <c r="AV49" s="77"/>
    </row>
    <row r="50" spans="1:48" ht="45.75" customHeight="1" x14ac:dyDescent="0.2">
      <c r="A50" s="207"/>
      <c r="B50" s="92" t="s">
        <v>228</v>
      </c>
      <c r="C50" s="92" t="s">
        <v>241</v>
      </c>
      <c r="D50" s="28"/>
      <c r="E50" s="28"/>
      <c r="F50" s="28"/>
      <c r="G50" s="28"/>
      <c r="H50" s="28"/>
      <c r="I50" s="28"/>
      <c r="J50" s="28"/>
      <c r="K50" s="28"/>
      <c r="L50" s="28"/>
      <c r="M50" s="28"/>
      <c r="N50" s="28"/>
      <c r="O50" s="28"/>
      <c r="P50" s="28"/>
      <c r="Q50" s="28"/>
      <c r="R50" s="28"/>
      <c r="S50" s="28"/>
      <c r="T50" s="28"/>
      <c r="U50" s="28"/>
      <c r="V50" s="28"/>
      <c r="W50" s="88" t="s">
        <v>61</v>
      </c>
      <c r="X50" s="88" t="s">
        <v>61</v>
      </c>
      <c r="Y50" s="28"/>
      <c r="Z50" s="28"/>
      <c r="AA50" s="28"/>
      <c r="AB50" s="28"/>
      <c r="AC50" s="28"/>
      <c r="AD50" s="28"/>
      <c r="AE50" s="28"/>
      <c r="AF50" s="28"/>
      <c r="AG50" s="28"/>
      <c r="AH50" s="28"/>
      <c r="AI50" s="28"/>
      <c r="AJ50" s="28"/>
      <c r="AK50" s="28"/>
      <c r="AL50" s="28"/>
      <c r="AM50" s="28"/>
      <c r="AN50" s="28"/>
      <c r="AO50" s="28"/>
      <c r="AP50" s="88" t="s">
        <v>61</v>
      </c>
      <c r="AQ50" s="28"/>
      <c r="AR50" s="28"/>
      <c r="AS50" s="28"/>
      <c r="AT50" s="5">
        <f t="shared" si="2"/>
        <v>5</v>
      </c>
      <c r="AU50" s="5">
        <f t="shared" si="8"/>
        <v>5</v>
      </c>
      <c r="AV50" s="77"/>
    </row>
  </sheetData>
  <mergeCells count="37">
    <mergeCell ref="A37:A39"/>
    <mergeCell ref="A14:A15"/>
    <mergeCell ref="A16:A20"/>
    <mergeCell ref="A21:A25"/>
    <mergeCell ref="A26:A30"/>
    <mergeCell ref="A31:A36"/>
    <mergeCell ref="A47:A48"/>
    <mergeCell ref="A49:A50"/>
    <mergeCell ref="A40:A42"/>
    <mergeCell ref="A43:A44"/>
    <mergeCell ref="A45:A46"/>
    <mergeCell ref="A7:C7"/>
    <mergeCell ref="D3:AS3"/>
    <mergeCell ref="B3:B6"/>
    <mergeCell ref="C3:C6"/>
    <mergeCell ref="A11:A12"/>
    <mergeCell ref="G4:I5"/>
    <mergeCell ref="D4:F5"/>
    <mergeCell ref="AQ4:AS5"/>
    <mergeCell ref="AN4:AP5"/>
    <mergeCell ref="A8:A10"/>
    <mergeCell ref="AT3:AT5"/>
    <mergeCell ref="AU3:AU5"/>
    <mergeCell ref="AV3:AV5"/>
    <mergeCell ref="A1:AV1"/>
    <mergeCell ref="A2:AV2"/>
    <mergeCell ref="A3:A6"/>
    <mergeCell ref="AK4:AM5"/>
    <mergeCell ref="AH4:AJ5"/>
    <mergeCell ref="AE4:AG5"/>
    <mergeCell ref="AB4:AD5"/>
    <mergeCell ref="Y4:AA5"/>
    <mergeCell ref="V4:X5"/>
    <mergeCell ref="S4:U5"/>
    <mergeCell ref="P4:R5"/>
    <mergeCell ref="M4:O5"/>
    <mergeCell ref="J4:L5"/>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25"/>
  <sheetViews>
    <sheetView topLeftCell="A37" zoomScaleNormal="100" workbookViewId="0">
      <selection activeCell="F35" sqref="F35"/>
    </sheetView>
  </sheetViews>
  <sheetFormatPr defaultColWidth="11.42578125" defaultRowHeight="12.75" x14ac:dyDescent="0.2"/>
  <cols>
    <col min="1" max="1" width="28" style="20" customWidth="1"/>
    <col min="2" max="2" width="25.42578125" style="20" customWidth="1"/>
    <col min="3" max="3" width="26.42578125" style="20" customWidth="1"/>
    <col min="6" max="6" width="16.7109375" customWidth="1"/>
    <col min="12" max="12" width="35.42578125" customWidth="1"/>
  </cols>
  <sheetData>
    <row r="1" spans="1:12" ht="23.1" customHeight="1" x14ac:dyDescent="0.2">
      <c r="A1" s="223" t="s">
        <v>77</v>
      </c>
      <c r="B1" s="224"/>
      <c r="C1" s="224"/>
      <c r="D1" s="224"/>
      <c r="E1" s="224"/>
      <c r="F1" s="224"/>
      <c r="G1" s="224"/>
      <c r="H1" s="224"/>
      <c r="I1" s="224"/>
      <c r="J1" s="224"/>
      <c r="K1" s="224"/>
      <c r="L1" s="224"/>
    </row>
    <row r="2" spans="1:12" ht="24.95" customHeight="1" x14ac:dyDescent="0.2">
      <c r="A2" s="239" t="s">
        <v>64</v>
      </c>
      <c r="B2" s="240"/>
      <c r="C2" s="240"/>
      <c r="D2" s="240"/>
      <c r="E2" s="240"/>
      <c r="F2" s="240"/>
      <c r="G2" s="240"/>
      <c r="H2" s="240"/>
      <c r="I2" s="240"/>
      <c r="J2" s="240"/>
      <c r="K2" s="240"/>
      <c r="L2" s="240"/>
    </row>
    <row r="3" spans="1:12" x14ac:dyDescent="0.2">
      <c r="A3" s="196" t="s">
        <v>38</v>
      </c>
      <c r="B3" s="196" t="s">
        <v>50</v>
      </c>
      <c r="C3" s="196" t="s">
        <v>44</v>
      </c>
      <c r="D3" s="196" t="s">
        <v>63</v>
      </c>
      <c r="E3" s="149"/>
      <c r="F3" s="149"/>
      <c r="G3" s="149"/>
      <c r="H3" s="149"/>
      <c r="I3" s="149"/>
      <c r="J3" s="149"/>
      <c r="K3" s="149"/>
      <c r="L3" s="149"/>
    </row>
    <row r="4" spans="1:12" x14ac:dyDescent="0.2">
      <c r="A4" s="149"/>
      <c r="B4" s="149"/>
      <c r="C4" s="149"/>
    </row>
    <row r="5" spans="1:12" ht="45" x14ac:dyDescent="0.2">
      <c r="A5" s="149"/>
      <c r="B5" s="149"/>
      <c r="C5" s="149"/>
      <c r="D5" s="23" t="s">
        <v>70</v>
      </c>
      <c r="E5" s="23" t="s">
        <v>71</v>
      </c>
      <c r="F5" s="23" t="s">
        <v>72</v>
      </c>
      <c r="G5" s="23" t="s">
        <v>73</v>
      </c>
      <c r="H5" s="23" t="s">
        <v>74</v>
      </c>
      <c r="I5" s="23" t="s">
        <v>75</v>
      </c>
      <c r="J5" s="23" t="s">
        <v>76</v>
      </c>
      <c r="K5" s="23" t="s">
        <v>65</v>
      </c>
      <c r="L5" s="23" t="s">
        <v>9</v>
      </c>
    </row>
    <row r="6" spans="1:12" s="95" customFormat="1" ht="42.75" x14ac:dyDescent="0.2">
      <c r="A6" s="236" t="str">
        <f>'1.3 Supporting Asset'!A4</f>
        <v>Personnel</v>
      </c>
      <c r="B6" s="109" t="s">
        <v>264</v>
      </c>
      <c r="C6" s="107" t="s">
        <v>266</v>
      </c>
      <c r="D6" s="96">
        <v>4</v>
      </c>
      <c r="E6" s="96">
        <v>3</v>
      </c>
      <c r="F6" s="96">
        <v>3</v>
      </c>
      <c r="G6" s="96">
        <v>3</v>
      </c>
      <c r="H6" s="96">
        <v>2</v>
      </c>
      <c r="I6" s="96">
        <v>4</v>
      </c>
      <c r="J6" s="96">
        <v>3</v>
      </c>
      <c r="K6" s="97">
        <f t="shared" ref="K6:K10" si="0">MAX(D6:J6)</f>
        <v>4</v>
      </c>
      <c r="L6" s="113" t="s">
        <v>292</v>
      </c>
    </row>
    <row r="7" spans="1:12" s="95" customFormat="1" ht="55.5" customHeight="1" x14ac:dyDescent="0.2">
      <c r="A7" s="237"/>
      <c r="B7" s="109" t="s">
        <v>265</v>
      </c>
      <c r="C7" s="107" t="s">
        <v>267</v>
      </c>
      <c r="D7" s="96">
        <v>1</v>
      </c>
      <c r="E7" s="96">
        <v>3</v>
      </c>
      <c r="F7" s="96">
        <v>3</v>
      </c>
      <c r="G7" s="96">
        <v>3</v>
      </c>
      <c r="H7" s="96">
        <v>1</v>
      </c>
      <c r="I7" s="96">
        <v>5</v>
      </c>
      <c r="J7" s="96">
        <v>2</v>
      </c>
      <c r="K7" s="97">
        <f t="shared" si="0"/>
        <v>5</v>
      </c>
      <c r="L7" s="113" t="s">
        <v>290</v>
      </c>
    </row>
    <row r="8" spans="1:12" s="103" customFormat="1" ht="42.75" x14ac:dyDescent="0.2">
      <c r="A8" s="238"/>
      <c r="B8" s="107" t="s">
        <v>273</v>
      </c>
      <c r="C8" s="107" t="s">
        <v>288</v>
      </c>
      <c r="D8" s="100">
        <v>1</v>
      </c>
      <c r="E8" s="100">
        <v>4</v>
      </c>
      <c r="F8" s="100">
        <v>2</v>
      </c>
      <c r="G8" s="100">
        <v>1</v>
      </c>
      <c r="H8" s="100">
        <v>2</v>
      </c>
      <c r="I8" s="100">
        <v>4</v>
      </c>
      <c r="J8" s="100">
        <v>1</v>
      </c>
      <c r="K8" s="102">
        <f t="shared" si="0"/>
        <v>4</v>
      </c>
      <c r="L8" s="113" t="s">
        <v>275</v>
      </c>
    </row>
    <row r="9" spans="1:12" ht="86.25" customHeight="1" x14ac:dyDescent="0.2">
      <c r="A9" s="236" t="str">
        <f>'1.3 Supporting Asset'!A5</f>
        <v>Drone</v>
      </c>
      <c r="B9" s="92" t="s">
        <v>210</v>
      </c>
      <c r="C9" s="92" t="s">
        <v>231</v>
      </c>
      <c r="D9" s="90">
        <v>1</v>
      </c>
      <c r="E9" s="90">
        <v>1</v>
      </c>
      <c r="F9" s="90">
        <v>2</v>
      </c>
      <c r="G9" s="90">
        <v>1</v>
      </c>
      <c r="H9" s="90">
        <v>3</v>
      </c>
      <c r="I9" s="90">
        <v>5</v>
      </c>
      <c r="J9" s="90">
        <v>4</v>
      </c>
      <c r="K9" s="89">
        <f t="shared" si="0"/>
        <v>5</v>
      </c>
      <c r="L9" s="113" t="s">
        <v>291</v>
      </c>
    </row>
    <row r="10" spans="1:12" ht="62.25" customHeight="1" x14ac:dyDescent="0.2">
      <c r="A10" s="237"/>
      <c r="B10" s="92" t="s">
        <v>232</v>
      </c>
      <c r="C10" s="92" t="s">
        <v>233</v>
      </c>
      <c r="D10" s="90">
        <v>4</v>
      </c>
      <c r="E10" s="90">
        <v>3</v>
      </c>
      <c r="F10" s="90">
        <v>2</v>
      </c>
      <c r="G10" s="90">
        <v>3</v>
      </c>
      <c r="H10" s="90">
        <v>4</v>
      </c>
      <c r="I10" s="90">
        <v>2</v>
      </c>
      <c r="J10" s="90">
        <v>3</v>
      </c>
      <c r="K10" s="89">
        <f t="shared" si="0"/>
        <v>4</v>
      </c>
      <c r="L10" s="113" t="s">
        <v>293</v>
      </c>
    </row>
    <row r="11" spans="1:12" ht="57" x14ac:dyDescent="0.2">
      <c r="A11" s="87" t="str">
        <f>'1.3 Supporting Asset'!A6</f>
        <v>Machine learning</v>
      </c>
      <c r="B11" s="93" t="s">
        <v>247</v>
      </c>
      <c r="C11" s="94" t="s">
        <v>233</v>
      </c>
      <c r="D11" s="90">
        <v>4</v>
      </c>
      <c r="E11" s="90">
        <v>3</v>
      </c>
      <c r="F11" s="90">
        <v>3</v>
      </c>
      <c r="G11" s="90">
        <v>3</v>
      </c>
      <c r="H11" s="90">
        <v>2</v>
      </c>
      <c r="I11" s="90">
        <v>2</v>
      </c>
      <c r="J11" s="90">
        <v>3</v>
      </c>
      <c r="K11" s="89">
        <f t="shared" ref="K11:K40" si="1">MAX(D11:J11)</f>
        <v>4</v>
      </c>
      <c r="L11" s="113" t="s">
        <v>248</v>
      </c>
    </row>
    <row r="12" spans="1:12" ht="54" customHeight="1" x14ac:dyDescent="0.2">
      <c r="A12" s="161" t="str">
        <f>'1.3 Supporting Asset'!A7</f>
        <v>User interface</v>
      </c>
      <c r="B12" s="92" t="s">
        <v>211</v>
      </c>
      <c r="C12" s="92" t="s">
        <v>234</v>
      </c>
      <c r="D12" s="90">
        <v>1</v>
      </c>
      <c r="E12" s="90">
        <v>4</v>
      </c>
      <c r="F12" s="90">
        <v>3</v>
      </c>
      <c r="G12" s="90">
        <v>1</v>
      </c>
      <c r="H12" s="90">
        <v>1</v>
      </c>
      <c r="I12" s="90">
        <v>4</v>
      </c>
      <c r="J12" s="90">
        <v>4</v>
      </c>
      <c r="K12" s="89">
        <f t="shared" si="1"/>
        <v>4</v>
      </c>
      <c r="L12" s="113" t="s">
        <v>294</v>
      </c>
    </row>
    <row r="13" spans="1:12" ht="95.25" customHeight="1" x14ac:dyDescent="0.2">
      <c r="A13" s="162"/>
      <c r="B13" s="93" t="s">
        <v>297</v>
      </c>
      <c r="C13" s="93" t="s">
        <v>278</v>
      </c>
      <c r="D13" s="90">
        <v>4</v>
      </c>
      <c r="E13" s="90">
        <v>4</v>
      </c>
      <c r="F13" s="90">
        <v>3</v>
      </c>
      <c r="G13" s="90">
        <v>3</v>
      </c>
      <c r="H13" s="90">
        <v>3</v>
      </c>
      <c r="I13" s="90">
        <v>2</v>
      </c>
      <c r="J13" s="90">
        <v>3</v>
      </c>
      <c r="K13" s="89">
        <f t="shared" si="1"/>
        <v>4</v>
      </c>
      <c r="L13" s="113" t="s">
        <v>305</v>
      </c>
    </row>
    <row r="14" spans="1:12" ht="80.25" customHeight="1" x14ac:dyDescent="0.2">
      <c r="A14" s="161" t="str">
        <f>'1.3 Supporting Asset'!A8</f>
        <v>Network communication between client (user interface) and UAV network (LAN)</v>
      </c>
      <c r="B14" s="92" t="s">
        <v>212</v>
      </c>
      <c r="C14" s="92" t="s">
        <v>235</v>
      </c>
      <c r="D14" s="90">
        <v>4</v>
      </c>
      <c r="E14" s="90">
        <v>2</v>
      </c>
      <c r="F14" s="90">
        <v>2</v>
      </c>
      <c r="G14" s="90">
        <v>2</v>
      </c>
      <c r="H14" s="90">
        <v>3</v>
      </c>
      <c r="I14" s="90">
        <v>3</v>
      </c>
      <c r="J14" s="90">
        <v>3</v>
      </c>
      <c r="K14" s="89">
        <f t="shared" si="1"/>
        <v>4</v>
      </c>
      <c r="L14" s="113" t="s">
        <v>300</v>
      </c>
    </row>
    <row r="15" spans="1:12" s="91" customFormat="1" ht="94.5" customHeight="1" x14ac:dyDescent="0.2">
      <c r="A15" s="162"/>
      <c r="B15" s="92" t="s">
        <v>243</v>
      </c>
      <c r="C15" s="108" t="s">
        <v>269</v>
      </c>
      <c r="D15" s="90">
        <v>3</v>
      </c>
      <c r="E15" s="90">
        <v>2</v>
      </c>
      <c r="F15" s="90">
        <v>2</v>
      </c>
      <c r="G15" s="90">
        <v>2</v>
      </c>
      <c r="H15" s="90">
        <v>3</v>
      </c>
      <c r="I15" s="90">
        <v>2</v>
      </c>
      <c r="J15" s="90">
        <v>3</v>
      </c>
      <c r="K15" s="89">
        <f t="shared" si="1"/>
        <v>3</v>
      </c>
      <c r="L15" s="113" t="s">
        <v>301</v>
      </c>
    </row>
    <row r="16" spans="1:12" ht="39" customHeight="1" x14ac:dyDescent="0.2">
      <c r="A16" s="162"/>
      <c r="B16" s="92" t="s">
        <v>213</v>
      </c>
      <c r="C16" s="92" t="s">
        <v>233</v>
      </c>
      <c r="D16" s="90">
        <v>4</v>
      </c>
      <c r="E16" s="90">
        <v>2</v>
      </c>
      <c r="F16" s="90">
        <v>2</v>
      </c>
      <c r="G16" s="90">
        <v>3</v>
      </c>
      <c r="H16" s="90">
        <v>4</v>
      </c>
      <c r="I16" s="90">
        <v>2</v>
      </c>
      <c r="J16" s="90">
        <v>3</v>
      </c>
      <c r="K16" s="89">
        <f t="shared" si="1"/>
        <v>4</v>
      </c>
      <c r="L16" s="113" t="s">
        <v>298</v>
      </c>
    </row>
    <row r="17" spans="1:12" ht="57.75" customHeight="1" x14ac:dyDescent="0.2">
      <c r="A17" s="162"/>
      <c r="B17" s="92" t="s">
        <v>214</v>
      </c>
      <c r="C17" s="92" t="s">
        <v>235</v>
      </c>
      <c r="D17" s="90">
        <v>4</v>
      </c>
      <c r="E17" s="90">
        <v>3</v>
      </c>
      <c r="F17" s="90">
        <v>2</v>
      </c>
      <c r="G17" s="90">
        <v>2</v>
      </c>
      <c r="H17" s="90">
        <v>3</v>
      </c>
      <c r="I17" s="90">
        <v>2</v>
      </c>
      <c r="J17" s="90">
        <v>3</v>
      </c>
      <c r="K17" s="89">
        <f t="shared" si="1"/>
        <v>4</v>
      </c>
      <c r="L17" s="113" t="s">
        <v>249</v>
      </c>
    </row>
    <row r="18" spans="1:12" s="106" customFormat="1" ht="51.75" customHeight="1" x14ac:dyDescent="0.2">
      <c r="A18" s="163"/>
      <c r="B18" s="92" t="s">
        <v>282</v>
      </c>
      <c r="C18" s="92" t="s">
        <v>283</v>
      </c>
      <c r="D18" s="117">
        <v>1</v>
      </c>
      <c r="E18" s="117">
        <v>1</v>
      </c>
      <c r="F18" s="117">
        <v>2</v>
      </c>
      <c r="G18" s="117">
        <v>1</v>
      </c>
      <c r="H18" s="117">
        <v>1</v>
      </c>
      <c r="I18" s="117">
        <v>5</v>
      </c>
      <c r="J18" s="117">
        <v>4</v>
      </c>
      <c r="K18" s="115">
        <f t="shared" si="1"/>
        <v>5</v>
      </c>
      <c r="L18" s="113" t="s">
        <v>302</v>
      </c>
    </row>
    <row r="19" spans="1:12" ht="75" customHeight="1" x14ac:dyDescent="0.2">
      <c r="A19" s="161" t="str">
        <f>'1.3 Supporting Asset'!A11</f>
        <v>Network communication between UAV network and data centre (WAN)</v>
      </c>
      <c r="B19" s="92" t="s">
        <v>212</v>
      </c>
      <c r="C19" s="92" t="s">
        <v>235</v>
      </c>
      <c r="D19" s="90">
        <v>4</v>
      </c>
      <c r="E19" s="90">
        <v>2</v>
      </c>
      <c r="F19" s="90">
        <v>2</v>
      </c>
      <c r="G19" s="130">
        <v>2</v>
      </c>
      <c r="H19" s="90">
        <v>4</v>
      </c>
      <c r="I19" s="130">
        <v>3</v>
      </c>
      <c r="J19" s="90">
        <v>3</v>
      </c>
      <c r="K19" s="89">
        <f t="shared" ref="K19:K23" si="2">MAX(D19:J19)</f>
        <v>4</v>
      </c>
      <c r="L19" s="129" t="s">
        <v>300</v>
      </c>
    </row>
    <row r="20" spans="1:12" s="91" customFormat="1" ht="85.5" x14ac:dyDescent="0.2">
      <c r="A20" s="162"/>
      <c r="B20" s="92" t="s">
        <v>243</v>
      </c>
      <c r="C20" s="108" t="s">
        <v>269</v>
      </c>
      <c r="D20" s="90">
        <v>3</v>
      </c>
      <c r="E20" s="90">
        <v>2</v>
      </c>
      <c r="F20" s="90">
        <v>2</v>
      </c>
      <c r="G20" s="130">
        <v>2</v>
      </c>
      <c r="H20" s="90">
        <v>4</v>
      </c>
      <c r="I20" s="130">
        <v>2</v>
      </c>
      <c r="J20" s="90">
        <v>3</v>
      </c>
      <c r="K20" s="89">
        <f t="shared" si="2"/>
        <v>4</v>
      </c>
      <c r="L20" s="129" t="s">
        <v>303</v>
      </c>
    </row>
    <row r="21" spans="1:12" ht="28.5" x14ac:dyDescent="0.2">
      <c r="A21" s="162"/>
      <c r="B21" s="92" t="s">
        <v>213</v>
      </c>
      <c r="C21" s="92" t="s">
        <v>233</v>
      </c>
      <c r="D21" s="90">
        <v>4</v>
      </c>
      <c r="E21" s="90">
        <v>2</v>
      </c>
      <c r="F21" s="90">
        <v>2</v>
      </c>
      <c r="G21" s="130">
        <v>3</v>
      </c>
      <c r="H21" s="90">
        <v>4</v>
      </c>
      <c r="I21" s="130">
        <v>2</v>
      </c>
      <c r="J21" s="90">
        <v>3</v>
      </c>
      <c r="K21" s="89">
        <f t="shared" si="2"/>
        <v>4</v>
      </c>
      <c r="L21" s="129" t="s">
        <v>298</v>
      </c>
    </row>
    <row r="22" spans="1:12" ht="42.75" x14ac:dyDescent="0.2">
      <c r="A22" s="162"/>
      <c r="B22" s="92" t="s">
        <v>214</v>
      </c>
      <c r="C22" s="92" t="s">
        <v>235</v>
      </c>
      <c r="D22" s="90">
        <v>4</v>
      </c>
      <c r="E22" s="90">
        <v>3</v>
      </c>
      <c r="F22" s="90">
        <v>2</v>
      </c>
      <c r="G22" s="130">
        <v>2</v>
      </c>
      <c r="H22" s="90">
        <v>4</v>
      </c>
      <c r="I22" s="130">
        <v>2</v>
      </c>
      <c r="J22" s="90">
        <v>3</v>
      </c>
      <c r="K22" s="89">
        <f t="shared" si="2"/>
        <v>4</v>
      </c>
      <c r="L22" s="129" t="s">
        <v>249</v>
      </c>
    </row>
    <row r="23" spans="1:12" s="106" customFormat="1" ht="46.5" customHeight="1" x14ac:dyDescent="0.2">
      <c r="A23" s="163"/>
      <c r="B23" s="92" t="s">
        <v>282</v>
      </c>
      <c r="C23" s="92" t="s">
        <v>283</v>
      </c>
      <c r="D23" s="117">
        <v>1</v>
      </c>
      <c r="E23" s="117">
        <v>1</v>
      </c>
      <c r="F23" s="117">
        <v>2</v>
      </c>
      <c r="G23" s="130">
        <v>1</v>
      </c>
      <c r="H23" s="117">
        <v>1</v>
      </c>
      <c r="I23" s="130">
        <v>5</v>
      </c>
      <c r="J23" s="117">
        <v>4</v>
      </c>
      <c r="K23" s="115">
        <f t="shared" si="2"/>
        <v>5</v>
      </c>
      <c r="L23" s="129" t="s">
        <v>302</v>
      </c>
    </row>
    <row r="24" spans="1:12" ht="72.75" customHeight="1" x14ac:dyDescent="0.2">
      <c r="A24" s="161" t="str">
        <f>'1.3 Supporting Asset'!A14</f>
        <v>Network communication between servers in the data centre (internal LAN)</v>
      </c>
      <c r="B24" s="92" t="s">
        <v>212</v>
      </c>
      <c r="C24" s="92" t="s">
        <v>235</v>
      </c>
      <c r="D24" s="90">
        <v>3</v>
      </c>
      <c r="E24" s="90">
        <v>2</v>
      </c>
      <c r="F24" s="90">
        <v>2</v>
      </c>
      <c r="G24" s="130">
        <v>2</v>
      </c>
      <c r="H24" s="90">
        <v>4</v>
      </c>
      <c r="I24" s="130">
        <v>3</v>
      </c>
      <c r="J24" s="90">
        <v>3</v>
      </c>
      <c r="K24" s="89">
        <f t="shared" ref="K24:K28" si="3">MAX(D24:J24)</f>
        <v>4</v>
      </c>
      <c r="L24" s="129" t="s">
        <v>300</v>
      </c>
    </row>
    <row r="25" spans="1:12" s="91" customFormat="1" ht="91.5" customHeight="1" x14ac:dyDescent="0.2">
      <c r="A25" s="162"/>
      <c r="B25" s="92" t="s">
        <v>243</v>
      </c>
      <c r="C25" s="108" t="s">
        <v>269</v>
      </c>
      <c r="D25" s="90">
        <v>3</v>
      </c>
      <c r="E25" s="90">
        <v>2</v>
      </c>
      <c r="F25" s="90">
        <v>2</v>
      </c>
      <c r="G25" s="130">
        <v>2</v>
      </c>
      <c r="H25" s="90">
        <v>4</v>
      </c>
      <c r="I25" s="130">
        <v>2</v>
      </c>
      <c r="J25" s="90">
        <v>3</v>
      </c>
      <c r="K25" s="89">
        <f t="shared" si="3"/>
        <v>4</v>
      </c>
      <c r="L25" s="129" t="s">
        <v>304</v>
      </c>
    </row>
    <row r="26" spans="1:12" ht="53.25" customHeight="1" x14ac:dyDescent="0.2">
      <c r="A26" s="162"/>
      <c r="B26" s="92" t="s">
        <v>213</v>
      </c>
      <c r="C26" s="92" t="s">
        <v>233</v>
      </c>
      <c r="D26" s="90">
        <v>4</v>
      </c>
      <c r="E26" s="90">
        <v>2</v>
      </c>
      <c r="F26" s="90">
        <v>2</v>
      </c>
      <c r="G26" s="130">
        <v>3</v>
      </c>
      <c r="H26" s="90">
        <v>4</v>
      </c>
      <c r="I26" s="130">
        <v>2</v>
      </c>
      <c r="J26" s="90">
        <v>3</v>
      </c>
      <c r="K26" s="89">
        <f t="shared" si="3"/>
        <v>4</v>
      </c>
      <c r="L26" s="129" t="s">
        <v>298</v>
      </c>
    </row>
    <row r="27" spans="1:12" ht="42.75" x14ac:dyDescent="0.2">
      <c r="A27" s="162"/>
      <c r="B27" s="92" t="s">
        <v>214</v>
      </c>
      <c r="C27" s="92" t="s">
        <v>235</v>
      </c>
      <c r="D27" s="90">
        <v>4</v>
      </c>
      <c r="E27" s="90">
        <v>3</v>
      </c>
      <c r="F27" s="90">
        <v>2</v>
      </c>
      <c r="G27" s="130">
        <v>2</v>
      </c>
      <c r="H27" s="90">
        <v>4</v>
      </c>
      <c r="I27" s="130">
        <v>2</v>
      </c>
      <c r="J27" s="90">
        <v>3</v>
      </c>
      <c r="K27" s="89">
        <f t="shared" si="3"/>
        <v>4</v>
      </c>
      <c r="L27" s="129" t="s">
        <v>249</v>
      </c>
    </row>
    <row r="28" spans="1:12" s="106" customFormat="1" ht="41.25" customHeight="1" x14ac:dyDescent="0.2">
      <c r="A28" s="163"/>
      <c r="B28" s="92" t="s">
        <v>282</v>
      </c>
      <c r="C28" s="92" t="s">
        <v>283</v>
      </c>
      <c r="D28" s="117">
        <v>1</v>
      </c>
      <c r="E28" s="117">
        <v>1</v>
      </c>
      <c r="F28" s="117">
        <v>2</v>
      </c>
      <c r="G28" s="130">
        <v>1</v>
      </c>
      <c r="H28" s="117">
        <v>1</v>
      </c>
      <c r="I28" s="130">
        <v>5</v>
      </c>
      <c r="J28" s="117">
        <v>4</v>
      </c>
      <c r="K28" s="115">
        <f t="shared" si="3"/>
        <v>5</v>
      </c>
      <c r="L28" s="129" t="s">
        <v>302</v>
      </c>
    </row>
    <row r="29" spans="1:12" ht="52.5" customHeight="1" x14ac:dyDescent="0.2">
      <c r="A29" s="161" t="str">
        <f>'1.3 Supporting Asset'!A17</f>
        <v>Data centre</v>
      </c>
      <c r="B29" s="92" t="s">
        <v>215</v>
      </c>
      <c r="C29" s="92" t="s">
        <v>270</v>
      </c>
      <c r="D29" s="90">
        <v>1</v>
      </c>
      <c r="E29" s="90">
        <v>1</v>
      </c>
      <c r="F29" s="90">
        <v>2</v>
      </c>
      <c r="G29" s="90">
        <v>1</v>
      </c>
      <c r="H29" s="90">
        <v>5</v>
      </c>
      <c r="I29" s="90">
        <v>4</v>
      </c>
      <c r="J29" s="90">
        <v>4</v>
      </c>
      <c r="K29" s="89">
        <f t="shared" si="1"/>
        <v>5</v>
      </c>
      <c r="L29" s="113" t="s">
        <v>250</v>
      </c>
    </row>
    <row r="30" spans="1:12" s="91" customFormat="1" ht="28.5" x14ac:dyDescent="0.2">
      <c r="A30" s="162"/>
      <c r="B30" s="92" t="s">
        <v>216</v>
      </c>
      <c r="C30" s="92" t="s">
        <v>236</v>
      </c>
      <c r="D30" s="90">
        <v>1</v>
      </c>
      <c r="E30" s="90">
        <v>1</v>
      </c>
      <c r="F30" s="90">
        <v>2</v>
      </c>
      <c r="G30" s="90">
        <v>1</v>
      </c>
      <c r="H30" s="90">
        <v>5</v>
      </c>
      <c r="I30" s="90">
        <v>5</v>
      </c>
      <c r="J30" s="90">
        <v>4</v>
      </c>
      <c r="K30" s="89">
        <f t="shared" ref="K30" si="4">MAX(D30:J30)</f>
        <v>5</v>
      </c>
      <c r="L30" s="113" t="s">
        <v>251</v>
      </c>
    </row>
    <row r="31" spans="1:12" s="91" customFormat="1" ht="42.75" x14ac:dyDescent="0.2">
      <c r="A31" s="162"/>
      <c r="B31" s="92" t="s">
        <v>217</v>
      </c>
      <c r="C31" s="92" t="s">
        <v>271</v>
      </c>
      <c r="D31" s="90">
        <v>1</v>
      </c>
      <c r="E31" s="90">
        <v>1</v>
      </c>
      <c r="F31" s="90">
        <v>2</v>
      </c>
      <c r="G31" s="90">
        <v>1</v>
      </c>
      <c r="H31" s="90">
        <v>5</v>
      </c>
      <c r="I31" s="90">
        <v>5</v>
      </c>
      <c r="J31" s="90">
        <v>4</v>
      </c>
      <c r="K31" s="89">
        <f t="shared" ref="K31" si="5">MAX(D31:J31)</f>
        <v>5</v>
      </c>
      <c r="L31" s="113" t="s">
        <v>252</v>
      </c>
    </row>
    <row r="32" spans="1:12" s="91" customFormat="1" ht="42.75" x14ac:dyDescent="0.2">
      <c r="A32" s="162"/>
      <c r="B32" s="92" t="s">
        <v>213</v>
      </c>
      <c r="C32" s="92" t="s">
        <v>233</v>
      </c>
      <c r="D32" s="90">
        <v>4</v>
      </c>
      <c r="E32" s="90">
        <v>2</v>
      </c>
      <c r="F32" s="90">
        <v>2</v>
      </c>
      <c r="G32" s="90">
        <v>4</v>
      </c>
      <c r="H32" s="90">
        <v>4</v>
      </c>
      <c r="I32" s="90">
        <v>2</v>
      </c>
      <c r="J32" s="90">
        <v>3</v>
      </c>
      <c r="K32" s="89">
        <f t="shared" si="1"/>
        <v>4</v>
      </c>
      <c r="L32" s="113" t="s">
        <v>254</v>
      </c>
    </row>
    <row r="33" spans="1:12" ht="28.5" x14ac:dyDescent="0.2">
      <c r="A33" s="162"/>
      <c r="B33" s="92" t="s">
        <v>218</v>
      </c>
      <c r="C33" s="92" t="s">
        <v>272</v>
      </c>
      <c r="D33" s="90">
        <v>1</v>
      </c>
      <c r="E33" s="90">
        <v>1</v>
      </c>
      <c r="F33" s="90">
        <v>2</v>
      </c>
      <c r="G33" s="90">
        <v>1</v>
      </c>
      <c r="H33" s="90">
        <v>5</v>
      </c>
      <c r="I33" s="90">
        <v>5</v>
      </c>
      <c r="J33" s="90">
        <v>4</v>
      </c>
      <c r="K33" s="89">
        <f t="shared" si="1"/>
        <v>5</v>
      </c>
      <c r="L33" s="113" t="s">
        <v>253</v>
      </c>
    </row>
    <row r="34" spans="1:12" s="106" customFormat="1" ht="48" customHeight="1" x14ac:dyDescent="0.2">
      <c r="A34" s="163"/>
      <c r="B34" s="92" t="s">
        <v>284</v>
      </c>
      <c r="C34" s="92" t="s">
        <v>286</v>
      </c>
      <c r="D34" s="117">
        <v>1</v>
      </c>
      <c r="E34" s="117">
        <v>4</v>
      </c>
      <c r="F34" s="117">
        <v>5</v>
      </c>
      <c r="G34" s="117">
        <v>1</v>
      </c>
      <c r="H34" s="117">
        <v>5</v>
      </c>
      <c r="I34" s="117">
        <v>1</v>
      </c>
      <c r="J34" s="117">
        <v>4</v>
      </c>
      <c r="K34" s="115">
        <f t="shared" si="1"/>
        <v>5</v>
      </c>
      <c r="L34" s="113" t="s">
        <v>285</v>
      </c>
    </row>
    <row r="35" spans="1:12" ht="65.25" customHeight="1" x14ac:dyDescent="0.2">
      <c r="A35" s="161" t="str">
        <f>'1.3 Supporting Asset'!A18</f>
        <v>Servers</v>
      </c>
      <c r="B35" s="92" t="s">
        <v>219</v>
      </c>
      <c r="C35" s="92" t="s">
        <v>235</v>
      </c>
      <c r="D35" s="90">
        <v>4</v>
      </c>
      <c r="E35" s="90">
        <v>2</v>
      </c>
      <c r="F35" s="90">
        <v>2</v>
      </c>
      <c r="G35" s="90">
        <v>3</v>
      </c>
      <c r="H35" s="90">
        <v>4</v>
      </c>
      <c r="I35" s="90">
        <v>2</v>
      </c>
      <c r="J35" s="90">
        <v>3</v>
      </c>
      <c r="K35" s="89">
        <f t="shared" si="1"/>
        <v>4</v>
      </c>
      <c r="L35" s="113" t="s">
        <v>306</v>
      </c>
    </row>
    <row r="36" spans="1:12" ht="42.75" x14ac:dyDescent="0.2">
      <c r="A36" s="162"/>
      <c r="B36" s="92" t="s">
        <v>220</v>
      </c>
      <c r="C36" s="92" t="s">
        <v>233</v>
      </c>
      <c r="D36" s="90">
        <v>4</v>
      </c>
      <c r="E36" s="90">
        <v>2</v>
      </c>
      <c r="F36" s="90">
        <v>2</v>
      </c>
      <c r="G36" s="90">
        <v>4</v>
      </c>
      <c r="H36" s="90">
        <v>3</v>
      </c>
      <c r="I36" s="90">
        <v>2</v>
      </c>
      <c r="J36" s="90">
        <v>3</v>
      </c>
      <c r="K36" s="89">
        <f t="shared" si="1"/>
        <v>4</v>
      </c>
      <c r="L36" s="113" t="s">
        <v>255</v>
      </c>
    </row>
    <row r="37" spans="1:12" ht="42.75" x14ac:dyDescent="0.2">
      <c r="A37" s="163"/>
      <c r="B37" s="92" t="s">
        <v>221</v>
      </c>
      <c r="C37" s="92" t="s">
        <v>237</v>
      </c>
      <c r="D37" s="90">
        <v>3</v>
      </c>
      <c r="E37" s="90">
        <v>2</v>
      </c>
      <c r="F37" s="90">
        <v>3</v>
      </c>
      <c r="G37" s="90">
        <v>1</v>
      </c>
      <c r="H37" s="90">
        <v>3</v>
      </c>
      <c r="I37" s="90">
        <v>2</v>
      </c>
      <c r="J37" s="90">
        <v>3</v>
      </c>
      <c r="K37" s="89">
        <f t="shared" si="1"/>
        <v>3</v>
      </c>
      <c r="L37" s="113" t="s">
        <v>256</v>
      </c>
    </row>
    <row r="38" spans="1:12" ht="57" x14ac:dyDescent="0.2">
      <c r="A38" s="161" t="str">
        <f>'1.3 Supporting Asset'!A19</f>
        <v>Database</v>
      </c>
      <c r="B38" s="92" t="s">
        <v>223</v>
      </c>
      <c r="C38" s="92" t="s">
        <v>235</v>
      </c>
      <c r="D38" s="90">
        <v>4</v>
      </c>
      <c r="E38" s="90">
        <v>3</v>
      </c>
      <c r="F38" s="90">
        <v>2</v>
      </c>
      <c r="G38" s="90">
        <v>2</v>
      </c>
      <c r="H38" s="90">
        <v>4</v>
      </c>
      <c r="I38" s="90">
        <v>2</v>
      </c>
      <c r="J38" s="90">
        <v>3</v>
      </c>
      <c r="K38" s="89">
        <f t="shared" si="1"/>
        <v>4</v>
      </c>
      <c r="L38" s="113" t="s">
        <v>257</v>
      </c>
    </row>
    <row r="39" spans="1:12" ht="28.5" x14ac:dyDescent="0.2">
      <c r="A39" s="162"/>
      <c r="B39" s="92" t="s">
        <v>213</v>
      </c>
      <c r="C39" s="92" t="s">
        <v>233</v>
      </c>
      <c r="D39" s="90">
        <v>4</v>
      </c>
      <c r="E39" s="90">
        <v>2</v>
      </c>
      <c r="F39" s="90">
        <v>2</v>
      </c>
      <c r="G39" s="90">
        <v>4</v>
      </c>
      <c r="H39" s="90">
        <v>3</v>
      </c>
      <c r="I39" s="90">
        <v>2</v>
      </c>
      <c r="J39" s="90">
        <v>3</v>
      </c>
      <c r="K39" s="89">
        <f t="shared" si="1"/>
        <v>4</v>
      </c>
      <c r="L39" s="113" t="s">
        <v>258</v>
      </c>
    </row>
    <row r="40" spans="1:12" ht="42.75" x14ac:dyDescent="0.2">
      <c r="A40" s="163"/>
      <c r="B40" s="92" t="s">
        <v>222</v>
      </c>
      <c r="C40" s="92" t="s">
        <v>238</v>
      </c>
      <c r="D40" s="90">
        <v>4</v>
      </c>
      <c r="E40" s="90">
        <v>3</v>
      </c>
      <c r="F40" s="90">
        <v>3</v>
      </c>
      <c r="G40" s="90">
        <v>3</v>
      </c>
      <c r="H40" s="90">
        <v>3</v>
      </c>
      <c r="I40" s="90">
        <v>2</v>
      </c>
      <c r="J40" s="90">
        <v>3</v>
      </c>
      <c r="K40" s="89">
        <f t="shared" si="1"/>
        <v>4</v>
      </c>
      <c r="L40" s="113" t="s">
        <v>259</v>
      </c>
    </row>
    <row r="41" spans="1:12" ht="63.75" customHeight="1" x14ac:dyDescent="0.2">
      <c r="A41" s="161" t="str">
        <f>'1.3 Supporting Asset'!A20</f>
        <v>Cryptography</v>
      </c>
      <c r="B41" s="92" t="s">
        <v>224</v>
      </c>
      <c r="C41" s="92" t="s">
        <v>239</v>
      </c>
      <c r="D41" s="90">
        <v>4</v>
      </c>
      <c r="E41" s="90">
        <v>2</v>
      </c>
      <c r="F41" s="90">
        <v>2</v>
      </c>
      <c r="G41" s="90">
        <v>4</v>
      </c>
      <c r="H41" s="90">
        <v>4</v>
      </c>
      <c r="I41" s="90">
        <v>1</v>
      </c>
      <c r="J41" s="90">
        <v>4</v>
      </c>
      <c r="K41" s="89">
        <f t="shared" ref="K41:K44" si="6">MAX(D41:J41)</f>
        <v>4</v>
      </c>
      <c r="L41" s="113" t="s">
        <v>307</v>
      </c>
    </row>
    <row r="42" spans="1:12" ht="71.25" x14ac:dyDescent="0.2">
      <c r="A42" s="163"/>
      <c r="B42" s="92" t="s">
        <v>225</v>
      </c>
      <c r="C42" s="92" t="s">
        <v>240</v>
      </c>
      <c r="D42" s="90">
        <v>4</v>
      </c>
      <c r="E42" s="90">
        <v>2</v>
      </c>
      <c r="F42" s="90">
        <v>2</v>
      </c>
      <c r="G42" s="90">
        <v>4</v>
      </c>
      <c r="H42" s="90">
        <v>4</v>
      </c>
      <c r="I42" s="90">
        <v>1</v>
      </c>
      <c r="J42" s="90">
        <v>4</v>
      </c>
      <c r="K42" s="89">
        <f t="shared" si="6"/>
        <v>4</v>
      </c>
      <c r="L42" s="113" t="s">
        <v>308</v>
      </c>
    </row>
    <row r="43" spans="1:12" ht="42.75" x14ac:dyDescent="0.2">
      <c r="A43" s="161" t="str">
        <f>'1.3 Supporting Asset'!A21</f>
        <v>Integration with external meteo data</v>
      </c>
      <c r="B43" s="92" t="s">
        <v>227</v>
      </c>
      <c r="C43" s="92" t="s">
        <v>242</v>
      </c>
      <c r="D43" s="90">
        <v>3</v>
      </c>
      <c r="E43" s="90">
        <v>4</v>
      </c>
      <c r="F43" s="90">
        <v>2</v>
      </c>
      <c r="G43" s="90">
        <v>2</v>
      </c>
      <c r="H43" s="90">
        <v>2</v>
      </c>
      <c r="I43" s="90">
        <v>3</v>
      </c>
      <c r="J43" s="90">
        <v>3</v>
      </c>
      <c r="K43" s="89">
        <f t="shared" si="6"/>
        <v>4</v>
      </c>
      <c r="L43" s="113" t="s">
        <v>260</v>
      </c>
    </row>
    <row r="44" spans="1:12" ht="42.75" x14ac:dyDescent="0.2">
      <c r="A44" s="163"/>
      <c r="B44" s="92" t="s">
        <v>228</v>
      </c>
      <c r="C44" s="92" t="s">
        <v>241</v>
      </c>
      <c r="D44" s="90">
        <v>1</v>
      </c>
      <c r="E44" s="90">
        <v>2</v>
      </c>
      <c r="F44" s="90">
        <v>3</v>
      </c>
      <c r="G44" s="90">
        <v>1</v>
      </c>
      <c r="H44" s="90">
        <v>1</v>
      </c>
      <c r="I44" s="90">
        <v>5</v>
      </c>
      <c r="J44" s="90">
        <v>4</v>
      </c>
      <c r="K44" s="89">
        <f t="shared" si="6"/>
        <v>5</v>
      </c>
      <c r="L44" s="113" t="s">
        <v>263</v>
      </c>
    </row>
    <row r="45" spans="1:12" ht="28.5" x14ac:dyDescent="0.2">
      <c r="A45" s="161" t="str">
        <f>'1.3 Supporting Asset'!A23</f>
        <v>Integration with external maps</v>
      </c>
      <c r="B45" s="92" t="s">
        <v>229</v>
      </c>
      <c r="C45" s="92" t="s">
        <v>245</v>
      </c>
      <c r="D45" s="90">
        <v>3</v>
      </c>
      <c r="E45" s="90">
        <v>4</v>
      </c>
      <c r="F45" s="90">
        <v>2</v>
      </c>
      <c r="G45" s="90">
        <v>2</v>
      </c>
      <c r="H45" s="90">
        <v>2</v>
      </c>
      <c r="I45" s="90">
        <v>3</v>
      </c>
      <c r="J45" s="90">
        <v>3</v>
      </c>
      <c r="K45" s="89">
        <f t="shared" ref="K45:K46" si="7">MAX(D45:J45)</f>
        <v>4</v>
      </c>
      <c r="L45" s="113" t="s">
        <v>261</v>
      </c>
    </row>
    <row r="46" spans="1:12" ht="42.75" x14ac:dyDescent="0.2">
      <c r="A46" s="163"/>
      <c r="B46" s="92" t="s">
        <v>228</v>
      </c>
      <c r="C46" s="92" t="s">
        <v>241</v>
      </c>
      <c r="D46" s="90">
        <v>1</v>
      </c>
      <c r="E46" s="90">
        <v>2</v>
      </c>
      <c r="F46" s="90">
        <v>3</v>
      </c>
      <c r="G46" s="90">
        <v>1</v>
      </c>
      <c r="H46" s="90">
        <v>1</v>
      </c>
      <c r="I46" s="90">
        <v>5</v>
      </c>
      <c r="J46" s="90">
        <v>4</v>
      </c>
      <c r="K46" s="89">
        <f t="shared" si="7"/>
        <v>5</v>
      </c>
      <c r="L46" s="113" t="s">
        <v>263</v>
      </c>
    </row>
    <row r="47" spans="1:12" ht="42.75" x14ac:dyDescent="0.2">
      <c r="A47" s="150" t="str">
        <f>'1.3 Supporting Asset'!A25</f>
        <v>Integration with external air traffic mapping</v>
      </c>
      <c r="B47" s="92" t="s">
        <v>230</v>
      </c>
      <c r="C47" s="92" t="s">
        <v>246</v>
      </c>
      <c r="D47" s="90">
        <v>3</v>
      </c>
      <c r="E47" s="90">
        <v>4</v>
      </c>
      <c r="F47" s="90">
        <v>2</v>
      </c>
      <c r="G47" s="90">
        <v>2</v>
      </c>
      <c r="H47" s="90">
        <v>2</v>
      </c>
      <c r="I47" s="90">
        <v>3</v>
      </c>
      <c r="J47" s="90">
        <v>3</v>
      </c>
      <c r="K47" s="89">
        <f t="shared" ref="K47:K48" si="8">MAX(D47:J47)</f>
        <v>4</v>
      </c>
      <c r="L47" s="113" t="s">
        <v>262</v>
      </c>
    </row>
    <row r="48" spans="1:12" ht="42.75" x14ac:dyDescent="0.2">
      <c r="A48" s="150"/>
      <c r="B48" s="92" t="s">
        <v>228</v>
      </c>
      <c r="C48" s="92" t="s">
        <v>241</v>
      </c>
      <c r="D48" s="90">
        <v>1</v>
      </c>
      <c r="E48" s="90">
        <v>2</v>
      </c>
      <c r="F48" s="90">
        <v>3</v>
      </c>
      <c r="G48" s="90">
        <v>1</v>
      </c>
      <c r="H48" s="90">
        <v>1</v>
      </c>
      <c r="I48" s="90">
        <v>5</v>
      </c>
      <c r="J48" s="90">
        <v>4</v>
      </c>
      <c r="K48" s="89">
        <f t="shared" si="8"/>
        <v>5</v>
      </c>
      <c r="L48" s="113" t="s">
        <v>263</v>
      </c>
    </row>
    <row r="52" spans="1:1" x14ac:dyDescent="0.2">
      <c r="A52" s="106"/>
    </row>
    <row r="53" spans="1:1" x14ac:dyDescent="0.2">
      <c r="A53" s="106"/>
    </row>
    <row r="54" spans="1:1" x14ac:dyDescent="0.2">
      <c r="A54" s="106"/>
    </row>
    <row r="55" spans="1:1" x14ac:dyDescent="0.2">
      <c r="A55" s="106"/>
    </row>
    <row r="56" spans="1:1" x14ac:dyDescent="0.2">
      <c r="A56" s="106"/>
    </row>
    <row r="57" spans="1:1" x14ac:dyDescent="0.2">
      <c r="A57" s="106"/>
    </row>
    <row r="58" spans="1:1" x14ac:dyDescent="0.2">
      <c r="A58" s="106"/>
    </row>
    <row r="59" spans="1:1" x14ac:dyDescent="0.2">
      <c r="A59" s="106"/>
    </row>
    <row r="60" spans="1:1" x14ac:dyDescent="0.2">
      <c r="A60" s="106"/>
    </row>
    <row r="61" spans="1:1" x14ac:dyDescent="0.2">
      <c r="A61" s="106"/>
    </row>
    <row r="62" spans="1:1" x14ac:dyDescent="0.2">
      <c r="A62" s="106"/>
    </row>
    <row r="63" spans="1:1" x14ac:dyDescent="0.2">
      <c r="A63" s="106"/>
    </row>
    <row r="64" spans="1:1" x14ac:dyDescent="0.2">
      <c r="A64" s="106"/>
    </row>
    <row r="65" spans="1:1" x14ac:dyDescent="0.2">
      <c r="A65" s="106"/>
    </row>
    <row r="66" spans="1:1" x14ac:dyDescent="0.2">
      <c r="A66" s="106"/>
    </row>
    <row r="67" spans="1:1" x14ac:dyDescent="0.2">
      <c r="A67" s="106"/>
    </row>
    <row r="68" spans="1:1" x14ac:dyDescent="0.2">
      <c r="A68" s="106"/>
    </row>
    <row r="69" spans="1:1" x14ac:dyDescent="0.2">
      <c r="A69" s="106"/>
    </row>
    <row r="70" spans="1:1" x14ac:dyDescent="0.2">
      <c r="A70" s="106"/>
    </row>
    <row r="71" spans="1:1" x14ac:dyDescent="0.2">
      <c r="A71" s="106"/>
    </row>
    <row r="72" spans="1:1" x14ac:dyDescent="0.2">
      <c r="A72" s="106"/>
    </row>
    <row r="73" spans="1:1" x14ac:dyDescent="0.2">
      <c r="A73" s="106"/>
    </row>
    <row r="74" spans="1:1" x14ac:dyDescent="0.2">
      <c r="A74" s="106"/>
    </row>
    <row r="75" spans="1:1" x14ac:dyDescent="0.2">
      <c r="A75" s="106"/>
    </row>
    <row r="76" spans="1:1" x14ac:dyDescent="0.2">
      <c r="A76" s="106"/>
    </row>
    <row r="77" spans="1:1" x14ac:dyDescent="0.2">
      <c r="A77" s="106"/>
    </row>
    <row r="78" spans="1:1" x14ac:dyDescent="0.2">
      <c r="A78" s="106"/>
    </row>
    <row r="79" spans="1:1" x14ac:dyDescent="0.2">
      <c r="A79" s="106"/>
    </row>
    <row r="80" spans="1:1" x14ac:dyDescent="0.2">
      <c r="A80" s="106"/>
    </row>
    <row r="81" spans="1:1" x14ac:dyDescent="0.2">
      <c r="A81" s="106"/>
    </row>
    <row r="82" spans="1:1" x14ac:dyDescent="0.2">
      <c r="A82" s="106"/>
    </row>
    <row r="83" spans="1:1" x14ac:dyDescent="0.2">
      <c r="A83" s="106"/>
    </row>
    <row r="84" spans="1:1" x14ac:dyDescent="0.2">
      <c r="A84" s="106"/>
    </row>
    <row r="85" spans="1:1" x14ac:dyDescent="0.2">
      <c r="A85" s="106"/>
    </row>
    <row r="86" spans="1:1" x14ac:dyDescent="0.2">
      <c r="A86" s="106"/>
    </row>
    <row r="87" spans="1:1" x14ac:dyDescent="0.2">
      <c r="A87" s="106"/>
    </row>
    <row r="88" spans="1:1" x14ac:dyDescent="0.2">
      <c r="A88" s="106"/>
    </row>
    <row r="89" spans="1:1" x14ac:dyDescent="0.2">
      <c r="A89" s="106"/>
    </row>
    <row r="90" spans="1:1" x14ac:dyDescent="0.2">
      <c r="A90" s="106"/>
    </row>
    <row r="91" spans="1:1" x14ac:dyDescent="0.2">
      <c r="A91" s="106"/>
    </row>
    <row r="92" spans="1:1" x14ac:dyDescent="0.2">
      <c r="A92" s="106"/>
    </row>
    <row r="93" spans="1:1" x14ac:dyDescent="0.2">
      <c r="A93" s="106"/>
    </row>
    <row r="94" spans="1:1" x14ac:dyDescent="0.2">
      <c r="A94" s="106"/>
    </row>
    <row r="95" spans="1:1" x14ac:dyDescent="0.2">
      <c r="A95" s="106"/>
    </row>
    <row r="96" spans="1:1" x14ac:dyDescent="0.2">
      <c r="A96" s="106"/>
    </row>
    <row r="97" spans="1:1" x14ac:dyDescent="0.2">
      <c r="A97" s="106"/>
    </row>
    <row r="98" spans="1:1" x14ac:dyDescent="0.2">
      <c r="A98" s="106"/>
    </row>
    <row r="99" spans="1:1" x14ac:dyDescent="0.2">
      <c r="A99" s="106"/>
    </row>
    <row r="100" spans="1:1" x14ac:dyDescent="0.2">
      <c r="A100" s="106"/>
    </row>
    <row r="101" spans="1:1" x14ac:dyDescent="0.2">
      <c r="A101" s="106"/>
    </row>
    <row r="102" spans="1:1" x14ac:dyDescent="0.2">
      <c r="A102" s="106"/>
    </row>
    <row r="103" spans="1:1" x14ac:dyDescent="0.2">
      <c r="A103" s="106"/>
    </row>
    <row r="104" spans="1:1" x14ac:dyDescent="0.2">
      <c r="A104" s="106"/>
    </row>
    <row r="105" spans="1:1" x14ac:dyDescent="0.2">
      <c r="A105" s="106"/>
    </row>
    <row r="106" spans="1:1" x14ac:dyDescent="0.2">
      <c r="A106" s="106"/>
    </row>
    <row r="107" spans="1:1" x14ac:dyDescent="0.2">
      <c r="A107" s="106"/>
    </row>
    <row r="108" spans="1:1" x14ac:dyDescent="0.2">
      <c r="A108" s="106"/>
    </row>
    <row r="109" spans="1:1" x14ac:dyDescent="0.2">
      <c r="A109" s="106"/>
    </row>
    <row r="110" spans="1:1" x14ac:dyDescent="0.2">
      <c r="A110" s="106"/>
    </row>
    <row r="111" spans="1:1" x14ac:dyDescent="0.2">
      <c r="A111" s="106"/>
    </row>
    <row r="112" spans="1:1" x14ac:dyDescent="0.2">
      <c r="A112" s="106"/>
    </row>
    <row r="113" spans="1:1" x14ac:dyDescent="0.2">
      <c r="A113" s="106"/>
    </row>
    <row r="114" spans="1:1" x14ac:dyDescent="0.2">
      <c r="A114" s="106"/>
    </row>
    <row r="115" spans="1:1" x14ac:dyDescent="0.2">
      <c r="A115" s="106"/>
    </row>
    <row r="116" spans="1:1" x14ac:dyDescent="0.2">
      <c r="A116" s="106"/>
    </row>
    <row r="117" spans="1:1" x14ac:dyDescent="0.2">
      <c r="A117" s="106"/>
    </row>
    <row r="118" spans="1:1" x14ac:dyDescent="0.2">
      <c r="A118" s="106"/>
    </row>
    <row r="119" spans="1:1" x14ac:dyDescent="0.2">
      <c r="A119" s="106"/>
    </row>
    <row r="120" spans="1:1" x14ac:dyDescent="0.2">
      <c r="A120" s="106"/>
    </row>
    <row r="121" spans="1:1" x14ac:dyDescent="0.2">
      <c r="A121" s="106"/>
    </row>
    <row r="122" spans="1:1" x14ac:dyDescent="0.2">
      <c r="A122" s="106"/>
    </row>
    <row r="123" spans="1:1" x14ac:dyDescent="0.2">
      <c r="A123" s="106"/>
    </row>
    <row r="124" spans="1:1" x14ac:dyDescent="0.2">
      <c r="A124" s="106"/>
    </row>
    <row r="125" spans="1:1" x14ac:dyDescent="0.2">
      <c r="A125" s="106"/>
    </row>
  </sheetData>
  <mergeCells count="19">
    <mergeCell ref="A35:A37"/>
    <mergeCell ref="A45:A46"/>
    <mergeCell ref="A47:A48"/>
    <mergeCell ref="A38:A40"/>
    <mergeCell ref="A41:A42"/>
    <mergeCell ref="A43:A44"/>
    <mergeCell ref="A24:A28"/>
    <mergeCell ref="A29:A34"/>
    <mergeCell ref="A9:A10"/>
    <mergeCell ref="A6:A8"/>
    <mergeCell ref="A12:A13"/>
    <mergeCell ref="A19:A23"/>
    <mergeCell ref="A14:A18"/>
    <mergeCell ref="D3:L3"/>
    <mergeCell ref="A1:L1"/>
    <mergeCell ref="A2:L2"/>
    <mergeCell ref="A3:A5"/>
    <mergeCell ref="B3:B5"/>
    <mergeCell ref="C3:C5"/>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
  <sheetViews>
    <sheetView workbookViewId="0">
      <selection activeCell="J24" sqref="I24:J24"/>
    </sheetView>
  </sheetViews>
  <sheetFormatPr defaultColWidth="11.42578125" defaultRowHeight="12.75" x14ac:dyDescent="0.2"/>
  <cols>
    <col min="1" max="6" width="20.140625" customWidth="1"/>
  </cols>
  <sheetData>
    <row r="1" spans="1:7" ht="23.25" x14ac:dyDescent="0.2">
      <c r="A1" s="223" t="s">
        <v>78</v>
      </c>
      <c r="B1" s="224"/>
      <c r="C1" s="224"/>
      <c r="D1" s="224"/>
      <c r="E1" s="224"/>
      <c r="F1" s="224"/>
    </row>
    <row r="2" spans="1:7" ht="18.75" thickBot="1" x14ac:dyDescent="0.25">
      <c r="A2" s="239" t="s">
        <v>81</v>
      </c>
      <c r="B2" s="240"/>
      <c r="C2" s="240"/>
      <c r="D2" s="240"/>
      <c r="E2" s="240"/>
      <c r="F2" s="240"/>
    </row>
    <row r="3" spans="1:7" ht="16.5" thickBot="1" x14ac:dyDescent="0.25">
      <c r="A3" s="36"/>
      <c r="B3" s="241" t="s">
        <v>47</v>
      </c>
      <c r="C3" s="242"/>
      <c r="D3" s="242"/>
      <c r="E3" s="242"/>
      <c r="F3" s="243"/>
      <c r="G3" t="s">
        <v>95</v>
      </c>
    </row>
    <row r="4" spans="1:7" ht="16.5" thickBot="1" x14ac:dyDescent="0.25">
      <c r="A4" s="37" t="s">
        <v>55</v>
      </c>
      <c r="B4" s="43" t="s">
        <v>82</v>
      </c>
      <c r="C4" s="43" t="s">
        <v>83</v>
      </c>
      <c r="D4" s="43" t="s">
        <v>84</v>
      </c>
      <c r="E4" s="43" t="s">
        <v>85</v>
      </c>
      <c r="F4" s="44" t="s">
        <v>86</v>
      </c>
      <c r="G4" s="25" t="s">
        <v>370</v>
      </c>
    </row>
    <row r="5" spans="1:7" ht="16.5" thickBot="1" x14ac:dyDescent="0.25">
      <c r="A5" s="38" t="s">
        <v>87</v>
      </c>
      <c r="B5" s="40" t="s">
        <v>88</v>
      </c>
      <c r="C5" s="41" t="s">
        <v>89</v>
      </c>
      <c r="D5" s="41" t="s">
        <v>89</v>
      </c>
      <c r="E5" s="41" t="s">
        <v>89</v>
      </c>
      <c r="F5" s="41" t="s">
        <v>89</v>
      </c>
    </row>
    <row r="6" spans="1:7" ht="16.5" thickBot="1" x14ac:dyDescent="0.25">
      <c r="A6" s="39" t="s">
        <v>90</v>
      </c>
      <c r="B6" s="40" t="s">
        <v>88</v>
      </c>
      <c r="C6" s="42" t="s">
        <v>91</v>
      </c>
      <c r="D6" s="41" t="s">
        <v>89</v>
      </c>
      <c r="E6" s="41" t="s">
        <v>89</v>
      </c>
      <c r="F6" s="41" t="s">
        <v>89</v>
      </c>
    </row>
    <row r="7" spans="1:7" ht="16.5" thickBot="1" x14ac:dyDescent="0.25">
      <c r="A7" s="39" t="s">
        <v>92</v>
      </c>
      <c r="B7" s="40" t="s">
        <v>88</v>
      </c>
      <c r="C7" s="40" t="s">
        <v>88</v>
      </c>
      <c r="D7" s="42" t="s">
        <v>91</v>
      </c>
      <c r="E7" s="41" t="s">
        <v>89</v>
      </c>
      <c r="F7" s="41" t="s">
        <v>89</v>
      </c>
    </row>
    <row r="8" spans="1:7" ht="16.5" thickBot="1" x14ac:dyDescent="0.25">
      <c r="A8" s="39" t="s">
        <v>93</v>
      </c>
      <c r="B8" s="40" t="s">
        <v>88</v>
      </c>
      <c r="C8" s="40" t="s">
        <v>88</v>
      </c>
      <c r="D8" s="40" t="s">
        <v>88</v>
      </c>
      <c r="E8" s="42" t="s">
        <v>91</v>
      </c>
      <c r="F8" s="41" t="s">
        <v>89</v>
      </c>
    </row>
    <row r="9" spans="1:7" ht="16.5" thickBot="1" x14ac:dyDescent="0.25">
      <c r="A9" s="39" t="s">
        <v>94</v>
      </c>
      <c r="B9" s="40" t="s">
        <v>88</v>
      </c>
      <c r="C9" s="40" t="s">
        <v>88</v>
      </c>
      <c r="D9" s="40" t="s">
        <v>88</v>
      </c>
      <c r="E9" s="42" t="s">
        <v>91</v>
      </c>
      <c r="F9" s="42" t="s">
        <v>91</v>
      </c>
    </row>
    <row r="12" spans="1:7" ht="13.5" thickBot="1" x14ac:dyDescent="0.25"/>
    <row r="13" spans="1:7" ht="16.5" thickBot="1" x14ac:dyDescent="0.25">
      <c r="A13" s="36"/>
      <c r="B13" s="241" t="s">
        <v>47</v>
      </c>
      <c r="C13" s="242"/>
      <c r="D13" s="242"/>
      <c r="E13" s="242"/>
      <c r="F13" s="243"/>
      <c r="G13" t="s">
        <v>96</v>
      </c>
    </row>
    <row r="14" spans="1:7" ht="16.5" thickBot="1" x14ac:dyDescent="0.25">
      <c r="A14" s="37" t="s">
        <v>55</v>
      </c>
      <c r="B14" s="43" t="s">
        <v>82</v>
      </c>
      <c r="C14" s="43" t="s">
        <v>83</v>
      </c>
      <c r="D14" s="43" t="s">
        <v>84</v>
      </c>
      <c r="E14" s="43" t="s">
        <v>85</v>
      </c>
      <c r="F14" s="44" t="s">
        <v>86</v>
      </c>
    </row>
    <row r="15" spans="1:7" ht="16.5" thickBot="1" x14ac:dyDescent="0.25">
      <c r="A15" s="38" t="s">
        <v>87</v>
      </c>
      <c r="B15" s="40" t="s">
        <v>88</v>
      </c>
      <c r="C15" s="42" t="s">
        <v>91</v>
      </c>
      <c r="D15" s="41" t="s">
        <v>89</v>
      </c>
      <c r="E15" s="41" t="s">
        <v>89</v>
      </c>
      <c r="F15" s="41" t="s">
        <v>89</v>
      </c>
    </row>
    <row r="16" spans="1:7" ht="16.5" thickBot="1" x14ac:dyDescent="0.25">
      <c r="A16" s="39" t="s">
        <v>90</v>
      </c>
      <c r="B16" s="40" t="s">
        <v>88</v>
      </c>
      <c r="C16" s="42" t="s">
        <v>91</v>
      </c>
      <c r="D16" s="42" t="s">
        <v>91</v>
      </c>
      <c r="E16" s="41" t="s">
        <v>89</v>
      </c>
      <c r="F16" s="41" t="s">
        <v>89</v>
      </c>
    </row>
    <row r="17" spans="1:6" ht="16.5" thickBot="1" x14ac:dyDescent="0.25">
      <c r="A17" s="39" t="s">
        <v>92</v>
      </c>
      <c r="B17" s="40" t="s">
        <v>88</v>
      </c>
      <c r="C17" s="40" t="s">
        <v>88</v>
      </c>
      <c r="D17" s="42" t="s">
        <v>91</v>
      </c>
      <c r="E17" s="41" t="s">
        <v>89</v>
      </c>
      <c r="F17" s="41" t="s">
        <v>89</v>
      </c>
    </row>
    <row r="18" spans="1:6" ht="16.5" thickBot="1" x14ac:dyDescent="0.25">
      <c r="A18" s="39" t="s">
        <v>93</v>
      </c>
      <c r="B18" s="40" t="s">
        <v>88</v>
      </c>
      <c r="C18" s="40" t="s">
        <v>88</v>
      </c>
      <c r="D18" s="40" t="s">
        <v>88</v>
      </c>
      <c r="E18" s="42" t="s">
        <v>91</v>
      </c>
      <c r="F18" s="42" t="s">
        <v>91</v>
      </c>
    </row>
    <row r="19" spans="1:6" ht="16.5" thickBot="1" x14ac:dyDescent="0.25">
      <c r="A19" s="39" t="s">
        <v>94</v>
      </c>
      <c r="B19" s="40" t="s">
        <v>88</v>
      </c>
      <c r="C19" s="40" t="s">
        <v>88</v>
      </c>
      <c r="D19" s="40" t="s">
        <v>88</v>
      </c>
      <c r="E19" s="40" t="s">
        <v>88</v>
      </c>
      <c r="F19" s="42" t="s">
        <v>91</v>
      </c>
    </row>
  </sheetData>
  <mergeCells count="4">
    <mergeCell ref="A1:F1"/>
    <mergeCell ref="A2:F2"/>
    <mergeCell ref="B3:F3"/>
    <mergeCell ref="B13:F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6"/>
  <sheetViews>
    <sheetView topLeftCell="A4" workbookViewId="0">
      <selection activeCell="E8" sqref="E8"/>
    </sheetView>
  </sheetViews>
  <sheetFormatPr defaultColWidth="17.28515625" defaultRowHeight="15.75" customHeight="1" x14ac:dyDescent="0.2"/>
  <cols>
    <col min="1" max="1" width="28.42578125" customWidth="1"/>
    <col min="2" max="2" width="27.42578125" customWidth="1"/>
    <col min="3" max="3" width="27.42578125" style="13" customWidth="1"/>
    <col min="4" max="4" width="18.85546875" customWidth="1"/>
    <col min="5" max="5" width="15.7109375" customWidth="1"/>
    <col min="6" max="6" width="16.140625" customWidth="1"/>
  </cols>
  <sheetData>
    <row r="1" spans="1:21" s="20" customFormat="1" ht="24.95" customHeight="1" x14ac:dyDescent="0.2">
      <c r="A1" s="223" t="s">
        <v>78</v>
      </c>
      <c r="B1" s="224"/>
      <c r="C1" s="224"/>
      <c r="D1" s="224"/>
      <c r="E1" s="224"/>
      <c r="F1" s="224"/>
      <c r="G1" s="33"/>
      <c r="H1" s="33"/>
      <c r="I1" s="33"/>
      <c r="J1" s="33"/>
      <c r="K1" s="33"/>
      <c r="L1" s="33"/>
      <c r="M1" s="33"/>
      <c r="N1" s="33"/>
      <c r="O1" s="33"/>
      <c r="P1" s="33"/>
      <c r="Q1" s="33"/>
      <c r="R1" s="33"/>
      <c r="S1" s="33"/>
      <c r="T1" s="33"/>
      <c r="U1" s="33"/>
    </row>
    <row r="2" spans="1:21" ht="18.75" customHeight="1" x14ac:dyDescent="0.2">
      <c r="A2" s="239" t="s">
        <v>97</v>
      </c>
      <c r="B2" s="240"/>
      <c r="C2" s="240"/>
      <c r="D2" s="240"/>
      <c r="E2" s="240"/>
      <c r="F2" s="240"/>
      <c r="G2" s="34"/>
      <c r="H2" s="34"/>
      <c r="I2" s="34"/>
      <c r="J2" s="34"/>
      <c r="K2" s="34"/>
      <c r="L2" s="34"/>
      <c r="M2" s="34"/>
      <c r="N2" s="34"/>
      <c r="O2" s="34"/>
      <c r="P2" s="34"/>
      <c r="Q2" s="34"/>
      <c r="R2" s="34"/>
      <c r="S2" s="34"/>
      <c r="T2" s="34"/>
      <c r="U2" s="34"/>
    </row>
    <row r="3" spans="1:21" ht="69" customHeight="1" x14ac:dyDescent="0.2">
      <c r="A3" s="110" t="s">
        <v>33</v>
      </c>
      <c r="B3" s="111" t="s">
        <v>66</v>
      </c>
      <c r="C3" s="105" t="s">
        <v>67</v>
      </c>
      <c r="D3" s="111" t="s">
        <v>57</v>
      </c>
      <c r="E3" s="111" t="s">
        <v>58</v>
      </c>
      <c r="F3" s="111" t="s">
        <v>98</v>
      </c>
    </row>
    <row r="4" spans="1:21" ht="43.5" customHeight="1" x14ac:dyDescent="0.2">
      <c r="A4" s="244" t="str">
        <f>'1.3 Supporting Asset'!A4</f>
        <v>Personnel</v>
      </c>
      <c r="B4" s="14" t="str">
        <f>'2.1 Threats Impact'!B8</f>
        <v>Social engineering</v>
      </c>
      <c r="C4" s="112" t="str">
        <f>'2.1 Threats Impact'!C8</f>
        <v>Lack of knowledge in cyber security</v>
      </c>
      <c r="D4" s="8">
        <f>'2.1 Threats Impact'!AU8</f>
        <v>4</v>
      </c>
      <c r="E4" s="8">
        <f>'2.2 Threat Likelihood'!K6</f>
        <v>4</v>
      </c>
      <c r="F4" s="131" t="s">
        <v>89</v>
      </c>
    </row>
    <row r="5" spans="1:21" ht="33" customHeight="1" x14ac:dyDescent="0.2">
      <c r="A5" s="207"/>
      <c r="B5" s="14" t="str">
        <f>'2.1 Threats Impact'!B9</f>
        <v>Human mistakes</v>
      </c>
      <c r="C5" s="112" t="str">
        <f>'2.1 Threats Impact'!C9</f>
        <v>Lack of knowledge in UTM  service</v>
      </c>
      <c r="D5" s="8">
        <f>'2.1 Threats Impact'!AU9</f>
        <v>4</v>
      </c>
      <c r="E5" s="8">
        <f>'2.2 Threat Likelihood'!K7</f>
        <v>5</v>
      </c>
      <c r="F5" s="131" t="s">
        <v>89</v>
      </c>
    </row>
    <row r="6" spans="1:21" ht="60.75" customHeight="1" x14ac:dyDescent="0.2">
      <c r="A6" s="207"/>
      <c r="B6" s="14" t="str">
        <f>'2.1 Threats Impact'!B10</f>
        <v>Strike</v>
      </c>
      <c r="C6" s="112" t="str">
        <f>'2.1 Threats Impact'!C10</f>
        <v>Lack of attention to the  staff</v>
      </c>
      <c r="D6" s="8">
        <f>'2.1 Threats Impact'!AU10</f>
        <v>4</v>
      </c>
      <c r="E6" s="8">
        <f>'2.2 Threat Likelihood'!K8</f>
        <v>4</v>
      </c>
      <c r="F6" s="131" t="s">
        <v>89</v>
      </c>
    </row>
    <row r="7" spans="1:21" ht="38.25" customHeight="1" x14ac:dyDescent="0.2">
      <c r="A7" s="244" t="str">
        <f>'1.3 Supporting Asset'!A5</f>
        <v>Drone</v>
      </c>
      <c r="B7" s="14" t="str">
        <f>'2.1 Threats Impact'!B11</f>
        <v>Unexpected collision</v>
      </c>
      <c r="C7" s="112" t="str">
        <f>'2.1 Threats Impact'!C11</f>
        <v>Misconfiguration of the flight planning</v>
      </c>
      <c r="D7" s="8">
        <f>'2.1 Threats Impact'!AU11</f>
        <v>5</v>
      </c>
      <c r="E7" s="8">
        <f>'2.2 Threat Likelihood'!K9</f>
        <v>5</v>
      </c>
      <c r="F7" s="131" t="s">
        <v>89</v>
      </c>
    </row>
    <row r="8" spans="1:21" ht="51" customHeight="1" x14ac:dyDescent="0.2">
      <c r="A8" s="207"/>
      <c r="B8" s="14" t="str">
        <f>'2.1 Threats Impact'!B12</f>
        <v xml:space="preserve">Unauthorized access in order to tamper HW/SW </v>
      </c>
      <c r="C8" s="112" t="str">
        <f>'2.1 Threats Impact'!C12</f>
        <v>Misconfiguration of the access control policy</v>
      </c>
      <c r="D8" s="8">
        <f>'2.1 Threats Impact'!AU12</f>
        <v>5</v>
      </c>
      <c r="E8" s="8">
        <f>'2.2 Threat Likelihood'!K10</f>
        <v>4</v>
      </c>
      <c r="F8" s="131" t="s">
        <v>89</v>
      </c>
    </row>
    <row r="9" spans="1:21" s="106" customFormat="1" ht="35.25" customHeight="1" x14ac:dyDescent="0.2">
      <c r="A9" s="104" t="str">
        <f>'1.3 Supporting Asset'!A6</f>
        <v>Machine learning</v>
      </c>
      <c r="B9" s="14" t="str">
        <f>'2.1 Threats Impact'!B13</f>
        <v>Unauthorized access in order to tamper algorithms</v>
      </c>
      <c r="C9" s="112" t="str">
        <f>'2.1 Threats Impact'!C13</f>
        <v>Misconfiguration of the access control policy</v>
      </c>
      <c r="D9" s="8">
        <f>'2.1 Threats Impact'!AU13</f>
        <v>5</v>
      </c>
      <c r="E9" s="8">
        <f>'2.2 Threat Likelihood'!K11</f>
        <v>4</v>
      </c>
      <c r="F9" s="131" t="s">
        <v>89</v>
      </c>
    </row>
    <row r="10" spans="1:21" ht="26.25" customHeight="1" x14ac:dyDescent="0.2">
      <c r="A10" s="244" t="str">
        <f>'1.3 Supporting Asset'!A7</f>
        <v>User interface</v>
      </c>
      <c r="B10" s="14" t="str">
        <f>'2.1 Threats Impact'!B14</f>
        <v>SW failures</v>
      </c>
      <c r="C10" s="112" t="str">
        <f>'2.1 Threats Impact'!C14</f>
        <v>Bugs SW side</v>
      </c>
      <c r="D10" s="8">
        <f>'2.1 Threats Impact'!AU14</f>
        <v>5</v>
      </c>
      <c r="E10" s="8">
        <f>'2.2 Threat Likelihood'!K12</f>
        <v>4</v>
      </c>
      <c r="F10" s="131" t="s">
        <v>89</v>
      </c>
    </row>
    <row r="11" spans="1:21" ht="41.25" customHeight="1" x14ac:dyDescent="0.2">
      <c r="A11" s="207"/>
      <c r="B11" s="14" t="str">
        <f>'2.1 Threats Impact'!B15</f>
        <v>Injecting malicious input</v>
      </c>
      <c r="C11" s="112" t="str">
        <f>'2.1 Threats Impact'!C15</f>
        <v>No input checks</v>
      </c>
      <c r="D11" s="8">
        <f>'2.1 Threats Impact'!AU15</f>
        <v>5</v>
      </c>
      <c r="E11" s="8">
        <f>'2.2 Threat Likelihood'!K13</f>
        <v>4</v>
      </c>
      <c r="F11" s="131" t="s">
        <v>89</v>
      </c>
    </row>
    <row r="12" spans="1:21" ht="30" customHeight="1" x14ac:dyDescent="0.2">
      <c r="A12" s="245" t="str">
        <f>'1.3 Supporting Asset'!A8</f>
        <v>Network communication between client (user interface) and UAV network (LAN)</v>
      </c>
      <c r="B12" s="14" t="str">
        <f>'2.1 Threats Impact'!B16</f>
        <v>Disclosure of information</v>
      </c>
      <c r="C12" s="112" t="str">
        <f>'2.1 Threats Impact'!C16</f>
        <v>Misconfiguration of the cryptography protocol</v>
      </c>
      <c r="D12" s="8">
        <f>'2.1 Threats Impact'!AU16</f>
        <v>4</v>
      </c>
      <c r="E12" s="8">
        <f>'2.2 Threat Likelihood'!K14</f>
        <v>4</v>
      </c>
      <c r="F12" s="131" t="s">
        <v>89</v>
      </c>
    </row>
    <row r="13" spans="1:21" ht="26.25" customHeight="1" x14ac:dyDescent="0.2">
      <c r="A13" s="247"/>
      <c r="B13" s="14" t="str">
        <f>'2.1 Threats Impact'!B17</f>
        <v>Denial of communication</v>
      </c>
      <c r="C13" s="112" t="str">
        <f>'2.1 Threats Impact'!C17</f>
        <v>Poor network monitoring</v>
      </c>
      <c r="D13" s="8">
        <f>'2.1 Threats Impact'!AU17</f>
        <v>5</v>
      </c>
      <c r="E13" s="8">
        <f>'2.2 Threat Likelihood'!K15</f>
        <v>3</v>
      </c>
      <c r="F13" s="131" t="s">
        <v>89</v>
      </c>
    </row>
    <row r="14" spans="1:21" s="106" customFormat="1" ht="42" customHeight="1" x14ac:dyDescent="0.2">
      <c r="A14" s="247"/>
      <c r="B14" s="14" t="str">
        <f>'2.1 Threats Impact'!B18</f>
        <v>Unauthorized access</v>
      </c>
      <c r="C14" s="112" t="str">
        <f>'2.1 Threats Impact'!C18</f>
        <v>Misconfiguration of the access control policy</v>
      </c>
      <c r="D14" s="8">
        <f>'2.1 Threats Impact'!AU18</f>
        <v>5</v>
      </c>
      <c r="E14" s="8">
        <f>'2.2 Threat Likelihood'!K16</f>
        <v>4</v>
      </c>
      <c r="F14" s="131" t="s">
        <v>89</v>
      </c>
    </row>
    <row r="15" spans="1:21" s="106" customFormat="1" ht="30.75" customHeight="1" x14ac:dyDescent="0.2">
      <c r="A15" s="247"/>
      <c r="B15" s="14" t="str">
        <f>'2.1 Threats Impact'!B19</f>
        <v>Tampering communication data</v>
      </c>
      <c r="C15" s="112" t="str">
        <f>'2.1 Threats Impact'!C19</f>
        <v>Misconfiguration of the cryptography protocol</v>
      </c>
      <c r="D15" s="8">
        <f>'2.1 Threats Impact'!AU19</f>
        <v>5</v>
      </c>
      <c r="E15" s="8">
        <f>'2.2 Threat Likelihood'!K17</f>
        <v>4</v>
      </c>
      <c r="F15" s="131" t="s">
        <v>89</v>
      </c>
    </row>
    <row r="16" spans="1:21" s="106" customFormat="1" ht="30.75" customHeight="1" x14ac:dyDescent="0.2">
      <c r="A16" s="246"/>
      <c r="B16" s="14" t="str">
        <f>'2.1 Threats Impact'!B20</f>
        <v>Lost communication</v>
      </c>
      <c r="C16" s="112" t="str">
        <f>'2.1 Threats Impact'!C20</f>
        <v>Lack of backup link</v>
      </c>
      <c r="D16" s="8">
        <f>'2.1 Threats Impact'!AU20</f>
        <v>5</v>
      </c>
      <c r="E16" s="8">
        <f>'2.2 Threat Likelihood'!K18</f>
        <v>5</v>
      </c>
      <c r="F16" s="131" t="s">
        <v>89</v>
      </c>
    </row>
    <row r="17" spans="1:6" ht="39.75" customHeight="1" x14ac:dyDescent="0.2">
      <c r="A17" s="245" t="str">
        <f>'1.3 Supporting Asset'!A11</f>
        <v>Network communication between UAV network and data centre (WAN)</v>
      </c>
      <c r="B17" s="14" t="str">
        <f>'2.1 Threats Impact'!B21</f>
        <v>Disclosure of information</v>
      </c>
      <c r="C17" s="112" t="str">
        <f>'2.1 Threats Impact'!C21</f>
        <v>Misconfiguration of the cryptography protocol</v>
      </c>
      <c r="D17" s="8">
        <f>'2.1 Threats Impact'!AU21</f>
        <v>5</v>
      </c>
      <c r="E17" s="8">
        <f>'2.2 Threat Likelihood'!K19</f>
        <v>4</v>
      </c>
      <c r="F17" s="131" t="s">
        <v>89</v>
      </c>
    </row>
    <row r="18" spans="1:6" s="106" customFormat="1" ht="18.75" customHeight="1" x14ac:dyDescent="0.2">
      <c r="A18" s="247"/>
      <c r="B18" s="14" t="str">
        <f>'2.1 Threats Impact'!B22</f>
        <v>Denial of communication</v>
      </c>
      <c r="C18" s="112" t="str">
        <f>'2.1 Threats Impact'!C22</f>
        <v>Poor network monitoring</v>
      </c>
      <c r="D18" s="8">
        <f>'2.1 Threats Impact'!AU22</f>
        <v>5</v>
      </c>
      <c r="E18" s="8">
        <f>'2.2 Threat Likelihood'!K20</f>
        <v>4</v>
      </c>
      <c r="F18" s="131" t="s">
        <v>89</v>
      </c>
    </row>
    <row r="19" spans="1:6" s="106" customFormat="1" ht="36.75" customHeight="1" x14ac:dyDescent="0.2">
      <c r="A19" s="247"/>
      <c r="B19" s="14" t="str">
        <f>'2.1 Threats Impact'!B23</f>
        <v>Unauthorized access</v>
      </c>
      <c r="C19" s="112" t="str">
        <f>'2.1 Threats Impact'!C23</f>
        <v>Misconfiguration of the access control policy</v>
      </c>
      <c r="D19" s="8">
        <f>'2.1 Threats Impact'!AU23</f>
        <v>5</v>
      </c>
      <c r="E19" s="8">
        <f>'2.2 Threat Likelihood'!K21</f>
        <v>4</v>
      </c>
      <c r="F19" s="131" t="s">
        <v>89</v>
      </c>
    </row>
    <row r="20" spans="1:6" ht="38.25" customHeight="1" x14ac:dyDescent="0.2">
      <c r="A20" s="247"/>
      <c r="B20" s="14" t="str">
        <f>'2.1 Threats Impact'!B24</f>
        <v>Tampering communication data</v>
      </c>
      <c r="C20" s="112" t="str">
        <f>'2.1 Threats Impact'!C24</f>
        <v>Misconfiguration of the cryptography protocol</v>
      </c>
      <c r="D20" s="8">
        <f>'2.1 Threats Impact'!AU24</f>
        <v>5</v>
      </c>
      <c r="E20" s="8">
        <f>'2.2 Threat Likelihood'!K22</f>
        <v>4</v>
      </c>
      <c r="F20" s="131" t="s">
        <v>89</v>
      </c>
    </row>
    <row r="21" spans="1:6" s="106" customFormat="1" ht="38.25" customHeight="1" x14ac:dyDescent="0.2">
      <c r="A21" s="246"/>
      <c r="B21" s="14" t="str">
        <f>'2.1 Threats Impact'!B25</f>
        <v>Lost communication</v>
      </c>
      <c r="C21" s="112" t="str">
        <f>'2.1 Threats Impact'!C25</f>
        <v>Lack of backup link</v>
      </c>
      <c r="D21" s="8">
        <f>'2.1 Threats Impact'!AU25</f>
        <v>5</v>
      </c>
      <c r="E21" s="8">
        <f>'2.2 Threat Likelihood'!K23</f>
        <v>5</v>
      </c>
      <c r="F21" s="131" t="s">
        <v>89</v>
      </c>
    </row>
    <row r="22" spans="1:6" s="106" customFormat="1" ht="35.25" customHeight="1" x14ac:dyDescent="0.2">
      <c r="A22" s="245" t="str">
        <f>'1.3 Supporting Asset'!A14</f>
        <v>Network communication between servers in the data centre (internal LAN)</v>
      </c>
      <c r="B22" s="14" t="str">
        <f>'2.1 Threats Impact'!B26</f>
        <v>Disclosure of information</v>
      </c>
      <c r="C22" s="112" t="str">
        <f>'2.1 Threats Impact'!C26</f>
        <v>Misconfiguration of the cryptography protocol</v>
      </c>
      <c r="D22" s="8">
        <f>'2.1 Threats Impact'!AU26</f>
        <v>5</v>
      </c>
      <c r="E22" s="8">
        <f>'2.2 Threat Likelihood'!K24</f>
        <v>4</v>
      </c>
      <c r="F22" s="131" t="s">
        <v>89</v>
      </c>
    </row>
    <row r="23" spans="1:6" s="106" customFormat="1" ht="27" customHeight="1" x14ac:dyDescent="0.2">
      <c r="A23" s="247"/>
      <c r="B23" s="14" t="str">
        <f>'2.1 Threats Impact'!B27</f>
        <v>Denial of communication</v>
      </c>
      <c r="C23" s="112" t="str">
        <f>'2.1 Threats Impact'!C27</f>
        <v>Poor network monitoring</v>
      </c>
      <c r="D23" s="8">
        <f>'2.1 Threats Impact'!AU27</f>
        <v>5</v>
      </c>
      <c r="E23" s="8">
        <f>'2.2 Threat Likelihood'!K25</f>
        <v>4</v>
      </c>
      <c r="F23" s="131" t="s">
        <v>89</v>
      </c>
    </row>
    <row r="24" spans="1:6" ht="44.25" customHeight="1" x14ac:dyDescent="0.2">
      <c r="A24" s="247"/>
      <c r="B24" s="14" t="str">
        <f>'2.1 Threats Impact'!B28</f>
        <v>Unauthorized access</v>
      </c>
      <c r="C24" s="112" t="str">
        <f>'2.1 Threats Impact'!C28</f>
        <v>Misconfiguration of the access control policy</v>
      </c>
      <c r="D24" s="8">
        <f>'2.1 Threats Impact'!AU28</f>
        <v>5</v>
      </c>
      <c r="E24" s="8">
        <f>'2.2 Threat Likelihood'!K26</f>
        <v>4</v>
      </c>
      <c r="F24" s="131" t="s">
        <v>89</v>
      </c>
    </row>
    <row r="25" spans="1:6" ht="34.5" customHeight="1" x14ac:dyDescent="0.2">
      <c r="A25" s="247"/>
      <c r="B25" s="14" t="str">
        <f>'2.1 Threats Impact'!B29</f>
        <v>Tampering communication data</v>
      </c>
      <c r="C25" s="112" t="str">
        <f>'2.1 Threats Impact'!C29</f>
        <v>Misconfiguration of the cryptography protocol</v>
      </c>
      <c r="D25" s="8">
        <f>'2.1 Threats Impact'!AU29</f>
        <v>5</v>
      </c>
      <c r="E25" s="8">
        <f>'2.2 Threat Likelihood'!K27</f>
        <v>4</v>
      </c>
      <c r="F25" s="131" t="s">
        <v>89</v>
      </c>
    </row>
    <row r="26" spans="1:6" s="106" customFormat="1" ht="34.5" customHeight="1" x14ac:dyDescent="0.2">
      <c r="A26" s="246"/>
      <c r="B26" s="14" t="str">
        <f>'2.1 Threats Impact'!B30</f>
        <v>Lost communication</v>
      </c>
      <c r="C26" s="112" t="str">
        <f>'2.1 Threats Impact'!C30</f>
        <v>Lack of backup link</v>
      </c>
      <c r="D26" s="8">
        <f>'2.1 Threats Impact'!AU30</f>
        <v>5</v>
      </c>
      <c r="E26" s="8">
        <f>'2.2 Threat Likelihood'!K28</f>
        <v>5</v>
      </c>
      <c r="F26" s="131" t="s">
        <v>89</v>
      </c>
    </row>
    <row r="27" spans="1:6" ht="39" customHeight="1" x14ac:dyDescent="0.2">
      <c r="A27" s="245" t="str">
        <f>'1.3 Supporting Asset'!A17</f>
        <v>Data centre</v>
      </c>
      <c r="B27" s="14" t="str">
        <f>'2.1 Threats Impact'!B31</f>
        <v>Fire</v>
      </c>
      <c r="C27" s="112" t="str">
        <f>'2.1 Threats Impact'!C31</f>
        <v>Lack of fire protection</v>
      </c>
      <c r="D27" s="8">
        <f>'2.1 Threats Impact'!AU31</f>
        <v>5</v>
      </c>
      <c r="E27" s="8">
        <f>'2.2 Threat Likelihood'!K29</f>
        <v>5</v>
      </c>
      <c r="F27" s="131" t="s">
        <v>89</v>
      </c>
    </row>
    <row r="28" spans="1:6" s="106" customFormat="1" ht="37.5" customHeight="1" x14ac:dyDescent="0.2">
      <c r="A28" s="247"/>
      <c r="B28" s="14" t="str">
        <f>'2.1 Threats Impact'!B32</f>
        <v xml:space="preserve">Flood </v>
      </c>
      <c r="C28" s="112" t="str">
        <f>'2.1 Threats Impact'!C32</f>
        <v>No flood protection</v>
      </c>
      <c r="D28" s="8">
        <f>'2.1 Threats Impact'!AU32</f>
        <v>5</v>
      </c>
      <c r="E28" s="8">
        <f>'2.2 Threat Likelihood'!K30</f>
        <v>5</v>
      </c>
      <c r="F28" s="131" t="s">
        <v>89</v>
      </c>
    </row>
    <row r="29" spans="1:6" s="106" customFormat="1" ht="32.25" customHeight="1" x14ac:dyDescent="0.2">
      <c r="A29" s="247"/>
      <c r="B29" s="14" t="str">
        <f>'2.1 Threats Impact'!B33</f>
        <v>Loss electricity</v>
      </c>
      <c r="C29" s="112" t="str">
        <f>'2.1 Threats Impact'!C33</f>
        <v>Lack of auxiliary power supply</v>
      </c>
      <c r="D29" s="8">
        <f>'2.1 Threats Impact'!AU33</f>
        <v>5</v>
      </c>
      <c r="E29" s="8">
        <f>'2.2 Threat Likelihood'!K31</f>
        <v>5</v>
      </c>
      <c r="F29" s="131" t="s">
        <v>89</v>
      </c>
    </row>
    <row r="30" spans="1:6" s="106" customFormat="1" ht="30.75" customHeight="1" x14ac:dyDescent="0.2">
      <c r="A30" s="247"/>
      <c r="B30" s="14" t="str">
        <f>'2.1 Threats Impact'!B34</f>
        <v>Unauthorized access</v>
      </c>
      <c r="C30" s="112" t="str">
        <f>'2.1 Threats Impact'!C34</f>
        <v>Misconfiguration of the access control policy</v>
      </c>
      <c r="D30" s="8">
        <f>'2.1 Threats Impact'!AU34</f>
        <v>5</v>
      </c>
      <c r="E30" s="8">
        <f>'2.2 Threat Likelihood'!K32</f>
        <v>4</v>
      </c>
      <c r="F30" s="131" t="s">
        <v>89</v>
      </c>
    </row>
    <row r="31" spans="1:6" ht="35.25" customHeight="1" x14ac:dyDescent="0.2">
      <c r="A31" s="247"/>
      <c r="B31" s="14" t="str">
        <f>'2.1 Threats Impact'!B35</f>
        <v>Heat</v>
      </c>
      <c r="C31" s="112" t="str">
        <f>'2.1 Threats Impact'!C35</f>
        <v>Lack of cooling system</v>
      </c>
      <c r="D31" s="8">
        <f>'2.1 Threats Impact'!AU35</f>
        <v>5</v>
      </c>
      <c r="E31" s="8">
        <f>'2.2 Threat Likelihood'!K33</f>
        <v>5</v>
      </c>
      <c r="F31" s="131" t="s">
        <v>89</v>
      </c>
    </row>
    <row r="32" spans="1:6" s="106" customFormat="1" ht="36.75" customHeight="1" x14ac:dyDescent="0.2">
      <c r="A32" s="246"/>
      <c r="B32" s="14" t="str">
        <f>'2.1 Threats Impact'!B36</f>
        <v>Distruction</v>
      </c>
      <c r="C32" s="112" t="str">
        <f>'2.1 Threats Impact'!C36</f>
        <v>Lack of backup datacentre</v>
      </c>
      <c r="D32" s="8">
        <f>'2.1 Threats Impact'!AU36</f>
        <v>5</v>
      </c>
      <c r="E32" s="8">
        <f>'2.2 Threat Likelihood'!K34</f>
        <v>5</v>
      </c>
      <c r="F32" s="131" t="s">
        <v>89</v>
      </c>
    </row>
    <row r="33" spans="1:6" ht="35.25" customHeight="1" x14ac:dyDescent="0.2">
      <c r="A33" s="244" t="str">
        <f>'1.3 Supporting Asset'!A18</f>
        <v>Servers</v>
      </c>
      <c r="B33" s="14" t="str">
        <f>'2.1 Threats Impact'!B37</f>
        <v>Information leakage</v>
      </c>
      <c r="C33" s="112" t="str">
        <f>'2.1 Threats Impact'!C37</f>
        <v>Misconfiguration of the cryptography protocol</v>
      </c>
      <c r="D33" s="8">
        <f>'2.1 Threats Impact'!AU37</f>
        <v>5</v>
      </c>
      <c r="E33" s="8">
        <f>'2.2 Threat Likelihood'!K35</f>
        <v>4</v>
      </c>
      <c r="F33" s="131" t="s">
        <v>89</v>
      </c>
    </row>
    <row r="34" spans="1:6" s="106" customFormat="1" ht="51" customHeight="1" x14ac:dyDescent="0.2">
      <c r="A34" s="244"/>
      <c r="B34" s="14" t="str">
        <f>'2.1 Threats Impact'!B38</f>
        <v>Unathorized access</v>
      </c>
      <c r="C34" s="112" t="str">
        <f>'2.1 Threats Impact'!C38</f>
        <v>Misconfiguration of the access control policy</v>
      </c>
      <c r="D34" s="8">
        <f>'2.1 Threats Impact'!AU38</f>
        <v>5</v>
      </c>
      <c r="E34" s="8">
        <f>'2.2 Threat Likelihood'!K36</f>
        <v>4</v>
      </c>
      <c r="F34" s="131" t="s">
        <v>89</v>
      </c>
    </row>
    <row r="35" spans="1:6" ht="12.75" customHeight="1" x14ac:dyDescent="0.2">
      <c r="A35" s="207"/>
      <c r="B35" s="14" t="str">
        <f>'2.1 Threats Impact'!B39</f>
        <v>DDoS attack</v>
      </c>
      <c r="C35" s="112" t="str">
        <f>'2.1 Threats Impact'!C39</f>
        <v>No mitigations against DDoS</v>
      </c>
      <c r="D35" s="8">
        <f>'2.1 Threats Impact'!AU39</f>
        <v>5</v>
      </c>
      <c r="E35" s="8">
        <f>'2.2 Threat Likelihood'!K37</f>
        <v>3</v>
      </c>
      <c r="F35" s="131" t="s">
        <v>89</v>
      </c>
    </row>
    <row r="36" spans="1:6" ht="44.25" customHeight="1" x14ac:dyDescent="0.2">
      <c r="A36" s="244" t="str">
        <f>'1.3 Supporting Asset'!A19</f>
        <v>Database</v>
      </c>
      <c r="B36" s="14" t="str">
        <f>'2.1 Threats Impact'!B40</f>
        <v>Disclosure of critical data</v>
      </c>
      <c r="C36" s="112" t="str">
        <f>'2.1 Threats Impact'!C40</f>
        <v>Misconfiguration of the cryptography protocol</v>
      </c>
      <c r="D36" s="8">
        <f>'2.1 Threats Impact'!AU40</f>
        <v>5</v>
      </c>
      <c r="E36" s="8">
        <f>'2.2 Threat Likelihood'!K38</f>
        <v>4</v>
      </c>
      <c r="F36" s="131" t="s">
        <v>89</v>
      </c>
    </row>
    <row r="37" spans="1:6" s="106" customFormat="1" ht="36.75" customHeight="1" x14ac:dyDescent="0.2">
      <c r="A37" s="244"/>
      <c r="B37" s="14" t="str">
        <f>'2.1 Threats Impact'!B41</f>
        <v>Unauthorized access</v>
      </c>
      <c r="C37" s="112" t="str">
        <f>'2.1 Threats Impact'!C41</f>
        <v>Misconfiguration of the access control policy</v>
      </c>
      <c r="D37" s="8">
        <f>'2.1 Threats Impact'!AU41</f>
        <v>5</v>
      </c>
      <c r="E37" s="8">
        <f>'2.2 Threat Likelihood'!K39</f>
        <v>4</v>
      </c>
      <c r="F37" s="131" t="s">
        <v>89</v>
      </c>
    </row>
    <row r="38" spans="1:6" ht="34.5" customHeight="1" x14ac:dyDescent="0.2">
      <c r="A38" s="207"/>
      <c r="B38" s="14" t="str">
        <f>'2.1 Threats Impact'!B42</f>
        <v>SQL injection</v>
      </c>
      <c r="C38" s="112" t="str">
        <f>'2.1 Threats Impact'!C42</f>
        <v>No mitigations against SQL injection</v>
      </c>
      <c r="D38" s="8">
        <f>'2.1 Threats Impact'!AU42</f>
        <v>5</v>
      </c>
      <c r="E38" s="8">
        <f>'2.2 Threat Likelihood'!K40</f>
        <v>4</v>
      </c>
      <c r="F38" s="131" t="s">
        <v>89</v>
      </c>
    </row>
    <row r="39" spans="1:6" ht="34.5" customHeight="1" x14ac:dyDescent="0.2">
      <c r="A39" s="245" t="str">
        <f>'1.3 Supporting Asset'!A20</f>
        <v>Cryptography</v>
      </c>
      <c r="B39" s="14" t="str">
        <f>'2.1 Threats Impact'!B43</f>
        <v>Disclosure of cryptography keys</v>
      </c>
      <c r="C39" s="112" t="str">
        <f>'2.1 Threats Impact'!C43</f>
        <v>Bad management of cryptographic keys</v>
      </c>
      <c r="D39" s="8">
        <f>'2.1 Threats Impact'!AU43</f>
        <v>5</v>
      </c>
      <c r="E39" s="8">
        <f>'2.2 Threat Likelihood'!K41</f>
        <v>4</v>
      </c>
      <c r="F39" s="131" t="s">
        <v>89</v>
      </c>
    </row>
    <row r="40" spans="1:6" ht="40.5" customHeight="1" x14ac:dyDescent="0.2">
      <c r="A40" s="246"/>
      <c r="B40" s="14" t="str">
        <f>'2.1 Threats Impact'!B44</f>
        <v>Broken cryptography algorithm</v>
      </c>
      <c r="C40" s="112" t="str">
        <f>'2.1 Threats Impact'!C44</f>
        <v>Bad choice of cryptographic algorithm</v>
      </c>
      <c r="D40" s="8">
        <f>'2.1 Threats Impact'!AU44</f>
        <v>5</v>
      </c>
      <c r="E40" s="8">
        <f>'2.2 Threat Likelihood'!K42</f>
        <v>4</v>
      </c>
      <c r="F40" s="131" t="s">
        <v>89</v>
      </c>
    </row>
    <row r="41" spans="1:6" ht="42.75" customHeight="1" x14ac:dyDescent="0.2">
      <c r="A41" s="244" t="str">
        <f>'1.3 Supporting Asset'!A21</f>
        <v>Integration with external meteo data</v>
      </c>
      <c r="B41" s="14" t="str">
        <f>'2.1 Threats Impact'!B45</f>
        <v>Meteo data tampered</v>
      </c>
      <c r="C41" s="112" t="str">
        <f>'2.1 Threats Impact'!C45</f>
        <v>No control of incoming meteo data</v>
      </c>
      <c r="D41" s="8">
        <f>'2.1 Threats Impact'!AU45</f>
        <v>5</v>
      </c>
      <c r="E41" s="8">
        <f>'2.2 Threat Likelihood'!K43</f>
        <v>4</v>
      </c>
      <c r="F41" s="131" t="s">
        <v>89</v>
      </c>
    </row>
    <row r="42" spans="1:6" ht="38.25" customHeight="1" x14ac:dyDescent="0.2">
      <c r="A42" s="207"/>
      <c r="B42" s="14" t="str">
        <f>'2.1 Threats Impact'!B46</f>
        <v>Failure in system integration</v>
      </c>
      <c r="C42" s="112" t="str">
        <f>'2.1 Threats Impact'!C46</f>
        <v>Error during development phase</v>
      </c>
      <c r="D42" s="8">
        <f>'2.1 Threats Impact'!AU46</f>
        <v>5</v>
      </c>
      <c r="E42" s="8">
        <f>'2.2 Threat Likelihood'!K44</f>
        <v>5</v>
      </c>
      <c r="F42" s="131" t="s">
        <v>89</v>
      </c>
    </row>
    <row r="43" spans="1:6" ht="40.5" customHeight="1" x14ac:dyDescent="0.2">
      <c r="A43" s="244" t="str">
        <f>'1.3 Supporting Asset'!A23</f>
        <v>Integration with external maps</v>
      </c>
      <c r="B43" s="14" t="str">
        <f>'2.1 Threats Impact'!B47</f>
        <v>Maps data tampered</v>
      </c>
      <c r="C43" s="112" t="str">
        <f>'2.1 Threats Impact'!C47</f>
        <v>No control of incoming maps</v>
      </c>
      <c r="D43" s="8">
        <f>'2.1 Threats Impact'!AU47</f>
        <v>5</v>
      </c>
      <c r="E43" s="8">
        <f>'2.2 Threat Likelihood'!K45</f>
        <v>4</v>
      </c>
      <c r="F43" s="131" t="s">
        <v>89</v>
      </c>
    </row>
    <row r="44" spans="1:6" ht="35.25" customHeight="1" x14ac:dyDescent="0.2">
      <c r="A44" s="207"/>
      <c r="B44" s="14" t="str">
        <f>'2.1 Threats Impact'!B48</f>
        <v>Failure in system integration</v>
      </c>
      <c r="C44" s="112" t="str">
        <f>'2.1 Threats Impact'!C48</f>
        <v>Error during development phase</v>
      </c>
      <c r="D44" s="8">
        <f>'2.1 Threats Impact'!AU48</f>
        <v>5</v>
      </c>
      <c r="E44" s="8">
        <f>'2.2 Threat Likelihood'!K46</f>
        <v>5</v>
      </c>
      <c r="F44" s="131" t="s">
        <v>89</v>
      </c>
    </row>
    <row r="45" spans="1:6" ht="44.25" customHeight="1" x14ac:dyDescent="0.2">
      <c r="A45" s="244" t="str">
        <f>'1.3 Supporting Asset'!A25</f>
        <v>Integration with external air traffic mapping</v>
      </c>
      <c r="B45" s="14" t="str">
        <f>'2.1 Threats Impact'!B49</f>
        <v>Air traffic mapping tampered</v>
      </c>
      <c r="C45" s="112" t="str">
        <f>'2.1 Threats Impact'!C49</f>
        <v>No control of incoming air traffic mapping</v>
      </c>
      <c r="D45" s="8">
        <f>'2.1 Threats Impact'!AU49</f>
        <v>5</v>
      </c>
      <c r="E45" s="8">
        <f>'2.2 Threat Likelihood'!K47</f>
        <v>4</v>
      </c>
      <c r="F45" s="131" t="s">
        <v>89</v>
      </c>
    </row>
    <row r="46" spans="1:6" ht="33" customHeight="1" x14ac:dyDescent="0.2">
      <c r="A46" s="207"/>
      <c r="B46" s="14" t="str">
        <f>'2.1 Threats Impact'!B50</f>
        <v>Failure in system integration</v>
      </c>
      <c r="C46" s="112" t="str">
        <f>'2.1 Threats Impact'!C50</f>
        <v>Error during development phase</v>
      </c>
      <c r="D46" s="8">
        <f>'2.1 Threats Impact'!AU50</f>
        <v>5</v>
      </c>
      <c r="E46" s="8">
        <f>'2.2 Threat Likelihood'!K48</f>
        <v>5</v>
      </c>
      <c r="F46" s="131" t="s">
        <v>89</v>
      </c>
    </row>
  </sheetData>
  <mergeCells count="15">
    <mergeCell ref="A1:F1"/>
    <mergeCell ref="A10:A11"/>
    <mergeCell ref="A43:A44"/>
    <mergeCell ref="A45:A46"/>
    <mergeCell ref="A33:A35"/>
    <mergeCell ref="A2:F2"/>
    <mergeCell ref="A4:A6"/>
    <mergeCell ref="A7:A8"/>
    <mergeCell ref="A36:A38"/>
    <mergeCell ref="A39:A40"/>
    <mergeCell ref="A41:A42"/>
    <mergeCell ref="A12:A16"/>
    <mergeCell ref="A17:A21"/>
    <mergeCell ref="A22:A26"/>
    <mergeCell ref="A27:A32"/>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3</vt:i4>
      </vt:variant>
    </vt:vector>
  </HeadingPairs>
  <TitlesOfParts>
    <vt:vector size="14" baseType="lpstr">
      <vt:lpstr>Info</vt:lpstr>
      <vt:lpstr>1.0 Scenario</vt:lpstr>
      <vt:lpstr>1.1 Primary Assets</vt:lpstr>
      <vt:lpstr>1.2 Impact Assessment</vt:lpstr>
      <vt:lpstr>1.3 Supporting Asset</vt:lpstr>
      <vt:lpstr>2.1 Threats Impact</vt:lpstr>
      <vt:lpstr>2.2 Threat Likelihood</vt:lpstr>
      <vt:lpstr>3.1 Risk Table</vt:lpstr>
      <vt:lpstr>3.2 Risk Evaluation</vt:lpstr>
      <vt:lpstr>4. Risk Treatment</vt:lpstr>
      <vt:lpstr>5. Residual Risk</vt:lpstr>
      <vt:lpstr>'1.1 Primary Assets'!Area_stampa</vt:lpstr>
      <vt:lpstr>'1.2 Impact Assessment'!Area_stampa</vt:lpstr>
      <vt:lpstr>'1.3 Supporting Asset'!Area_stampa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Sartori Pierluigi</dc:creator>
  <cp:lastModifiedBy>Nicolo' Vinci</cp:lastModifiedBy>
  <dcterms:created xsi:type="dcterms:W3CDTF">2014-10-06T07:21:08Z</dcterms:created>
  <dcterms:modified xsi:type="dcterms:W3CDTF">2021-06-25T09:52:00Z</dcterms:modified>
</cp:coreProperties>
</file>