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Nicolas\Programacion\Proyectos\Fusion Externos\"/>
    </mc:Choice>
  </mc:AlternateContent>
  <bookViews>
    <workbookView xWindow="0" yWindow="0" windowWidth="20490" windowHeight="7755" activeTab="2"/>
  </bookViews>
  <sheets>
    <sheet name="Hoja1" sheetId="1" r:id="rId1"/>
    <sheet name="Consola Praga" sheetId="2" r:id="rId2"/>
    <sheet name="Mesa de luz Prag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3" l="1"/>
  <c r="B15" i="3"/>
  <c r="C15" i="3" s="1"/>
  <c r="D12" i="3"/>
  <c r="C12" i="3"/>
  <c r="B11" i="3"/>
  <c r="D11" i="3" s="1"/>
  <c r="D10" i="3"/>
  <c r="C10" i="3"/>
  <c r="D9" i="3"/>
  <c r="C9" i="3"/>
  <c r="B15" i="2"/>
  <c r="C15" i="2" s="1"/>
  <c r="B11" i="2"/>
  <c r="D11" i="2" s="1"/>
  <c r="D12" i="2"/>
  <c r="C12" i="2"/>
  <c r="D10" i="2"/>
  <c r="C10" i="2"/>
  <c r="D9" i="2"/>
  <c r="C9" i="2"/>
  <c r="C11" i="3" l="1"/>
  <c r="C11" i="2"/>
  <c r="D15" i="2"/>
  <c r="I5" i="1"/>
  <c r="I4" i="1"/>
</calcChain>
</file>

<file path=xl/sharedStrings.xml><?xml version="1.0" encoding="utf-8"?>
<sst xmlns="http://schemas.openxmlformats.org/spreadsheetml/2006/main" count="100" uniqueCount="75">
  <si>
    <t>asignadas</t>
  </si>
  <si>
    <t>Bisagra Push codo 9</t>
  </si>
  <si>
    <t>Bisagra Push codo 0</t>
  </si>
  <si>
    <t>stock fisico</t>
  </si>
  <si>
    <t>sotck real</t>
  </si>
  <si>
    <t>id_herraje</t>
  </si>
  <si>
    <t>nombre</t>
  </si>
  <si>
    <t>id_modelo</t>
  </si>
  <si>
    <t>color_laca</t>
  </si>
  <si>
    <t>largo</t>
  </si>
  <si>
    <t>alto_total</t>
  </si>
  <si>
    <t>profundidad</t>
  </si>
  <si>
    <t>herrajes</t>
  </si>
  <si>
    <t>estado</t>
  </si>
  <si>
    <t>altura_pata</t>
  </si>
  <si>
    <t>tipo_pata</t>
  </si>
  <si>
    <t>id_herraje_x_mueble</t>
  </si>
  <si>
    <t>cantidad</t>
  </si>
  <si>
    <t xml:space="preserve">Armar para que al cargar un mueble en producción, arme una </t>
  </si>
  <si>
    <t>comanda con dibujo y despiece</t>
  </si>
  <si>
    <t>Bisagra Push codo 18</t>
  </si>
  <si>
    <t>Bisagra Loca codo 0</t>
  </si>
  <si>
    <t>Bisagra Loca codo 9</t>
  </si>
  <si>
    <t>Bisagra Loca codo 18</t>
  </si>
  <si>
    <t>Bisagra Soft codo 0</t>
  </si>
  <si>
    <t>Bisagra Soft codo 9</t>
  </si>
  <si>
    <t>Bisagra Soft codo 18</t>
  </si>
  <si>
    <t>Expulsor Mini Latch</t>
  </si>
  <si>
    <t>Expulsor Blum</t>
  </si>
  <si>
    <t>Corredera Push 25 cm Zincada</t>
  </si>
  <si>
    <t>Corredera Push 25 cm Negra</t>
  </si>
  <si>
    <t>Corredera Push 30 cm Zincada</t>
  </si>
  <si>
    <t>Corredera Push 30 cm Negra</t>
  </si>
  <si>
    <t>Corredera Push 35 cm Zincada</t>
  </si>
  <si>
    <t>Corredera Push 35 cm Negra</t>
  </si>
  <si>
    <t>Corredera Push 40 cm Zincada</t>
  </si>
  <si>
    <t>Corredera Push 40 cm Negra</t>
  </si>
  <si>
    <t>Corredera Push 45 cm Zincada</t>
  </si>
  <si>
    <t>Corredera Push 45 cm Negra</t>
  </si>
  <si>
    <t>modelos_muebles</t>
  </si>
  <si>
    <t>id_modelo_mueble</t>
  </si>
  <si>
    <t>Otro</t>
  </si>
  <si>
    <t>Consola Niza</t>
  </si>
  <si>
    <t>Consola Frank</t>
  </si>
  <si>
    <t>Vajillero Niza</t>
  </si>
  <si>
    <t>Mesa Comedor Niza</t>
  </si>
  <si>
    <t>Mesa Canton</t>
  </si>
  <si>
    <t>Escritorio Niza</t>
  </si>
  <si>
    <t>Consola Praga</t>
  </si>
  <si>
    <t>Mesa de Luz Praga</t>
  </si>
  <si>
    <t>Recibidor Praga</t>
  </si>
  <si>
    <t>stock herrajes</t>
  </si>
  <si>
    <t>id_stock_herraje</t>
  </si>
  <si>
    <t>fecha_pedido</t>
  </si>
  <si>
    <t>fecha_produccion</t>
  </si>
  <si>
    <t>fecha_laqueador</t>
  </si>
  <si>
    <t>fecha_terminacion</t>
  </si>
  <si>
    <t>fecha_listo_para_entrega</t>
  </si>
  <si>
    <t>muebles_encargados</t>
  </si>
  <si>
    <t>id_mueble_encargado</t>
  </si>
  <si>
    <t>herrajes_x_muebles_encargados</t>
  </si>
  <si>
    <t>Largo</t>
  </si>
  <si>
    <t>Alto</t>
  </si>
  <si>
    <t>Profundidad</t>
  </si>
  <si>
    <t>Despiece</t>
  </si>
  <si>
    <t>Cantidad</t>
  </si>
  <si>
    <t>Ancho</t>
  </si>
  <si>
    <t>Pieza</t>
  </si>
  <si>
    <t>Techo/Base</t>
  </si>
  <si>
    <t>Laterales</t>
  </si>
  <si>
    <t>Division</t>
  </si>
  <si>
    <t>Fondo</t>
  </si>
  <si>
    <t>Puertas</t>
  </si>
  <si>
    <t>Puertas Cant.(max. 10)</t>
  </si>
  <si>
    <t>Alto (veta)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</si>
</sst>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Fill="1" applyBorder="1"/>
    <xf numFmtId="0" fontId="0" fillId="0" borderId="0" xfId="0" applyFont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workbookViewId="0">
      <selection activeCell="N24" sqref="N24"/>
    </sheetView>
  </sheetViews>
  <sheetFormatPr baseColWidth="10" defaultRowHeight="15" x14ac:dyDescent="0.25"/>
  <cols>
    <col min="2" max="2" width="27.5703125" bestFit="1" customWidth="1"/>
    <col min="5" max="5" width="15.7109375" bestFit="1" customWidth="1"/>
    <col min="6" max="6" width="10.140625" bestFit="1" customWidth="1"/>
    <col min="7" max="7" width="10.7109375" bestFit="1" customWidth="1"/>
    <col min="9" max="9" width="14.5703125" customWidth="1"/>
    <col min="12" max="12" width="33.7109375" bestFit="1" customWidth="1"/>
    <col min="13" max="13" width="10.140625" bestFit="1" customWidth="1"/>
    <col min="14" max="14" width="21.7109375" bestFit="1" customWidth="1"/>
    <col min="18" max="18" width="18.5703125" bestFit="1" customWidth="1"/>
    <col min="19" max="19" width="18.7109375" bestFit="1" customWidth="1"/>
    <col min="21" max="21" width="13.140625" bestFit="1" customWidth="1"/>
    <col min="22" max="22" width="16.85546875" bestFit="1" customWidth="1"/>
    <col min="23" max="23" width="15.85546875" bestFit="1" customWidth="1"/>
    <col min="24" max="24" width="17.7109375" bestFit="1" customWidth="1"/>
    <col min="25" max="25" width="23.7109375" bestFit="1" customWidth="1"/>
  </cols>
  <sheetData>
    <row r="1" spans="1:26" ht="15.75" thickBot="1" x14ac:dyDescent="0.3">
      <c r="A1" t="s">
        <v>12</v>
      </c>
      <c r="E1" s="1" t="s">
        <v>51</v>
      </c>
      <c r="F1" s="1"/>
      <c r="G1" s="1"/>
      <c r="L1" t="s">
        <v>58</v>
      </c>
    </row>
    <row r="2" spans="1:26" ht="15.75" thickBot="1" x14ac:dyDescent="0.3">
      <c r="A2" s="3" t="s">
        <v>5</v>
      </c>
      <c r="B2" s="5" t="s">
        <v>6</v>
      </c>
      <c r="E2" s="3" t="s">
        <v>52</v>
      </c>
      <c r="F2" s="4" t="s">
        <v>5</v>
      </c>
      <c r="G2" s="4" t="s">
        <v>3</v>
      </c>
      <c r="H2" s="4" t="s">
        <v>0</v>
      </c>
      <c r="I2" s="5" t="s">
        <v>4</v>
      </c>
      <c r="L2" s="3" t="s">
        <v>59</v>
      </c>
      <c r="M2" s="4" t="s">
        <v>6</v>
      </c>
      <c r="N2" s="4" t="s">
        <v>7</v>
      </c>
      <c r="O2" s="4" t="s">
        <v>9</v>
      </c>
      <c r="P2" s="4" t="s">
        <v>10</v>
      </c>
      <c r="Q2" s="4" t="s">
        <v>11</v>
      </c>
      <c r="R2" s="4" t="s">
        <v>14</v>
      </c>
      <c r="S2" s="4" t="s">
        <v>15</v>
      </c>
      <c r="T2" s="4" t="s">
        <v>8</v>
      </c>
      <c r="U2" s="4" t="s">
        <v>53</v>
      </c>
      <c r="V2" s="4" t="s">
        <v>54</v>
      </c>
      <c r="W2" s="4" t="s">
        <v>55</v>
      </c>
      <c r="X2" s="4" t="s">
        <v>56</v>
      </c>
      <c r="Y2" s="4" t="s">
        <v>57</v>
      </c>
      <c r="Z2" s="13" t="s">
        <v>13</v>
      </c>
    </row>
    <row r="3" spans="1:26" x14ac:dyDescent="0.25">
      <c r="A3" s="10"/>
      <c r="B3" s="12" t="s">
        <v>2</v>
      </c>
      <c r="E3" s="6"/>
      <c r="F3" s="1"/>
      <c r="G3" s="11"/>
      <c r="H3" s="11"/>
      <c r="I3" s="12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7"/>
    </row>
    <row r="4" spans="1:26" x14ac:dyDescent="0.25">
      <c r="A4" s="6"/>
      <c r="B4" s="7" t="s">
        <v>1</v>
      </c>
      <c r="E4" s="6"/>
      <c r="F4" s="1"/>
      <c r="G4" s="1">
        <v>63</v>
      </c>
      <c r="H4" s="1">
        <v>20</v>
      </c>
      <c r="I4" s="7">
        <f>G4-H4</f>
        <v>43</v>
      </c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7"/>
    </row>
    <row r="5" spans="1:26" x14ac:dyDescent="0.25">
      <c r="A5" s="6"/>
      <c r="B5" s="7" t="s">
        <v>20</v>
      </c>
      <c r="E5" s="6"/>
      <c r="F5" s="1"/>
      <c r="G5" s="1">
        <v>4</v>
      </c>
      <c r="H5" s="1">
        <v>20</v>
      </c>
      <c r="I5" s="7">
        <f>G5-H5</f>
        <v>-16</v>
      </c>
      <c r="L5" s="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7"/>
    </row>
    <row r="6" spans="1:26" x14ac:dyDescent="0.25">
      <c r="A6" s="6"/>
      <c r="B6" s="15" t="s">
        <v>21</v>
      </c>
      <c r="E6" s="6"/>
      <c r="F6" s="1"/>
      <c r="G6" s="1"/>
      <c r="H6" s="1"/>
      <c r="I6" s="7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7"/>
    </row>
    <row r="7" spans="1:26" x14ac:dyDescent="0.25">
      <c r="A7" s="6"/>
      <c r="B7" s="15" t="s">
        <v>22</v>
      </c>
      <c r="E7" s="6"/>
      <c r="F7" s="1"/>
      <c r="G7" s="1"/>
      <c r="H7" s="1"/>
      <c r="I7" s="7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7"/>
    </row>
    <row r="8" spans="1:26" x14ac:dyDescent="0.25">
      <c r="A8" s="6"/>
      <c r="B8" s="7" t="s">
        <v>23</v>
      </c>
      <c r="E8" s="6"/>
      <c r="F8" s="1"/>
      <c r="G8" s="1"/>
      <c r="H8" s="1"/>
      <c r="I8" s="7"/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7"/>
    </row>
    <row r="9" spans="1:26" x14ac:dyDescent="0.25">
      <c r="A9" s="6"/>
      <c r="B9" s="15" t="s">
        <v>24</v>
      </c>
      <c r="E9" s="6"/>
      <c r="F9" s="1"/>
      <c r="G9" s="1"/>
      <c r="H9" s="1"/>
      <c r="I9" s="7"/>
      <c r="L9" s="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7"/>
    </row>
    <row r="10" spans="1:26" x14ac:dyDescent="0.25">
      <c r="A10" s="6"/>
      <c r="B10" s="15" t="s">
        <v>25</v>
      </c>
      <c r="E10" s="6"/>
      <c r="F10" s="1"/>
      <c r="G10" s="1"/>
      <c r="H10" s="1"/>
      <c r="I10" s="7"/>
      <c r="L10" s="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7"/>
    </row>
    <row r="11" spans="1:26" x14ac:dyDescent="0.25">
      <c r="A11" s="6"/>
      <c r="B11" s="15" t="s">
        <v>26</v>
      </c>
      <c r="E11" s="6"/>
      <c r="F11" s="1"/>
      <c r="G11" s="1"/>
      <c r="H11" s="1"/>
      <c r="I11" s="7"/>
      <c r="L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7"/>
    </row>
    <row r="12" spans="1:26" x14ac:dyDescent="0.25">
      <c r="A12" s="6"/>
      <c r="B12" s="15" t="s">
        <v>27</v>
      </c>
      <c r="E12" s="6"/>
      <c r="F12" s="1"/>
      <c r="G12" s="1"/>
      <c r="H12" s="1"/>
      <c r="I12" s="7"/>
      <c r="L12" s="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7"/>
    </row>
    <row r="13" spans="1:26" x14ac:dyDescent="0.25">
      <c r="A13" s="6"/>
      <c r="B13" s="15" t="s">
        <v>28</v>
      </c>
      <c r="E13" s="6"/>
      <c r="F13" s="1"/>
      <c r="G13" s="1"/>
      <c r="H13" s="1"/>
      <c r="I13" s="7"/>
      <c r="L13" s="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7"/>
    </row>
    <row r="14" spans="1:26" x14ac:dyDescent="0.25">
      <c r="A14" s="6"/>
      <c r="B14" s="15" t="s">
        <v>29</v>
      </c>
      <c r="E14" s="6"/>
      <c r="F14" s="1"/>
      <c r="G14" s="1"/>
      <c r="H14" s="1"/>
      <c r="I14" s="7"/>
      <c r="L14" s="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7"/>
    </row>
    <row r="15" spans="1:26" x14ac:dyDescent="0.25">
      <c r="A15" s="6"/>
      <c r="B15" s="15" t="s">
        <v>30</v>
      </c>
      <c r="E15" s="6"/>
      <c r="F15" s="1"/>
      <c r="G15" s="1"/>
      <c r="H15" s="1"/>
      <c r="I15" s="7"/>
      <c r="L15" s="6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7"/>
    </row>
    <row r="16" spans="1:26" x14ac:dyDescent="0.25">
      <c r="A16" s="6"/>
      <c r="B16" s="15" t="s">
        <v>31</v>
      </c>
      <c r="E16" s="6"/>
      <c r="F16" s="1"/>
      <c r="G16" s="1"/>
      <c r="H16" s="1"/>
      <c r="I16" s="7"/>
      <c r="L16" s="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7"/>
    </row>
    <row r="17" spans="1:26" x14ac:dyDescent="0.25">
      <c r="A17" s="6"/>
      <c r="B17" s="15" t="s">
        <v>32</v>
      </c>
      <c r="E17" s="6"/>
      <c r="F17" s="1"/>
      <c r="G17" s="1"/>
      <c r="H17" s="1"/>
      <c r="I17" s="7"/>
      <c r="L17" s="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7"/>
    </row>
    <row r="18" spans="1:26" ht="15.75" thickBot="1" x14ac:dyDescent="0.3">
      <c r="A18" s="6"/>
      <c r="B18" s="15" t="s">
        <v>33</v>
      </c>
      <c r="E18" s="6"/>
      <c r="F18" s="1"/>
      <c r="G18" s="1"/>
      <c r="H18" s="1"/>
      <c r="I18" s="7"/>
      <c r="L18" s="8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9"/>
    </row>
    <row r="19" spans="1:26" x14ac:dyDescent="0.25">
      <c r="A19" s="6"/>
      <c r="B19" s="15" t="s">
        <v>34</v>
      </c>
      <c r="E19" s="6"/>
      <c r="F19" s="1"/>
      <c r="G19" s="1"/>
      <c r="H19" s="1"/>
      <c r="I19" s="7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6"/>
      <c r="B20" s="15" t="s">
        <v>35</v>
      </c>
      <c r="E20" s="6"/>
      <c r="F20" s="1"/>
      <c r="G20" s="1"/>
      <c r="H20" s="1"/>
      <c r="I20" s="7"/>
      <c r="P20" s="14"/>
    </row>
    <row r="21" spans="1:26" x14ac:dyDescent="0.25">
      <c r="A21" s="6"/>
      <c r="B21" s="15" t="s">
        <v>36</v>
      </c>
      <c r="E21" s="6"/>
      <c r="F21" s="1"/>
      <c r="G21" s="1"/>
      <c r="H21" s="1"/>
      <c r="I21" s="7"/>
    </row>
    <row r="22" spans="1:26" ht="15.75" thickBot="1" x14ac:dyDescent="0.3">
      <c r="A22" s="6"/>
      <c r="B22" s="15" t="s">
        <v>37</v>
      </c>
      <c r="E22" s="6"/>
      <c r="F22" s="1"/>
      <c r="G22" s="1"/>
      <c r="H22" s="1"/>
      <c r="I22" s="7"/>
      <c r="L22" t="s">
        <v>60</v>
      </c>
      <c r="R22" t="s">
        <v>39</v>
      </c>
    </row>
    <row r="23" spans="1:26" ht="15.75" thickBot="1" x14ac:dyDescent="0.3">
      <c r="A23" s="6"/>
      <c r="B23" s="15" t="s">
        <v>38</v>
      </c>
      <c r="E23" s="6"/>
      <c r="F23" s="1"/>
      <c r="G23" s="1"/>
      <c r="H23" s="1"/>
      <c r="I23" s="7"/>
      <c r="L23" s="3" t="s">
        <v>16</v>
      </c>
      <c r="M23" s="4" t="s">
        <v>5</v>
      </c>
      <c r="N23" s="4" t="s">
        <v>59</v>
      </c>
      <c r="O23" s="5" t="s">
        <v>17</v>
      </c>
      <c r="R23" s="3" t="s">
        <v>40</v>
      </c>
      <c r="S23" s="5" t="s">
        <v>6</v>
      </c>
    </row>
    <row r="24" spans="1:26" ht="15.75" thickBot="1" x14ac:dyDescent="0.3">
      <c r="A24" s="8"/>
      <c r="B24" s="9"/>
      <c r="E24" s="8"/>
      <c r="F24" s="2"/>
      <c r="G24" s="2"/>
      <c r="H24" s="2"/>
      <c r="I24" s="9"/>
      <c r="L24" s="6"/>
      <c r="M24" s="1"/>
      <c r="N24" s="1"/>
      <c r="O24" s="7"/>
      <c r="R24" s="6"/>
      <c r="S24" s="7" t="s">
        <v>41</v>
      </c>
    </row>
    <row r="25" spans="1:26" x14ac:dyDescent="0.25">
      <c r="L25" s="6"/>
      <c r="M25" s="1"/>
      <c r="N25" s="1"/>
      <c r="O25" s="7"/>
      <c r="R25" s="6"/>
      <c r="S25" s="7" t="s">
        <v>42</v>
      </c>
    </row>
    <row r="26" spans="1:26" x14ac:dyDescent="0.25">
      <c r="A26" t="s">
        <v>18</v>
      </c>
      <c r="L26" s="6"/>
      <c r="M26" s="1"/>
      <c r="N26" s="1"/>
      <c r="O26" s="7"/>
      <c r="R26" s="6"/>
      <c r="S26" s="7" t="s">
        <v>43</v>
      </c>
    </row>
    <row r="27" spans="1:26" x14ac:dyDescent="0.25">
      <c r="A27" t="s">
        <v>19</v>
      </c>
      <c r="L27" s="6"/>
      <c r="M27" s="1"/>
      <c r="N27" s="1"/>
      <c r="O27" s="7"/>
      <c r="R27" s="6"/>
      <c r="S27" s="7" t="s">
        <v>44</v>
      </c>
    </row>
    <row r="28" spans="1:26" ht="15.75" thickBot="1" x14ac:dyDescent="0.3">
      <c r="L28" s="8"/>
      <c r="M28" s="2"/>
      <c r="N28" s="2"/>
      <c r="O28" s="9"/>
      <c r="R28" s="6"/>
      <c r="S28" s="7" t="s">
        <v>45</v>
      </c>
    </row>
    <row r="29" spans="1:26" x14ac:dyDescent="0.25">
      <c r="R29" s="6"/>
      <c r="S29" s="7" t="s">
        <v>46</v>
      </c>
    </row>
    <row r="30" spans="1:26" x14ac:dyDescent="0.25">
      <c r="R30" s="6"/>
      <c r="S30" s="7" t="s">
        <v>47</v>
      </c>
    </row>
    <row r="31" spans="1:26" x14ac:dyDescent="0.25">
      <c r="R31" s="6"/>
      <c r="S31" s="7" t="s">
        <v>48</v>
      </c>
    </row>
    <row r="32" spans="1:26" x14ac:dyDescent="0.25">
      <c r="R32" s="6"/>
      <c r="S32" s="7" t="s">
        <v>49</v>
      </c>
    </row>
    <row r="33" spans="18:19" x14ac:dyDescent="0.25">
      <c r="R33" s="6"/>
      <c r="S33" s="7" t="s">
        <v>50</v>
      </c>
    </row>
    <row r="34" spans="18:19" x14ac:dyDescent="0.25">
      <c r="R34" s="6"/>
      <c r="S34" s="7"/>
    </row>
    <row r="35" spans="18:19" ht="15.75" thickBot="1" x14ac:dyDescent="0.3">
      <c r="R35" s="8"/>
      <c r="S35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sqref="A1:D15"/>
    </sheetView>
  </sheetViews>
  <sheetFormatPr baseColWidth="10" defaultRowHeight="15" x14ac:dyDescent="0.25"/>
  <cols>
    <col min="1" max="1" width="21.5703125" customWidth="1"/>
  </cols>
  <sheetData>
    <row r="1" spans="1:4" ht="15.75" thickBot="1" x14ac:dyDescent="0.3">
      <c r="A1" t="s">
        <v>48</v>
      </c>
    </row>
    <row r="2" spans="1:4" x14ac:dyDescent="0.25">
      <c r="A2" s="10" t="s">
        <v>61</v>
      </c>
      <c r="B2" s="12">
        <v>1800</v>
      </c>
    </row>
    <row r="3" spans="1:4" x14ac:dyDescent="0.25">
      <c r="A3" s="6" t="s">
        <v>62</v>
      </c>
      <c r="B3" s="7">
        <v>450</v>
      </c>
    </row>
    <row r="4" spans="1:4" x14ac:dyDescent="0.25">
      <c r="A4" s="6" t="s">
        <v>63</v>
      </c>
      <c r="B4" s="7">
        <v>450</v>
      </c>
    </row>
    <row r="5" spans="1:4" ht="15.75" thickBot="1" x14ac:dyDescent="0.3">
      <c r="A5" s="8" t="s">
        <v>73</v>
      </c>
      <c r="B5" s="9">
        <v>4</v>
      </c>
    </row>
    <row r="7" spans="1:4" ht="15.75" thickBot="1" x14ac:dyDescent="0.3">
      <c r="A7" t="s">
        <v>64</v>
      </c>
    </row>
    <row r="8" spans="1:4" x14ac:dyDescent="0.25">
      <c r="A8" s="10" t="s">
        <v>67</v>
      </c>
      <c r="B8" s="11" t="s">
        <v>65</v>
      </c>
      <c r="C8" s="11" t="s">
        <v>61</v>
      </c>
      <c r="D8" s="12" t="s">
        <v>66</v>
      </c>
    </row>
    <row r="9" spans="1:4" x14ac:dyDescent="0.25">
      <c r="A9" s="6" t="s">
        <v>68</v>
      </c>
      <c r="B9" s="1">
        <v>2</v>
      </c>
      <c r="C9" s="1">
        <f>B2-94</f>
        <v>1706</v>
      </c>
      <c r="D9" s="7">
        <f>B4</f>
        <v>450</v>
      </c>
    </row>
    <row r="10" spans="1:4" x14ac:dyDescent="0.25">
      <c r="A10" s="6" t="s">
        <v>69</v>
      </c>
      <c r="B10" s="1">
        <v>2</v>
      </c>
      <c r="C10" s="1">
        <f>B3-94</f>
        <v>356</v>
      </c>
      <c r="D10" s="7">
        <f>B4</f>
        <v>450</v>
      </c>
    </row>
    <row r="11" spans="1:4" x14ac:dyDescent="0.25">
      <c r="A11" s="6" t="s">
        <v>70</v>
      </c>
      <c r="B11" s="1">
        <f>IF(B5&lt;=2,0,IF(B5&lt;=4,1,IF(B5&lt;=6,2,IF(B5&lt;=8,3,4))))</f>
        <v>1</v>
      </c>
      <c r="C11" s="1">
        <f>IF(B11&gt;0,(B3-30),0)</f>
        <v>420</v>
      </c>
      <c r="D11" s="7">
        <f>IF(B11&gt;0,(B4-44),0)</f>
        <v>406</v>
      </c>
    </row>
    <row r="12" spans="1:4" ht="15.75" thickBot="1" x14ac:dyDescent="0.3">
      <c r="A12" s="8" t="s">
        <v>71</v>
      </c>
      <c r="B12" s="2">
        <v>1</v>
      </c>
      <c r="C12" s="2">
        <f>B2-30</f>
        <v>1770</v>
      </c>
      <c r="D12" s="9">
        <f>B3-30</f>
        <v>420</v>
      </c>
    </row>
    <row r="14" spans="1:4" ht="15.75" thickBot="1" x14ac:dyDescent="0.3">
      <c r="C14" t="s">
        <v>74</v>
      </c>
      <c r="D14" t="s">
        <v>66</v>
      </c>
    </row>
    <row r="15" spans="1:4" ht="15.75" thickBot="1" x14ac:dyDescent="0.3">
      <c r="A15" s="3" t="s">
        <v>72</v>
      </c>
      <c r="B15" s="4">
        <f>B5</f>
        <v>4</v>
      </c>
      <c r="C15" s="4">
        <f>IF(B15&gt;0,(B3-36),0)</f>
        <v>414</v>
      </c>
      <c r="D15" s="5">
        <f>IF(B15&gt;0,(ROUNDUP((B2-30-3-3*B5)/B5,0)),0)</f>
        <v>439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F15" sqref="F15"/>
    </sheetView>
  </sheetViews>
  <sheetFormatPr baseColWidth="10" defaultRowHeight="15" x14ac:dyDescent="0.25"/>
  <cols>
    <col min="1" max="1" width="21" bestFit="1" customWidth="1"/>
  </cols>
  <sheetData>
    <row r="1" spans="1:4" ht="15.75" thickBot="1" x14ac:dyDescent="0.3">
      <c r="A1" t="s">
        <v>48</v>
      </c>
    </row>
    <row r="2" spans="1:4" x14ac:dyDescent="0.25">
      <c r="A2" s="10" t="s">
        <v>61</v>
      </c>
      <c r="B2" s="12">
        <v>1800</v>
      </c>
    </row>
    <row r="3" spans="1:4" x14ac:dyDescent="0.25">
      <c r="A3" s="6" t="s">
        <v>62</v>
      </c>
      <c r="B3" s="7">
        <v>450</v>
      </c>
    </row>
    <row r="4" spans="1:4" x14ac:dyDescent="0.25">
      <c r="A4" s="6" t="s">
        <v>63</v>
      </c>
      <c r="B4" s="7">
        <v>450</v>
      </c>
    </row>
    <row r="5" spans="1:4" ht="15.75" thickBot="1" x14ac:dyDescent="0.3">
      <c r="A5" s="8" t="s">
        <v>73</v>
      </c>
      <c r="B5" s="9">
        <v>4</v>
      </c>
    </row>
    <row r="7" spans="1:4" ht="15.75" thickBot="1" x14ac:dyDescent="0.3">
      <c r="A7" t="s">
        <v>64</v>
      </c>
    </row>
    <row r="8" spans="1:4" x14ac:dyDescent="0.25">
      <c r="A8" s="10" t="s">
        <v>67</v>
      </c>
      <c r="B8" s="11" t="s">
        <v>65</v>
      </c>
      <c r="C8" s="11" t="s">
        <v>61</v>
      </c>
      <c r="D8" s="12" t="s">
        <v>66</v>
      </c>
    </row>
    <row r="9" spans="1:4" x14ac:dyDescent="0.25">
      <c r="A9" s="6" t="s">
        <v>68</v>
      </c>
      <c r="B9" s="1">
        <v>2</v>
      </c>
      <c r="C9" s="1">
        <f>B2-94</f>
        <v>1706</v>
      </c>
      <c r="D9" s="7">
        <f>B4</f>
        <v>450</v>
      </c>
    </row>
    <row r="10" spans="1:4" x14ac:dyDescent="0.25">
      <c r="A10" s="6" t="s">
        <v>69</v>
      </c>
      <c r="B10" s="1">
        <v>2</v>
      </c>
      <c r="C10" s="1">
        <f>B3-94</f>
        <v>356</v>
      </c>
      <c r="D10" s="7">
        <f>B4</f>
        <v>450</v>
      </c>
    </row>
    <row r="11" spans="1:4" x14ac:dyDescent="0.25">
      <c r="A11" s="6" t="s">
        <v>70</v>
      </c>
      <c r="B11" s="1">
        <f>IF(B5&lt;=2,0,IF(B5&lt;=4,1,IF(B5&lt;=6,2,IF(B5&lt;=8,3,4))))</f>
        <v>1</v>
      </c>
      <c r="C11" s="1">
        <f>IF(B11&gt;0,(B3-30),0)</f>
        <v>420</v>
      </c>
      <c r="D11" s="7">
        <f>IF(B11&gt;0,(B4-44),0)</f>
        <v>406</v>
      </c>
    </row>
    <row r="12" spans="1:4" ht="15.75" thickBot="1" x14ac:dyDescent="0.3">
      <c r="A12" s="8" t="s">
        <v>71</v>
      </c>
      <c r="B12" s="2">
        <v>1</v>
      </c>
      <c r="C12" s="2">
        <f>B2-30</f>
        <v>1770</v>
      </c>
      <c r="D12" s="9">
        <f>B3-30</f>
        <v>420</v>
      </c>
    </row>
    <row r="14" spans="1:4" ht="15.75" thickBot="1" x14ac:dyDescent="0.3">
      <c r="C14" t="s">
        <v>74</v>
      </c>
      <c r="D14" t="s">
        <v>66</v>
      </c>
    </row>
    <row r="15" spans="1:4" ht="15.75" thickBot="1" x14ac:dyDescent="0.3">
      <c r="A15" s="3" t="s">
        <v>72</v>
      </c>
      <c r="B15" s="4">
        <f>B5</f>
        <v>4</v>
      </c>
      <c r="C15" s="4">
        <f>IF(B15&gt;0,(B3-36),0)</f>
        <v>414</v>
      </c>
      <c r="D15" s="5">
        <f>IF(B15&gt;0,(ROUNDUP((B2-30-3-3*B5)/B5,0)),0)</f>
        <v>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Consola Praga</vt:lpstr>
      <vt:lpstr>Mesa de luz Praga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Nico</cp:lastModifiedBy>
  <dcterms:created xsi:type="dcterms:W3CDTF">2022-03-10T02:18:22Z</dcterms:created>
  <dcterms:modified xsi:type="dcterms:W3CDTF">2022-04-20T23:51:23Z</dcterms:modified>
</cp:coreProperties>
</file>