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5A2805C-094D-4442-8836-C6C569826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REDITACION " sheetId="1" r:id="rId1"/>
  </sheets>
  <definedNames>
    <definedName name="_xlnm._FilterDatabase" localSheetId="0" hidden="1">'ACREDITACION '!$A$1:$AI$94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4" i="1" l="1"/>
  <c r="X94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Y74" i="1"/>
  <c r="X74" i="1"/>
  <c r="Y73" i="1"/>
  <c r="X73" i="1"/>
  <c r="Y72" i="1"/>
  <c r="X72" i="1"/>
  <c r="Y71" i="1"/>
  <c r="X71" i="1"/>
  <c r="Y70" i="1"/>
  <c r="X70" i="1"/>
  <c r="Y69" i="1"/>
  <c r="X69" i="1"/>
  <c r="Y68" i="1"/>
  <c r="X68" i="1"/>
  <c r="Y67" i="1"/>
  <c r="X67" i="1"/>
  <c r="Y66" i="1"/>
  <c r="X66" i="1"/>
  <c r="Z66" i="1" s="1"/>
  <c r="AC66" i="1" s="1"/>
  <c r="AF66" i="1" s="1"/>
  <c r="AH66" i="1" s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Z14" i="1" s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Z6" i="1" s="1"/>
  <c r="AI6" i="1" s="1"/>
  <c r="Y5" i="1"/>
  <c r="X5" i="1"/>
  <c r="Y4" i="1"/>
  <c r="X4" i="1"/>
  <c r="Z4" i="1" s="1"/>
  <c r="AI4" i="1" s="1"/>
  <c r="Y3" i="1"/>
  <c r="X3" i="1"/>
  <c r="Y2" i="1"/>
  <c r="X2" i="1"/>
  <c r="Z3" i="1" l="1"/>
  <c r="Z7" i="1"/>
  <c r="AC7" i="1" s="1"/>
  <c r="AF7" i="1" s="1"/>
  <c r="AH7" i="1" s="1"/>
  <c r="Z9" i="1"/>
  <c r="AC9" i="1" s="1"/>
  <c r="AF9" i="1" s="1"/>
  <c r="AH9" i="1" s="1"/>
  <c r="Z11" i="1"/>
  <c r="AI11" i="1" s="1"/>
  <c r="Z15" i="1"/>
  <c r="AI15" i="1" s="1"/>
  <c r="Z27" i="1"/>
  <c r="AI27" i="1" s="1"/>
  <c r="Z33" i="1"/>
  <c r="AI33" i="1" s="1"/>
  <c r="Z35" i="1"/>
  <c r="AC35" i="1" s="1"/>
  <c r="AF35" i="1" s="1"/>
  <c r="AH35" i="1" s="1"/>
  <c r="Z39" i="1"/>
  <c r="Z71" i="1"/>
  <c r="Z75" i="1"/>
  <c r="AC75" i="1" s="1"/>
  <c r="AF75" i="1" s="1"/>
  <c r="AH75" i="1" s="1"/>
  <c r="Z77" i="1"/>
  <c r="AC77" i="1" s="1"/>
  <c r="AF77" i="1" s="1"/>
  <c r="Z42" i="1"/>
  <c r="Z46" i="1"/>
  <c r="AC46" i="1" s="1"/>
  <c r="AF46" i="1" s="1"/>
  <c r="AH46" i="1" s="1"/>
  <c r="Z50" i="1"/>
  <c r="AC50" i="1" s="1"/>
  <c r="AF50" i="1" s="1"/>
  <c r="AH50" i="1" s="1"/>
  <c r="Z52" i="1"/>
  <c r="AI52" i="1" s="1"/>
  <c r="Z54" i="1"/>
  <c r="Z60" i="1"/>
  <c r="AI60" i="1" s="1"/>
  <c r="Z91" i="1"/>
  <c r="AI91" i="1" s="1"/>
  <c r="Z93" i="1"/>
  <c r="AI93" i="1" s="1"/>
  <c r="Z80" i="1"/>
  <c r="Z82" i="1"/>
  <c r="AC82" i="1" s="1"/>
  <c r="AF82" i="1" s="1"/>
  <c r="AH82" i="1" s="1"/>
  <c r="Z86" i="1"/>
  <c r="AI86" i="1" s="1"/>
  <c r="Z88" i="1"/>
  <c r="AC88" i="1" s="1"/>
  <c r="AF88" i="1" s="1"/>
  <c r="AH88" i="1" s="1"/>
  <c r="Z90" i="1"/>
  <c r="AC90" i="1" s="1"/>
  <c r="AF90" i="1" s="1"/>
  <c r="AH90" i="1" s="1"/>
  <c r="Z92" i="1"/>
  <c r="AI92" i="1" s="1"/>
  <c r="Z94" i="1"/>
  <c r="AI94" i="1" s="1"/>
  <c r="Z89" i="1"/>
  <c r="AI89" i="1" s="1"/>
  <c r="Z16" i="1"/>
  <c r="AC16" i="1" s="1"/>
  <c r="AF16" i="1" s="1"/>
  <c r="AH16" i="1" s="1"/>
  <c r="Z24" i="1"/>
  <c r="AC24" i="1" s="1"/>
  <c r="AF24" i="1" s="1"/>
  <c r="Z26" i="1"/>
  <c r="AI26" i="1" s="1"/>
  <c r="Z28" i="1"/>
  <c r="Z64" i="1"/>
  <c r="AC64" i="1" s="1"/>
  <c r="AF64" i="1" s="1"/>
  <c r="AH64" i="1" s="1"/>
  <c r="Z13" i="1"/>
  <c r="AC13" i="1" s="1"/>
  <c r="AF13" i="1" s="1"/>
  <c r="AH13" i="1" s="1"/>
  <c r="Z25" i="1"/>
  <c r="AI25" i="1" s="1"/>
  <c r="Z2" i="1"/>
  <c r="AC2" i="1" s="1"/>
  <c r="AF2" i="1" s="1"/>
  <c r="AH2" i="1" s="1"/>
  <c r="Z32" i="1"/>
  <c r="AC32" i="1" s="1"/>
  <c r="AF32" i="1" s="1"/>
  <c r="AH32" i="1" s="1"/>
  <c r="Z41" i="1"/>
  <c r="AC41" i="1" s="1"/>
  <c r="AF41" i="1" s="1"/>
  <c r="Z43" i="1"/>
  <c r="AC43" i="1" s="1"/>
  <c r="AF43" i="1" s="1"/>
  <c r="AH43" i="1" s="1"/>
  <c r="Z49" i="1"/>
  <c r="AI49" i="1" s="1"/>
  <c r="Z55" i="1"/>
  <c r="AC55" i="1" s="1"/>
  <c r="AF55" i="1" s="1"/>
  <c r="AH55" i="1" s="1"/>
  <c r="Z57" i="1"/>
  <c r="AI57" i="1" s="1"/>
  <c r="Z61" i="1"/>
  <c r="Z68" i="1"/>
  <c r="AC68" i="1" s="1"/>
  <c r="AF68" i="1" s="1"/>
  <c r="AH68" i="1" s="1"/>
  <c r="Z70" i="1"/>
  <c r="AI70" i="1" s="1"/>
  <c r="Z72" i="1"/>
  <c r="Z79" i="1"/>
  <c r="AI79" i="1" s="1"/>
  <c r="AI3" i="1"/>
  <c r="AC3" i="1"/>
  <c r="AF3" i="1" s="1"/>
  <c r="AH3" i="1" s="1"/>
  <c r="AI9" i="1"/>
  <c r="AC14" i="1"/>
  <c r="AF14" i="1" s="1"/>
  <c r="AH14" i="1" s="1"/>
  <c r="AI14" i="1"/>
  <c r="AC26" i="1"/>
  <c r="AF26" i="1" s="1"/>
  <c r="AH26" i="1" s="1"/>
  <c r="Z10" i="1"/>
  <c r="Z17" i="1"/>
  <c r="AC17" i="1" s="1"/>
  <c r="AF17" i="1" s="1"/>
  <c r="AH17" i="1" s="1"/>
  <c r="Z29" i="1"/>
  <c r="AC29" i="1" s="1"/>
  <c r="AF29" i="1" s="1"/>
  <c r="AH29" i="1" s="1"/>
  <c r="Z31" i="1"/>
  <c r="AI31" i="1" s="1"/>
  <c r="Z36" i="1"/>
  <c r="AI36" i="1" s="1"/>
  <c r="Z48" i="1"/>
  <c r="Z51" i="1"/>
  <c r="Z62" i="1"/>
  <c r="AC62" i="1" s="1"/>
  <c r="AF62" i="1" s="1"/>
  <c r="AH62" i="1" s="1"/>
  <c r="Z65" i="1"/>
  <c r="AC65" i="1" s="1"/>
  <c r="AF65" i="1" s="1"/>
  <c r="AH65" i="1" s="1"/>
  <c r="Z67" i="1"/>
  <c r="Z73" i="1"/>
  <c r="AI73" i="1" s="1"/>
  <c r="Z78" i="1"/>
  <c r="Z85" i="1"/>
  <c r="Z87" i="1"/>
  <c r="AC87" i="1" s="1"/>
  <c r="AF87" i="1" s="1"/>
  <c r="AC4" i="1"/>
  <c r="AF4" i="1" s="1"/>
  <c r="AH4" i="1" s="1"/>
  <c r="Z5" i="1"/>
  <c r="Z8" i="1"/>
  <c r="AC8" i="1" s="1"/>
  <c r="AF8" i="1" s="1"/>
  <c r="AH8" i="1" s="1"/>
  <c r="Z18" i="1"/>
  <c r="Z30" i="1"/>
  <c r="AI30" i="1" s="1"/>
  <c r="Z34" i="1"/>
  <c r="Z37" i="1"/>
  <c r="Z38" i="1"/>
  <c r="Z47" i="1"/>
  <c r="AI47" i="1" s="1"/>
  <c r="Z56" i="1"/>
  <c r="Z74" i="1"/>
  <c r="AI74" i="1" s="1"/>
  <c r="Z84" i="1"/>
  <c r="AI84" i="1" s="1"/>
  <c r="AI13" i="1"/>
  <c r="AC25" i="1"/>
  <c r="AF25" i="1" s="1"/>
  <c r="AH25" i="1" s="1"/>
  <c r="AC74" i="1"/>
  <c r="AF74" i="1" s="1"/>
  <c r="AI87" i="1"/>
  <c r="AC15" i="1"/>
  <c r="AF15" i="1" s="1"/>
  <c r="AC49" i="1"/>
  <c r="AF49" i="1" s="1"/>
  <c r="AH49" i="1" s="1"/>
  <c r="AC80" i="1"/>
  <c r="AF80" i="1" s="1"/>
  <c r="AH80" i="1" s="1"/>
  <c r="AI80" i="1"/>
  <c r="AI82" i="1"/>
  <c r="AC92" i="1"/>
  <c r="AF92" i="1" s="1"/>
  <c r="AC6" i="1"/>
  <c r="AF6" i="1" s="1"/>
  <c r="AH6" i="1" s="1"/>
  <c r="Z19" i="1"/>
  <c r="Z20" i="1"/>
  <c r="Z21" i="1"/>
  <c r="Z22" i="1"/>
  <c r="Z23" i="1"/>
  <c r="AI41" i="1"/>
  <c r="AI7" i="1"/>
  <c r="AC47" i="1"/>
  <c r="AF47" i="1" s="1"/>
  <c r="AH47" i="1" s="1"/>
  <c r="AC57" i="1"/>
  <c r="AF57" i="1" s="1"/>
  <c r="AH57" i="1" s="1"/>
  <c r="AC60" i="1"/>
  <c r="AF60" i="1" s="1"/>
  <c r="AH60" i="1" s="1"/>
  <c r="Z12" i="1"/>
  <c r="AC39" i="1"/>
  <c r="AF39" i="1" s="1"/>
  <c r="AH39" i="1" s="1"/>
  <c r="AI39" i="1"/>
  <c r="AI42" i="1"/>
  <c r="AC42" i="1"/>
  <c r="AF42" i="1" s="1"/>
  <c r="AI46" i="1"/>
  <c r="AI54" i="1"/>
  <c r="AC54" i="1"/>
  <c r="AF54" i="1" s="1"/>
  <c r="Z44" i="1"/>
  <c r="Z58" i="1"/>
  <c r="Z63" i="1"/>
  <c r="Z69" i="1"/>
  <c r="Z81" i="1"/>
  <c r="AI71" i="1"/>
  <c r="AC71" i="1"/>
  <c r="AF71" i="1" s="1"/>
  <c r="AI77" i="1"/>
  <c r="Z40" i="1"/>
  <c r="Z45" i="1"/>
  <c r="Z53" i="1"/>
  <c r="Z59" i="1"/>
  <c r="AI66" i="1"/>
  <c r="Z76" i="1"/>
  <c r="Z83" i="1"/>
  <c r="AI90" i="1"/>
  <c r="AC36" i="1" l="1"/>
  <c r="AF36" i="1" s="1"/>
  <c r="AH36" i="1" s="1"/>
  <c r="AI65" i="1"/>
  <c r="AI75" i="1"/>
  <c r="AC33" i="1"/>
  <c r="AF33" i="1" s="1"/>
  <c r="AI43" i="1"/>
  <c r="AC94" i="1"/>
  <c r="AF94" i="1" s="1"/>
  <c r="AI50" i="1"/>
  <c r="AC27" i="1"/>
  <c r="AF27" i="1" s="1"/>
  <c r="AH27" i="1" s="1"/>
  <c r="AC79" i="1"/>
  <c r="AF79" i="1" s="1"/>
  <c r="AH79" i="1" s="1"/>
  <c r="AC91" i="1"/>
  <c r="AF91" i="1" s="1"/>
  <c r="AH91" i="1" s="1"/>
  <c r="AC11" i="1"/>
  <c r="AF11" i="1" s="1"/>
  <c r="AH11" i="1" s="1"/>
  <c r="AI35" i="1"/>
  <c r="AC86" i="1"/>
  <c r="AF86" i="1" s="1"/>
  <c r="AH86" i="1" s="1"/>
  <c r="AC73" i="1"/>
  <c r="AF73" i="1" s="1"/>
  <c r="AH73" i="1" s="1"/>
  <c r="AI24" i="1"/>
  <c r="AI8" i="1"/>
  <c r="AC52" i="1"/>
  <c r="AF52" i="1" s="1"/>
  <c r="AH52" i="1" s="1"/>
  <c r="AI88" i="1"/>
  <c r="AC89" i="1"/>
  <c r="AF89" i="1" s="1"/>
  <c r="AH89" i="1" s="1"/>
  <c r="AC93" i="1"/>
  <c r="AF93" i="1" s="1"/>
  <c r="AH93" i="1" s="1"/>
  <c r="AI2" i="1"/>
  <c r="AC70" i="1"/>
  <c r="AF70" i="1" s="1"/>
  <c r="AH70" i="1" s="1"/>
  <c r="AI17" i="1"/>
  <c r="AI55" i="1"/>
  <c r="AI64" i="1"/>
  <c r="AI32" i="1"/>
  <c r="AI16" i="1"/>
  <c r="AC61" i="1"/>
  <c r="AF61" i="1" s="1"/>
  <c r="AH61" i="1" s="1"/>
  <c r="AI61" i="1"/>
  <c r="AI28" i="1"/>
  <c r="AC28" i="1"/>
  <c r="AF28" i="1" s="1"/>
  <c r="AH28" i="1" s="1"/>
  <c r="AI68" i="1"/>
  <c r="AC31" i="1"/>
  <c r="AF31" i="1" s="1"/>
  <c r="AH31" i="1" s="1"/>
  <c r="AC72" i="1"/>
  <c r="AF72" i="1" s="1"/>
  <c r="AH72" i="1" s="1"/>
  <c r="AI72" i="1"/>
  <c r="AI62" i="1"/>
  <c r="AC30" i="1"/>
  <c r="AF30" i="1" s="1"/>
  <c r="AH30" i="1" s="1"/>
  <c r="AI51" i="1"/>
  <c r="AC51" i="1"/>
  <c r="AF51" i="1" s="1"/>
  <c r="AH51" i="1" s="1"/>
  <c r="AC84" i="1"/>
  <c r="AF84" i="1" s="1"/>
  <c r="AH84" i="1" s="1"/>
  <c r="AI29" i="1"/>
  <c r="AI56" i="1"/>
  <c r="AC56" i="1"/>
  <c r="AF56" i="1" s="1"/>
  <c r="AH56" i="1" s="1"/>
  <c r="AC37" i="1"/>
  <c r="AF37" i="1" s="1"/>
  <c r="AH37" i="1" s="1"/>
  <c r="AI37" i="1"/>
  <c r="AC67" i="1"/>
  <c r="AF67" i="1" s="1"/>
  <c r="AH67" i="1" s="1"/>
  <c r="AI67" i="1"/>
  <c r="AC48" i="1"/>
  <c r="AF48" i="1" s="1"/>
  <c r="AH48" i="1" s="1"/>
  <c r="AI48" i="1"/>
  <c r="AC78" i="1"/>
  <c r="AF78" i="1" s="1"/>
  <c r="AH78" i="1" s="1"/>
  <c r="AI78" i="1"/>
  <c r="AI38" i="1"/>
  <c r="AC38" i="1"/>
  <c r="AF38" i="1" s="1"/>
  <c r="AH38" i="1" s="1"/>
  <c r="AI18" i="1"/>
  <c r="AC18" i="1"/>
  <c r="AF18" i="1" s="1"/>
  <c r="AH18" i="1" s="1"/>
  <c r="AI34" i="1"/>
  <c r="AC34" i="1"/>
  <c r="AF34" i="1" s="1"/>
  <c r="AH34" i="1" s="1"/>
  <c r="AI5" i="1"/>
  <c r="AC5" i="1"/>
  <c r="AF5" i="1" s="1"/>
  <c r="AH5" i="1" s="1"/>
  <c r="AC85" i="1"/>
  <c r="AF85" i="1" s="1"/>
  <c r="AH85" i="1" s="1"/>
  <c r="AI85" i="1"/>
  <c r="AI10" i="1"/>
  <c r="AC10" i="1"/>
  <c r="AF10" i="1" s="1"/>
  <c r="AH10" i="1" s="1"/>
  <c r="AI83" i="1"/>
  <c r="AC83" i="1"/>
  <c r="AF83" i="1" s="1"/>
  <c r="AI40" i="1"/>
  <c r="AC40" i="1"/>
  <c r="AF40" i="1" s="1"/>
  <c r="AH40" i="1" s="1"/>
  <c r="AI58" i="1"/>
  <c r="AC58" i="1"/>
  <c r="AF58" i="1" s="1"/>
  <c r="AH92" i="1"/>
  <c r="AH24" i="1"/>
  <c r="AI20" i="1"/>
  <c r="AC20" i="1"/>
  <c r="AF20" i="1" s="1"/>
  <c r="AH87" i="1"/>
  <c r="AH74" i="1"/>
  <c r="AI76" i="1"/>
  <c r="AC76" i="1"/>
  <c r="AF76" i="1" s="1"/>
  <c r="AH76" i="1" s="1"/>
  <c r="AI53" i="1"/>
  <c r="AC53" i="1"/>
  <c r="AF53" i="1" s="1"/>
  <c r="AH53" i="1" s="1"/>
  <c r="AI69" i="1"/>
  <c r="AC69" i="1"/>
  <c r="AF69" i="1" s="1"/>
  <c r="AH69" i="1" s="1"/>
  <c r="AH54" i="1"/>
  <c r="AC12" i="1"/>
  <c r="AF12" i="1" s="1"/>
  <c r="AH12" i="1" s="1"/>
  <c r="AI12" i="1"/>
  <c r="AH41" i="1"/>
  <c r="AC23" i="1"/>
  <c r="AF23" i="1" s="1"/>
  <c r="AH23" i="1" s="1"/>
  <c r="AI23" i="1"/>
  <c r="AI19" i="1"/>
  <c r="AC19" i="1"/>
  <c r="AF19" i="1" s="1"/>
  <c r="AI21" i="1"/>
  <c r="AC21" i="1"/>
  <c r="AF21" i="1" s="1"/>
  <c r="AH15" i="1"/>
  <c r="AI59" i="1"/>
  <c r="AC59" i="1"/>
  <c r="AF59" i="1" s="1"/>
  <c r="AH71" i="1"/>
  <c r="AI81" i="1"/>
  <c r="AC81" i="1"/>
  <c r="AF81" i="1" s="1"/>
  <c r="AH81" i="1" s="1"/>
  <c r="AI44" i="1"/>
  <c r="AC44" i="1"/>
  <c r="AF44" i="1" s="1"/>
  <c r="AH42" i="1"/>
  <c r="AI45" i="1"/>
  <c r="AC45" i="1"/>
  <c r="AF45" i="1" s="1"/>
  <c r="AH45" i="1" s="1"/>
  <c r="AH77" i="1"/>
  <c r="AI63" i="1"/>
  <c r="AC63" i="1"/>
  <c r="AF63" i="1" s="1"/>
  <c r="AH63" i="1" s="1"/>
  <c r="AI22" i="1"/>
  <c r="AC22" i="1"/>
  <c r="AF22" i="1" s="1"/>
  <c r="AH33" i="1"/>
  <c r="AH22" i="1" l="1"/>
  <c r="AH94" i="1"/>
  <c r="AH59" i="1"/>
  <c r="AH58" i="1"/>
  <c r="AH83" i="1"/>
  <c r="AH44" i="1"/>
  <c r="AH20" i="1"/>
  <c r="AH21" i="1"/>
  <c r="AH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S1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Por fuera y se paga cash </t>
        </r>
      </text>
    </comment>
    <comment ref="T1" authorId="0" shapeId="0" xr:uid="{00000000-0006-0000-0000-000002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Monto calculado por el contador</t>
        </r>
      </text>
    </comment>
    <comment ref="U1" authorId="0" shapeId="0" xr:uid="{00000000-0006-0000-0000-000003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Solo se abona a UATRE Menos personal que vive en el campo y los encargados (excepción Fernando Millan). Lo calcula RRHH en funcion al control de ausentismo.</t>
        </r>
      </text>
    </comment>
    <comment ref="V1" authorId="0" shapeId="0" xr:uid="{00000000-0006-0000-0000-000004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Se calculan por reloj (carniceria) + campo (solicitud). Lo calcula RRHH</t>
        </r>
      </text>
    </comment>
    <comment ref="W1" authorId="0" shapeId="0" xr:uid="{00000000-0006-0000-0000-000005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Carniceria no se abona horas al 100 (en caso de feriados o domingos), en el caso de encargados no vamos a tener horas al 50, ni al 100 ya que cobran un adicional (si lo trabajan además se devuelve el día)</t>
        </r>
      </text>
    </comment>
    <comment ref="AC1" authorId="0" shapeId="0" xr:uid="{00000000-0006-0000-0000-000006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Me indica el total de la mercadería que el empleado retiró demás ese mes y no tenía saldo a favor</t>
        </r>
      </text>
    </comment>
    <comment ref="AE1" authorId="0" shapeId="0" xr:uid="{00000000-0006-0000-0000-000007000000}">
      <text>
        <r>
          <rPr>
            <b/>
            <sz val="10"/>
            <color indexed="81"/>
            <rFont val="Tahoma"/>
            <family val="2"/>
          </rPr>
          <t>Autor:</t>
        </r>
        <r>
          <rPr>
            <sz val="10"/>
            <color indexed="81"/>
            <rFont val="Tahoma"/>
            <family val="2"/>
          </rPr>
          <t xml:space="preserve">
incluye el monto de los adelantos que se solicitaron/acreditaron después que nos pasó el contador la liquidación</t>
        </r>
      </text>
    </comment>
    <comment ref="AG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SE SUMO EN LA FORMULA NETO (CONT) + VAC (CONT)
</t>
        </r>
      </text>
    </comment>
    <comment ref="AH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SE PAGA EN EFECTIVO</t>
        </r>
      </text>
    </comment>
    <comment ref="AI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COLUMNA QUE SE USARÁ EN PRÓXIMO MES COMO "SALDOS MES ANTERIOR"</t>
        </r>
      </text>
    </comment>
  </commentList>
</comments>
</file>

<file path=xl/sharedStrings.xml><?xml version="1.0" encoding="utf-8"?>
<sst xmlns="http://schemas.openxmlformats.org/spreadsheetml/2006/main" count="131" uniqueCount="128">
  <si>
    <t>Nombre y Apellido</t>
  </si>
  <si>
    <t>Fecha Ingreso</t>
  </si>
  <si>
    <t>DNI</t>
  </si>
  <si>
    <t>Nro de Legajo</t>
  </si>
  <si>
    <t>Remuneracion Asignada</t>
  </si>
  <si>
    <t>Remuneracion Bruta</t>
  </si>
  <si>
    <t>No Remunerativo</t>
  </si>
  <si>
    <t>Aporte Jubilacion</t>
  </si>
  <si>
    <t>Aporte INSJP</t>
  </si>
  <si>
    <t>Aporte Obra Social</t>
  </si>
  <si>
    <t>Sindicato Comercio</t>
  </si>
  <si>
    <t>Faecys</t>
  </si>
  <si>
    <t>Sindicato Uatre</t>
  </si>
  <si>
    <t>Renatea</t>
  </si>
  <si>
    <t>Adicional Osecac</t>
  </si>
  <si>
    <t>Adelanto de Sueldo</t>
  </si>
  <si>
    <t>Expte Judicial</t>
  </si>
  <si>
    <t>Neto</t>
  </si>
  <si>
    <t>ADICIONAL</t>
  </si>
  <si>
    <t>VACACIONES</t>
  </si>
  <si>
    <t>PRESENTISMO</t>
  </si>
  <si>
    <t>Extras al
50%</t>
  </si>
  <si>
    <t>Extras al
100%</t>
  </si>
  <si>
    <t>IMPORTE
Extras al
50%</t>
  </si>
  <si>
    <t>IMPORTE
Extras al
100%</t>
  </si>
  <si>
    <t>BONO MERC</t>
  </si>
  <si>
    <t>SALDOS MES ANT.</t>
  </si>
  <si>
    <t>MERCADERIA RETIRADA EN EL MES</t>
  </si>
  <si>
    <t>Descuento Mercaderia</t>
  </si>
  <si>
    <t>PRES
TAMO</t>
  </si>
  <si>
    <t>ADELANTOS</t>
  </si>
  <si>
    <t>NETO REAL</t>
  </si>
  <si>
    <t>BANCO</t>
  </si>
  <si>
    <t>DIF. A PAGAR</t>
  </si>
  <si>
    <t xml:space="preserve">SALDO PARA PROX MES </t>
  </si>
  <si>
    <t>ABADIE DANIEL ENRIQUE</t>
  </si>
  <si>
    <t>AGÜERO ERICA VANESA</t>
  </si>
  <si>
    <t>ALFONSO B. WANDA</t>
  </si>
  <si>
    <t>AMED NESTOR ORLANDO</t>
  </si>
  <si>
    <t>ARIAS ANTONELLA</t>
  </si>
  <si>
    <t>AVILA OSCAR DANIEL</t>
  </si>
  <si>
    <t>AYARDE ARIEL GENARO</t>
  </si>
  <si>
    <t>AYARRA GASTON</t>
  </si>
  <si>
    <t>BARROSO MARIA DE LOS ANGELES</t>
  </si>
  <si>
    <t>BARTA GUSTAVO DANIEL</t>
  </si>
  <si>
    <t>BENITEZ CRISTIAN ANIBAL</t>
  </si>
  <si>
    <t>BERNAL Y. LUIS ADRIAN</t>
  </si>
  <si>
    <t>CAMINOS JOSE MARIA</t>
  </si>
  <si>
    <t>CASTRO CRISTIAN JAVIER</t>
  </si>
  <si>
    <t>CASTRO DEL VALLE LETICIA NATALI</t>
  </si>
  <si>
    <t>CASTRO MARIA FLORENCIA</t>
  </si>
  <si>
    <t>CEBADERA CLARISA</t>
  </si>
  <si>
    <t>CEBALLOS LAUTARO</t>
  </si>
  <si>
    <t>CHAVEZ SERGIO ALBERTO</t>
  </si>
  <si>
    <t>CITRINO MARIA CELESTE</t>
  </si>
  <si>
    <t>COMALINI DANIEL</t>
  </si>
  <si>
    <t>CUELLO ARIEL MAURICIO</t>
  </si>
  <si>
    <t>DE LA TORRE MARCOS</t>
  </si>
  <si>
    <t>DIAZ JONATAN</t>
  </si>
  <si>
    <t>DOMINGUEZ MARIA DANIELA</t>
  </si>
  <si>
    <t>FALVO GABRIEL SANTO</t>
  </si>
  <si>
    <t>FERNANDEZ PELETAY NATALIA</t>
  </si>
  <si>
    <t>FIGUEROA CINTIA MACARENA</t>
  </si>
  <si>
    <t>FUENTES MARIO ALEJANDRO</t>
  </si>
  <si>
    <t>FUNES DANIEL ALEJO</t>
  </si>
  <si>
    <t>FUNEZ JOSE LUIS</t>
  </si>
  <si>
    <t>GAGGIOLI RICARDO DIEGO</t>
  </si>
  <si>
    <t>GALLARDO SEBASTIAN</t>
  </si>
  <si>
    <t>GARCIA IVANA PATRICIA</t>
  </si>
  <si>
    <t>GARCIA MARIA LAURA</t>
  </si>
  <si>
    <t>GOMEZ YAEL</t>
  </si>
  <si>
    <t>GONZALEZ GERMAN</t>
  </si>
  <si>
    <t>GRAELLS MILENA</t>
  </si>
  <si>
    <t>GUIÑAZU EMILIANO</t>
  </si>
  <si>
    <t>GUTIERREZ EMANUEL</t>
  </si>
  <si>
    <t>HERNANDEZ PATRICIA</t>
  </si>
  <si>
    <t>IKACZIJK LETICIA</t>
  </si>
  <si>
    <t>LARA ALBERTO MARTIN</t>
  </si>
  <si>
    <t>LEMOS MARIELA</t>
  </si>
  <si>
    <t>LUCERO ALBA NOEMI</t>
  </si>
  <si>
    <t>MARFIL JORGE LUIS</t>
  </si>
  <si>
    <t>MARTINEZ MAXIMILIANO</t>
  </si>
  <si>
    <t>MILLAN FERNANDO</t>
  </si>
  <si>
    <t>MODON LUIS AGUSTIN</t>
  </si>
  <si>
    <t>MOLINA CARLOS MARIO</t>
  </si>
  <si>
    <t>MONDATI MARIA JOSE</t>
  </si>
  <si>
    <t>MONTOYA ANGELES</t>
  </si>
  <si>
    <t>MORENO MARIANO E.</t>
  </si>
  <si>
    <t>MUÑOZ JOSE LUIS</t>
  </si>
  <si>
    <t>MUÑOZ PARDO FACUNDO</t>
  </si>
  <si>
    <t>MURCIA NOELIA</t>
  </si>
  <si>
    <t>NOGUEROL LILIANA ANALIA</t>
  </si>
  <si>
    <t>NOSENZO DINO CARLOS</t>
  </si>
  <si>
    <t>OLGUIN ANDREA BELEN</t>
  </si>
  <si>
    <t>OLGUIN GILDA</t>
  </si>
  <si>
    <t>OLIVERA ISIDRO WALTER</t>
  </si>
  <si>
    <t>OLMEDO MAURICIO</t>
  </si>
  <si>
    <t>ORUETA ANA MARCELA</t>
  </si>
  <si>
    <t>OSORIO NURIA JAQUELINA</t>
  </si>
  <si>
    <t>PAEZ NATALIA ANALIA</t>
  </si>
  <si>
    <t>PAEZ PATRICIA BELEN</t>
  </si>
  <si>
    <t>PARDO MAURICIO GABRIEL</t>
  </si>
  <si>
    <t>PEREZ HORACIO SAUL</t>
  </si>
  <si>
    <t>PEREZ RICARDO ALBERTO</t>
  </si>
  <si>
    <t>PIOZZOLI DANIELA</t>
  </si>
  <si>
    <t>QUILODRAN CARLOS</t>
  </si>
  <si>
    <t>QUIROGA DANIELA</t>
  </si>
  <si>
    <t>REPETTO ANTONIO</t>
  </si>
  <si>
    <t>RIOS DIEGO MIGUEL</t>
  </si>
  <si>
    <t>ROBLEDO LAURA J.</t>
  </si>
  <si>
    <t>RODRIGUEZ CARLOS</t>
  </si>
  <si>
    <t>RODRIGUEZ ERNESTO JAVIER</t>
  </si>
  <si>
    <t>ROMERO MANUEL</t>
  </si>
  <si>
    <t>RUBIO ESTELA RITA</t>
  </si>
  <si>
    <t>RUBIO LAURA E.</t>
  </si>
  <si>
    <t>SALINAS JULIO CESAR</t>
  </si>
  <si>
    <t>SANCHEZ BRIAN XAVIER</t>
  </si>
  <si>
    <t>SANCHEZ VANESA</t>
  </si>
  <si>
    <t>SINISCALCHI MIGUEL</t>
  </si>
  <si>
    <t>SUANES VANINA</t>
  </si>
  <si>
    <t>SUREDA GIMENEZ FRANCISCO</t>
  </si>
  <si>
    <t>TOCONAS JORGE</t>
  </si>
  <si>
    <t>TOCONAS MARIO GABRIEL</t>
  </si>
  <si>
    <t>TORRES ROSA</t>
  </si>
  <si>
    <t>VERDUGO CYNTHIA RAQUEL</t>
  </si>
  <si>
    <t>VILLORDO CINTIA</t>
  </si>
  <si>
    <t>ZUÑIGA CRISTIAN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</si>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</sst>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\ #,##0.00"/>
    <numFmt numFmtId="165" formatCode="_ &quot;€&quot;\ * #,##0.00_ ;_ &quot;€&quot;\ * \-#,##0.00_ ;_ &quot;€&quot;\ * &quot;-&quot;??_ ;_ @_ "/>
    <numFmt numFmtId="166" formatCode="_-[$$-2C0A]\ * #,##0.00_-;\-[$$-2C0A]\ * #,##0.00_-;_-[$$-2C0A]\ * &quot;-&quot;??_-;_-@_-"/>
    <numFmt numFmtId="167" formatCode="[$$-2C0A]\ #,##0.00"/>
    <numFmt numFmtId="168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66FF"/>
        <bgColor indexed="64"/>
      </patternFill>
    </fill>
    <fill>
      <patternFill patternType="solid">
        <fgColor rgb="FFCCCBD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164" fontId="1" fillId="3" borderId="2" xfId="1" applyNumberFormat="1" applyFont="1" applyFill="1" applyBorder="1" applyAlignment="1">
      <alignment horizontal="center" vertical="center" wrapText="1"/>
    </xf>
    <xf numFmtId="164" fontId="1" fillId="4" borderId="1" xfId="1" applyNumberFormat="1" applyFont="1" applyFill="1" applyBorder="1" applyAlignment="1">
      <alignment horizontal="center" vertical="center" wrapText="1"/>
    </xf>
    <xf numFmtId="164" fontId="1" fillId="5" borderId="1" xfId="1" applyNumberFormat="1" applyFont="1" applyFill="1" applyBorder="1" applyAlignment="1">
      <alignment vertical="center"/>
    </xf>
    <xf numFmtId="164" fontId="1" fillId="6" borderId="1" xfId="2" applyNumberFormat="1" applyFont="1" applyFill="1" applyBorder="1" applyAlignment="1">
      <alignment horizontal="center" vertical="center"/>
    </xf>
    <xf numFmtId="164" fontId="1" fillId="7" borderId="1" xfId="1" applyNumberFormat="1" applyFont="1" applyFill="1" applyBorder="1" applyAlignment="1">
      <alignment horizontal="center" vertical="center" wrapText="1"/>
    </xf>
    <xf numFmtId="164" fontId="1" fillId="8" borderId="1" xfId="1" applyNumberFormat="1" applyFont="1" applyFill="1" applyBorder="1" applyAlignment="1">
      <alignment horizontal="center" vertical="center"/>
    </xf>
    <xf numFmtId="166" fontId="1" fillId="4" borderId="1" xfId="1" applyNumberFormat="1" applyFont="1" applyFill="1" applyBorder="1" applyAlignment="1">
      <alignment horizontal="center" vertical="center" wrapText="1"/>
    </xf>
    <xf numFmtId="164" fontId="1" fillId="9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7" fontId="3" fillId="0" borderId="1" xfId="0" applyNumberFormat="1" applyFont="1" applyBorder="1"/>
    <xf numFmtId="167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2" fontId="4" fillId="10" borderId="1" xfId="1" applyNumberFormat="1" applyFont="1" applyFill="1" applyBorder="1" applyAlignment="1">
      <alignment horizontal="center"/>
    </xf>
    <xf numFmtId="164" fontId="4" fillId="10" borderId="2" xfId="1" applyNumberFormat="1" applyFont="1" applyFill="1" applyBorder="1"/>
    <xf numFmtId="164" fontId="4" fillId="10" borderId="1" xfId="1" applyNumberFormat="1" applyFont="1" applyFill="1" applyBorder="1"/>
    <xf numFmtId="164" fontId="1" fillId="0" borderId="1" xfId="0" applyNumberFormat="1" applyFont="1" applyBorder="1"/>
    <xf numFmtId="164" fontId="4" fillId="0" borderId="2" xfId="1" applyNumberFormat="1" applyFont="1" applyBorder="1"/>
    <xf numFmtId="166" fontId="4" fillId="10" borderId="1" xfId="1" applyNumberFormat="1" applyFont="1" applyFill="1" applyBorder="1"/>
    <xf numFmtId="0" fontId="3" fillId="0" borderId="0" xfId="0" applyFont="1"/>
    <xf numFmtId="164" fontId="4" fillId="10" borderId="1" xfId="1" applyNumberFormat="1" applyFont="1" applyFill="1" applyBorder="1" applyAlignment="1">
      <alignment horizontal="center"/>
    </xf>
    <xf numFmtId="164" fontId="4" fillId="0" borderId="1" xfId="1" applyNumberFormat="1" applyFont="1" applyBorder="1"/>
    <xf numFmtId="0" fontId="1" fillId="0" borderId="1" xfId="0" applyFont="1" applyBorder="1" applyAlignment="1">
      <alignment horizontal="center"/>
    </xf>
    <xf numFmtId="164" fontId="4" fillId="0" borderId="2" xfId="2" applyNumberFormat="1" applyFont="1" applyFill="1" applyBorder="1"/>
    <xf numFmtId="164" fontId="4" fillId="10" borderId="2" xfId="1" applyNumberFormat="1" applyFont="1" applyFill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167" fontId="3" fillId="0" borderId="3" xfId="0" applyNumberFormat="1" applyFont="1" applyBorder="1"/>
    <xf numFmtId="168" fontId="4" fillId="10" borderId="1" xfId="1" applyNumberFormat="1" applyFont="1" applyFill="1" applyBorder="1" applyAlignment="1">
      <alignment horizontal="center"/>
    </xf>
    <xf numFmtId="164" fontId="4" fillId="0" borderId="1" xfId="2" applyNumberFormat="1" applyFont="1" applyFill="1" applyBorder="1"/>
    <xf numFmtId="0" fontId="0" fillId="0" borderId="1" xfId="0" applyBorder="1" applyAlignment="1">
      <alignment horizontal="center"/>
    </xf>
    <xf numFmtId="3" fontId="1" fillId="0" borderId="1" xfId="0" applyNumberFormat="1" applyFont="1" applyBorder="1"/>
    <xf numFmtId="164" fontId="5" fillId="0" borderId="1" xfId="1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/>
    <xf numFmtId="3" fontId="3" fillId="0" borderId="1" xfId="0" applyNumberFormat="1" applyFont="1" applyBorder="1"/>
    <xf numFmtId="164" fontId="5" fillId="10" borderId="2" xfId="1" applyNumberFormat="1" applyFont="1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11" borderId="1" xfId="0" applyFont="1" applyFill="1" applyBorder="1" applyAlignment="1">
      <alignment horizontal="left"/>
    </xf>
  </cellXfs>
  <cellStyles count="3">
    <cellStyle name="Moned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8"/>
  <sheetViews>
    <sheetView tabSelected="1" topLeftCell="A64" workbookViewId="0">
      <selection activeCell="AK93" sqref="AK93"/>
    </sheetView>
  </sheetViews>
  <sheetFormatPr baseColWidth="10" defaultColWidth="11.42578125" defaultRowHeight="12" outlineLevelCol="1" x14ac:dyDescent="0.2"/>
  <cols>
    <col min="1" max="1" width="26.5703125" style="29" bestFit="1" customWidth="1"/>
    <col min="2" max="4" width="19.140625" style="47" hidden="1" customWidth="1"/>
    <col min="5" max="5" width="28.42578125" style="48" hidden="1" customWidth="1" outlineLevel="1"/>
    <col min="6" max="6" width="24.5703125" style="48" hidden="1" customWidth="1" outlineLevel="1"/>
    <col min="7" max="7" width="22" style="48" hidden="1" customWidth="1" outlineLevel="1"/>
    <col min="8" max="8" width="22.42578125" style="48" hidden="1" customWidth="1" outlineLevel="1"/>
    <col min="9" max="9" width="18.85546875" style="48" hidden="1" customWidth="1" outlineLevel="1"/>
    <col min="10" max="10" width="24" style="48" hidden="1" customWidth="1" outlineLevel="1"/>
    <col min="11" max="11" width="24.28515625" style="48" hidden="1" customWidth="1" outlineLevel="1"/>
    <col min="12" max="12" width="21.28515625" style="48" hidden="1" customWidth="1" outlineLevel="1"/>
    <col min="13" max="13" width="20.42578125" style="48" hidden="1" customWidth="1" outlineLevel="1"/>
    <col min="14" max="14" width="19" style="48" hidden="1" customWidth="1" outlineLevel="1"/>
    <col min="15" max="15" width="22" style="48" hidden="1" customWidth="1" outlineLevel="1"/>
    <col min="16" max="16" width="24.28515625" style="48" hidden="1" customWidth="1" outlineLevel="1"/>
    <col min="17" max="17" width="18.85546875" style="48" hidden="1" customWidth="1" outlineLevel="1"/>
    <col min="18" max="18" width="21.85546875" style="48" hidden="1" customWidth="1"/>
    <col min="19" max="19" width="17.7109375" style="29" hidden="1" customWidth="1"/>
    <col min="20" max="21" width="17.85546875" style="48" hidden="1" customWidth="1"/>
    <col min="22" max="22" width="15.85546875" style="29" hidden="1" customWidth="1"/>
    <col min="23" max="23" width="14.140625" style="47" hidden="1" customWidth="1"/>
    <col min="24" max="24" width="15.5703125" style="49" hidden="1" customWidth="1"/>
    <col min="25" max="25" width="16.42578125" style="49" hidden="1" customWidth="1"/>
    <col min="26" max="26" width="18.140625" style="49" hidden="1" customWidth="1"/>
    <col min="27" max="27" width="17" style="49" hidden="1" customWidth="1"/>
    <col min="28" max="28" width="18.140625" style="49" hidden="1" customWidth="1"/>
    <col min="29" max="29" width="16.28515625" style="49" hidden="1" customWidth="1"/>
    <col min="30" max="30" width="14.5703125" style="49" hidden="1" customWidth="1"/>
    <col min="31" max="31" width="14.85546875" style="49" hidden="1" customWidth="1"/>
    <col min="32" max="32" width="16.7109375" style="49" hidden="1" customWidth="1"/>
    <col min="33" max="33" width="17" style="49" customWidth="1"/>
    <col min="34" max="34" width="15.85546875" style="29" hidden="1" customWidth="1"/>
    <col min="35" max="35" width="17.7109375" style="49" hidden="1" customWidth="1"/>
    <col min="36" max="226" width="11.42578125" style="29" customWidth="1"/>
    <col min="227" max="227" width="0.28515625" style="29" customWidth="1"/>
    <col min="228" max="228" width="32.28515625" style="29" customWidth="1"/>
    <col min="229" max="236" width="11.42578125" style="29"/>
    <col min="237" max="237" width="15.28515625" style="29" customWidth="1"/>
    <col min="238" max="238" width="32.28515625" style="29" customWidth="1"/>
    <col min="239" max="241" width="11.42578125" style="29" customWidth="1"/>
    <col min="242" max="242" width="14.28515625" style="29" customWidth="1"/>
    <col min="243" max="243" width="18" style="29" customWidth="1"/>
    <col min="244" max="244" width="15" style="29" customWidth="1"/>
    <col min="245" max="245" width="15.140625" style="29" customWidth="1"/>
    <col min="246" max="252" width="11.5703125" style="29" customWidth="1"/>
    <col min="253" max="253" width="17.28515625" style="29" customWidth="1"/>
    <col min="254" max="254" width="15.7109375" style="29" customWidth="1"/>
    <col min="255" max="255" width="14.28515625" style="29" customWidth="1"/>
    <col min="256" max="256" width="17.42578125" style="29" customWidth="1"/>
    <col min="257" max="257" width="14.28515625" style="29" customWidth="1"/>
    <col min="258" max="258" width="14.85546875" style="29" customWidth="1"/>
    <col min="259" max="261" width="11.42578125" style="29" customWidth="1"/>
    <col min="262" max="262" width="13.5703125" style="29" customWidth="1"/>
    <col min="263" max="263" width="11.42578125" style="29" customWidth="1"/>
    <col min="264" max="264" width="14.85546875" style="29" customWidth="1"/>
    <col min="265" max="265" width="14.5703125" style="29" customWidth="1"/>
    <col min="266" max="266" width="14.85546875" style="29" customWidth="1"/>
    <col min="267" max="267" width="14.42578125" style="29" customWidth="1"/>
    <col min="268" max="268" width="17" style="29" customWidth="1"/>
    <col min="269" max="269" width="12.85546875" style="29" customWidth="1"/>
    <col min="270" max="270" width="13.85546875" style="29" customWidth="1"/>
    <col min="271" max="271" width="15" style="29" customWidth="1"/>
    <col min="272" max="272" width="15.42578125" style="29" customWidth="1"/>
    <col min="273" max="273" width="15.140625" style="29" bestFit="1" customWidth="1"/>
    <col min="274" max="274" width="14" style="29" customWidth="1"/>
    <col min="275" max="275" width="14.85546875" style="29" customWidth="1"/>
    <col min="276" max="482" width="11.42578125" style="29" customWidth="1"/>
    <col min="483" max="483" width="0.28515625" style="29" customWidth="1"/>
    <col min="484" max="484" width="32.28515625" style="29" customWidth="1"/>
    <col min="485" max="492" width="11.42578125" style="29"/>
    <col min="493" max="493" width="15.28515625" style="29" customWidth="1"/>
    <col min="494" max="494" width="32.28515625" style="29" customWidth="1"/>
    <col min="495" max="497" width="11.42578125" style="29" customWidth="1"/>
    <col min="498" max="498" width="14.28515625" style="29" customWidth="1"/>
    <col min="499" max="499" width="18" style="29" customWidth="1"/>
    <col min="500" max="500" width="15" style="29" customWidth="1"/>
    <col min="501" max="501" width="15.140625" style="29" customWidth="1"/>
    <col min="502" max="508" width="11.5703125" style="29" customWidth="1"/>
    <col min="509" max="509" width="17.28515625" style="29" customWidth="1"/>
    <col min="510" max="510" width="15.7109375" style="29" customWidth="1"/>
    <col min="511" max="511" width="14.28515625" style="29" customWidth="1"/>
    <col min="512" max="512" width="17.42578125" style="29" customWidth="1"/>
    <col min="513" max="513" width="14.28515625" style="29" customWidth="1"/>
    <col min="514" max="514" width="14.85546875" style="29" customWidth="1"/>
    <col min="515" max="517" width="11.42578125" style="29" customWidth="1"/>
    <col min="518" max="518" width="13.5703125" style="29" customWidth="1"/>
    <col min="519" max="519" width="11.42578125" style="29" customWidth="1"/>
    <col min="520" max="520" width="14.85546875" style="29" customWidth="1"/>
    <col min="521" max="521" width="14.5703125" style="29" customWidth="1"/>
    <col min="522" max="522" width="14.85546875" style="29" customWidth="1"/>
    <col min="523" max="523" width="14.42578125" style="29" customWidth="1"/>
    <col min="524" max="524" width="17" style="29" customWidth="1"/>
    <col min="525" max="525" width="12.85546875" style="29" customWidth="1"/>
    <col min="526" max="526" width="13.85546875" style="29" customWidth="1"/>
    <col min="527" max="527" width="15" style="29" customWidth="1"/>
    <col min="528" max="528" width="15.42578125" style="29" customWidth="1"/>
    <col min="529" max="529" width="15.140625" style="29" bestFit="1" customWidth="1"/>
    <col min="530" max="530" width="14" style="29" customWidth="1"/>
    <col min="531" max="531" width="14.85546875" style="29" customWidth="1"/>
    <col min="532" max="738" width="11.42578125" style="29" customWidth="1"/>
    <col min="739" max="739" width="0.28515625" style="29" customWidth="1"/>
    <col min="740" max="740" width="32.28515625" style="29" customWidth="1"/>
    <col min="741" max="748" width="11.42578125" style="29"/>
    <col min="749" max="749" width="15.28515625" style="29" customWidth="1"/>
    <col min="750" max="750" width="32.28515625" style="29" customWidth="1"/>
    <col min="751" max="753" width="11.42578125" style="29" customWidth="1"/>
    <col min="754" max="754" width="14.28515625" style="29" customWidth="1"/>
    <col min="755" max="755" width="18" style="29" customWidth="1"/>
    <col min="756" max="756" width="15" style="29" customWidth="1"/>
    <col min="757" max="757" width="15.140625" style="29" customWidth="1"/>
    <col min="758" max="764" width="11.5703125" style="29" customWidth="1"/>
    <col min="765" max="765" width="17.28515625" style="29" customWidth="1"/>
    <col min="766" max="766" width="15.7109375" style="29" customWidth="1"/>
    <col min="767" max="767" width="14.28515625" style="29" customWidth="1"/>
    <col min="768" max="768" width="17.42578125" style="29" customWidth="1"/>
    <col min="769" max="769" width="14.28515625" style="29" customWidth="1"/>
    <col min="770" max="770" width="14.85546875" style="29" customWidth="1"/>
    <col min="771" max="773" width="11.42578125" style="29" customWidth="1"/>
    <col min="774" max="774" width="13.5703125" style="29" customWidth="1"/>
    <col min="775" max="775" width="11.42578125" style="29" customWidth="1"/>
    <col min="776" max="776" width="14.85546875" style="29" customWidth="1"/>
    <col min="777" max="777" width="14.5703125" style="29" customWidth="1"/>
    <col min="778" max="778" width="14.85546875" style="29" customWidth="1"/>
    <col min="779" max="779" width="14.42578125" style="29" customWidth="1"/>
    <col min="780" max="780" width="17" style="29" customWidth="1"/>
    <col min="781" max="781" width="12.85546875" style="29" customWidth="1"/>
    <col min="782" max="782" width="13.85546875" style="29" customWidth="1"/>
    <col min="783" max="783" width="15" style="29" customWidth="1"/>
    <col min="784" max="784" width="15.42578125" style="29" customWidth="1"/>
    <col min="785" max="785" width="15.140625" style="29" bestFit="1" customWidth="1"/>
    <col min="786" max="786" width="14" style="29" customWidth="1"/>
    <col min="787" max="787" width="14.85546875" style="29" customWidth="1"/>
    <col min="788" max="994" width="11.42578125" style="29" customWidth="1"/>
    <col min="995" max="995" width="0.28515625" style="29" customWidth="1"/>
    <col min="996" max="996" width="32.28515625" style="29" customWidth="1"/>
    <col min="997" max="1004" width="11.42578125" style="29"/>
    <col min="1005" max="1005" width="15.28515625" style="29" customWidth="1"/>
    <col min="1006" max="1006" width="32.28515625" style="29" customWidth="1"/>
    <col min="1007" max="1009" width="11.42578125" style="29" customWidth="1"/>
    <col min="1010" max="1010" width="14.28515625" style="29" customWidth="1"/>
    <col min="1011" max="1011" width="18" style="29" customWidth="1"/>
    <col min="1012" max="1012" width="15" style="29" customWidth="1"/>
    <col min="1013" max="1013" width="15.140625" style="29" customWidth="1"/>
    <col min="1014" max="1020" width="11.5703125" style="29" customWidth="1"/>
    <col min="1021" max="1021" width="17.28515625" style="29" customWidth="1"/>
    <col min="1022" max="1022" width="15.7109375" style="29" customWidth="1"/>
    <col min="1023" max="1023" width="14.28515625" style="29" customWidth="1"/>
    <col min="1024" max="1024" width="17.42578125" style="29" customWidth="1"/>
    <col min="1025" max="1025" width="14.28515625" style="29" customWidth="1"/>
    <col min="1026" max="1026" width="14.85546875" style="29" customWidth="1"/>
    <col min="1027" max="1029" width="11.42578125" style="29" customWidth="1"/>
    <col min="1030" max="1030" width="13.5703125" style="29" customWidth="1"/>
    <col min="1031" max="1031" width="11.42578125" style="29" customWidth="1"/>
    <col min="1032" max="1032" width="14.85546875" style="29" customWidth="1"/>
    <col min="1033" max="1033" width="14.5703125" style="29" customWidth="1"/>
    <col min="1034" max="1034" width="14.85546875" style="29" customWidth="1"/>
    <col min="1035" max="1035" width="14.42578125" style="29" customWidth="1"/>
    <col min="1036" max="1036" width="17" style="29" customWidth="1"/>
    <col min="1037" max="1037" width="12.85546875" style="29" customWidth="1"/>
    <col min="1038" max="1038" width="13.85546875" style="29" customWidth="1"/>
    <col min="1039" max="1039" width="15" style="29" customWidth="1"/>
    <col min="1040" max="1040" width="15.42578125" style="29" customWidth="1"/>
    <col min="1041" max="1041" width="15.140625" style="29" bestFit="1" customWidth="1"/>
    <col min="1042" max="1042" width="14" style="29" customWidth="1"/>
    <col min="1043" max="1043" width="14.85546875" style="29" customWidth="1"/>
    <col min="1044" max="1250" width="11.42578125" style="29" customWidth="1"/>
    <col min="1251" max="1251" width="0.28515625" style="29" customWidth="1"/>
    <col min="1252" max="1252" width="32.28515625" style="29" customWidth="1"/>
    <col min="1253" max="1260" width="11.42578125" style="29"/>
    <col min="1261" max="1261" width="15.28515625" style="29" customWidth="1"/>
    <col min="1262" max="1262" width="32.28515625" style="29" customWidth="1"/>
    <col min="1263" max="1265" width="11.42578125" style="29" customWidth="1"/>
    <col min="1266" max="1266" width="14.28515625" style="29" customWidth="1"/>
    <col min="1267" max="1267" width="18" style="29" customWidth="1"/>
    <col min="1268" max="1268" width="15" style="29" customWidth="1"/>
    <col min="1269" max="1269" width="15.140625" style="29" customWidth="1"/>
    <col min="1270" max="1276" width="11.5703125" style="29" customWidth="1"/>
    <col min="1277" max="1277" width="17.28515625" style="29" customWidth="1"/>
    <col min="1278" max="1278" width="15.7109375" style="29" customWidth="1"/>
    <col min="1279" max="1279" width="14.28515625" style="29" customWidth="1"/>
    <col min="1280" max="1280" width="17.42578125" style="29" customWidth="1"/>
    <col min="1281" max="1281" width="14.28515625" style="29" customWidth="1"/>
    <col min="1282" max="1282" width="14.85546875" style="29" customWidth="1"/>
    <col min="1283" max="1285" width="11.42578125" style="29" customWidth="1"/>
    <col min="1286" max="1286" width="13.5703125" style="29" customWidth="1"/>
    <col min="1287" max="1287" width="11.42578125" style="29" customWidth="1"/>
    <col min="1288" max="1288" width="14.85546875" style="29" customWidth="1"/>
    <col min="1289" max="1289" width="14.5703125" style="29" customWidth="1"/>
    <col min="1290" max="1290" width="14.85546875" style="29" customWidth="1"/>
    <col min="1291" max="1291" width="14.42578125" style="29" customWidth="1"/>
    <col min="1292" max="1292" width="17" style="29" customWidth="1"/>
    <col min="1293" max="1293" width="12.85546875" style="29" customWidth="1"/>
    <col min="1294" max="1294" width="13.85546875" style="29" customWidth="1"/>
    <col min="1295" max="1295" width="15" style="29" customWidth="1"/>
    <col min="1296" max="1296" width="15.42578125" style="29" customWidth="1"/>
    <col min="1297" max="1297" width="15.140625" style="29" bestFit="1" customWidth="1"/>
    <col min="1298" max="1298" width="14" style="29" customWidth="1"/>
    <col min="1299" max="1299" width="14.85546875" style="29" customWidth="1"/>
    <col min="1300" max="1506" width="11.42578125" style="29" customWidth="1"/>
    <col min="1507" max="1507" width="0.28515625" style="29" customWidth="1"/>
    <col min="1508" max="1508" width="32.28515625" style="29" customWidth="1"/>
    <col min="1509" max="1516" width="11.42578125" style="29"/>
    <col min="1517" max="1517" width="15.28515625" style="29" customWidth="1"/>
    <col min="1518" max="1518" width="32.28515625" style="29" customWidth="1"/>
    <col min="1519" max="1521" width="11.42578125" style="29" customWidth="1"/>
    <col min="1522" max="1522" width="14.28515625" style="29" customWidth="1"/>
    <col min="1523" max="1523" width="18" style="29" customWidth="1"/>
    <col min="1524" max="1524" width="15" style="29" customWidth="1"/>
    <col min="1525" max="1525" width="15.140625" style="29" customWidth="1"/>
    <col min="1526" max="1532" width="11.5703125" style="29" customWidth="1"/>
    <col min="1533" max="1533" width="17.28515625" style="29" customWidth="1"/>
    <col min="1534" max="1534" width="15.7109375" style="29" customWidth="1"/>
    <col min="1535" max="1535" width="14.28515625" style="29" customWidth="1"/>
    <col min="1536" max="1536" width="17.42578125" style="29" customWidth="1"/>
    <col min="1537" max="1537" width="14.28515625" style="29" customWidth="1"/>
    <col min="1538" max="1538" width="14.85546875" style="29" customWidth="1"/>
    <col min="1539" max="1541" width="11.42578125" style="29" customWidth="1"/>
    <col min="1542" max="1542" width="13.5703125" style="29" customWidth="1"/>
    <col min="1543" max="1543" width="11.42578125" style="29" customWidth="1"/>
    <col min="1544" max="1544" width="14.85546875" style="29" customWidth="1"/>
    <col min="1545" max="1545" width="14.5703125" style="29" customWidth="1"/>
    <col min="1546" max="1546" width="14.85546875" style="29" customWidth="1"/>
    <col min="1547" max="1547" width="14.42578125" style="29" customWidth="1"/>
    <col min="1548" max="1548" width="17" style="29" customWidth="1"/>
    <col min="1549" max="1549" width="12.85546875" style="29" customWidth="1"/>
    <col min="1550" max="1550" width="13.85546875" style="29" customWidth="1"/>
    <col min="1551" max="1551" width="15" style="29" customWidth="1"/>
    <col min="1552" max="1552" width="15.42578125" style="29" customWidth="1"/>
    <col min="1553" max="1553" width="15.140625" style="29" bestFit="1" customWidth="1"/>
    <col min="1554" max="1554" width="14" style="29" customWidth="1"/>
    <col min="1555" max="1555" width="14.85546875" style="29" customWidth="1"/>
    <col min="1556" max="1762" width="11.42578125" style="29" customWidth="1"/>
    <col min="1763" max="1763" width="0.28515625" style="29" customWidth="1"/>
    <col min="1764" max="1764" width="32.28515625" style="29" customWidth="1"/>
    <col min="1765" max="1772" width="11.42578125" style="29"/>
    <col min="1773" max="1773" width="15.28515625" style="29" customWidth="1"/>
    <col min="1774" max="1774" width="32.28515625" style="29" customWidth="1"/>
    <col min="1775" max="1777" width="11.42578125" style="29" customWidth="1"/>
    <col min="1778" max="1778" width="14.28515625" style="29" customWidth="1"/>
    <col min="1779" max="1779" width="18" style="29" customWidth="1"/>
    <col min="1780" max="1780" width="15" style="29" customWidth="1"/>
    <col min="1781" max="1781" width="15.140625" style="29" customWidth="1"/>
    <col min="1782" max="1788" width="11.5703125" style="29" customWidth="1"/>
    <col min="1789" max="1789" width="17.28515625" style="29" customWidth="1"/>
    <col min="1790" max="1790" width="15.7109375" style="29" customWidth="1"/>
    <col min="1791" max="1791" width="14.28515625" style="29" customWidth="1"/>
    <col min="1792" max="1792" width="17.42578125" style="29" customWidth="1"/>
    <col min="1793" max="1793" width="14.28515625" style="29" customWidth="1"/>
    <col min="1794" max="1794" width="14.85546875" style="29" customWidth="1"/>
    <col min="1795" max="1797" width="11.42578125" style="29" customWidth="1"/>
    <col min="1798" max="1798" width="13.5703125" style="29" customWidth="1"/>
    <col min="1799" max="1799" width="11.42578125" style="29" customWidth="1"/>
    <col min="1800" max="1800" width="14.85546875" style="29" customWidth="1"/>
    <col min="1801" max="1801" width="14.5703125" style="29" customWidth="1"/>
    <col min="1802" max="1802" width="14.85546875" style="29" customWidth="1"/>
    <col min="1803" max="1803" width="14.42578125" style="29" customWidth="1"/>
    <col min="1804" max="1804" width="17" style="29" customWidth="1"/>
    <col min="1805" max="1805" width="12.85546875" style="29" customWidth="1"/>
    <col min="1806" max="1806" width="13.85546875" style="29" customWidth="1"/>
    <col min="1807" max="1807" width="15" style="29" customWidth="1"/>
    <col min="1808" max="1808" width="15.42578125" style="29" customWidth="1"/>
    <col min="1809" max="1809" width="15.140625" style="29" bestFit="1" customWidth="1"/>
    <col min="1810" max="1810" width="14" style="29" customWidth="1"/>
    <col min="1811" max="1811" width="14.85546875" style="29" customWidth="1"/>
    <col min="1812" max="2018" width="11.42578125" style="29" customWidth="1"/>
    <col min="2019" max="2019" width="0.28515625" style="29" customWidth="1"/>
    <col min="2020" max="2020" width="32.28515625" style="29" customWidth="1"/>
    <col min="2021" max="2028" width="11.42578125" style="29"/>
    <col min="2029" max="2029" width="15.28515625" style="29" customWidth="1"/>
    <col min="2030" max="2030" width="32.28515625" style="29" customWidth="1"/>
    <col min="2031" max="2033" width="11.42578125" style="29" customWidth="1"/>
    <col min="2034" max="2034" width="14.28515625" style="29" customWidth="1"/>
    <col min="2035" max="2035" width="18" style="29" customWidth="1"/>
    <col min="2036" max="2036" width="15" style="29" customWidth="1"/>
    <col min="2037" max="2037" width="15.140625" style="29" customWidth="1"/>
    <col min="2038" max="2044" width="11.5703125" style="29" customWidth="1"/>
    <col min="2045" max="2045" width="17.28515625" style="29" customWidth="1"/>
    <col min="2046" max="2046" width="15.7109375" style="29" customWidth="1"/>
    <col min="2047" max="2047" width="14.28515625" style="29" customWidth="1"/>
    <col min="2048" max="2048" width="17.42578125" style="29" customWidth="1"/>
    <col min="2049" max="2049" width="14.28515625" style="29" customWidth="1"/>
    <col min="2050" max="2050" width="14.85546875" style="29" customWidth="1"/>
    <col min="2051" max="2053" width="11.42578125" style="29" customWidth="1"/>
    <col min="2054" max="2054" width="13.5703125" style="29" customWidth="1"/>
    <col min="2055" max="2055" width="11.42578125" style="29" customWidth="1"/>
    <col min="2056" max="2056" width="14.85546875" style="29" customWidth="1"/>
    <col min="2057" max="2057" width="14.5703125" style="29" customWidth="1"/>
    <col min="2058" max="2058" width="14.85546875" style="29" customWidth="1"/>
    <col min="2059" max="2059" width="14.42578125" style="29" customWidth="1"/>
    <col min="2060" max="2060" width="17" style="29" customWidth="1"/>
    <col min="2061" max="2061" width="12.85546875" style="29" customWidth="1"/>
    <col min="2062" max="2062" width="13.85546875" style="29" customWidth="1"/>
    <col min="2063" max="2063" width="15" style="29" customWidth="1"/>
    <col min="2064" max="2064" width="15.42578125" style="29" customWidth="1"/>
    <col min="2065" max="2065" width="15.140625" style="29" bestFit="1" customWidth="1"/>
    <col min="2066" max="2066" width="14" style="29" customWidth="1"/>
    <col min="2067" max="2067" width="14.85546875" style="29" customWidth="1"/>
    <col min="2068" max="2274" width="11.42578125" style="29" customWidth="1"/>
    <col min="2275" max="2275" width="0.28515625" style="29" customWidth="1"/>
    <col min="2276" max="2276" width="32.28515625" style="29" customWidth="1"/>
    <col min="2277" max="2284" width="11.42578125" style="29"/>
    <col min="2285" max="2285" width="15.28515625" style="29" customWidth="1"/>
    <col min="2286" max="2286" width="32.28515625" style="29" customWidth="1"/>
    <col min="2287" max="2289" width="11.42578125" style="29" customWidth="1"/>
    <col min="2290" max="2290" width="14.28515625" style="29" customWidth="1"/>
    <col min="2291" max="2291" width="18" style="29" customWidth="1"/>
    <col min="2292" max="2292" width="15" style="29" customWidth="1"/>
    <col min="2293" max="2293" width="15.140625" style="29" customWidth="1"/>
    <col min="2294" max="2300" width="11.5703125" style="29" customWidth="1"/>
    <col min="2301" max="2301" width="17.28515625" style="29" customWidth="1"/>
    <col min="2302" max="2302" width="15.7109375" style="29" customWidth="1"/>
    <col min="2303" max="2303" width="14.28515625" style="29" customWidth="1"/>
    <col min="2304" max="2304" width="17.42578125" style="29" customWidth="1"/>
    <col min="2305" max="2305" width="14.28515625" style="29" customWidth="1"/>
    <col min="2306" max="2306" width="14.85546875" style="29" customWidth="1"/>
    <col min="2307" max="2309" width="11.42578125" style="29" customWidth="1"/>
    <col min="2310" max="2310" width="13.5703125" style="29" customWidth="1"/>
    <col min="2311" max="2311" width="11.42578125" style="29" customWidth="1"/>
    <col min="2312" max="2312" width="14.85546875" style="29" customWidth="1"/>
    <col min="2313" max="2313" width="14.5703125" style="29" customWidth="1"/>
    <col min="2314" max="2314" width="14.85546875" style="29" customWidth="1"/>
    <col min="2315" max="2315" width="14.42578125" style="29" customWidth="1"/>
    <col min="2316" max="2316" width="17" style="29" customWidth="1"/>
    <col min="2317" max="2317" width="12.85546875" style="29" customWidth="1"/>
    <col min="2318" max="2318" width="13.85546875" style="29" customWidth="1"/>
    <col min="2319" max="2319" width="15" style="29" customWidth="1"/>
    <col min="2320" max="2320" width="15.42578125" style="29" customWidth="1"/>
    <col min="2321" max="2321" width="15.140625" style="29" bestFit="1" customWidth="1"/>
    <col min="2322" max="2322" width="14" style="29" customWidth="1"/>
    <col min="2323" max="2323" width="14.85546875" style="29" customWidth="1"/>
    <col min="2324" max="2530" width="11.42578125" style="29" customWidth="1"/>
    <col min="2531" max="2531" width="0.28515625" style="29" customWidth="1"/>
    <col min="2532" max="2532" width="32.28515625" style="29" customWidth="1"/>
    <col min="2533" max="2540" width="11.42578125" style="29"/>
    <col min="2541" max="2541" width="15.28515625" style="29" customWidth="1"/>
    <col min="2542" max="2542" width="32.28515625" style="29" customWidth="1"/>
    <col min="2543" max="2545" width="11.42578125" style="29" customWidth="1"/>
    <col min="2546" max="2546" width="14.28515625" style="29" customWidth="1"/>
    <col min="2547" max="2547" width="18" style="29" customWidth="1"/>
    <col min="2548" max="2548" width="15" style="29" customWidth="1"/>
    <col min="2549" max="2549" width="15.140625" style="29" customWidth="1"/>
    <col min="2550" max="2556" width="11.5703125" style="29" customWidth="1"/>
    <col min="2557" max="2557" width="17.28515625" style="29" customWidth="1"/>
    <col min="2558" max="2558" width="15.7109375" style="29" customWidth="1"/>
    <col min="2559" max="2559" width="14.28515625" style="29" customWidth="1"/>
    <col min="2560" max="2560" width="17.42578125" style="29" customWidth="1"/>
    <col min="2561" max="2561" width="14.28515625" style="29" customWidth="1"/>
    <col min="2562" max="2562" width="14.85546875" style="29" customWidth="1"/>
    <col min="2563" max="2565" width="11.42578125" style="29" customWidth="1"/>
    <col min="2566" max="2566" width="13.5703125" style="29" customWidth="1"/>
    <col min="2567" max="2567" width="11.42578125" style="29" customWidth="1"/>
    <col min="2568" max="2568" width="14.85546875" style="29" customWidth="1"/>
    <col min="2569" max="2569" width="14.5703125" style="29" customWidth="1"/>
    <col min="2570" max="2570" width="14.85546875" style="29" customWidth="1"/>
    <col min="2571" max="2571" width="14.42578125" style="29" customWidth="1"/>
    <col min="2572" max="2572" width="17" style="29" customWidth="1"/>
    <col min="2573" max="2573" width="12.85546875" style="29" customWidth="1"/>
    <col min="2574" max="2574" width="13.85546875" style="29" customWidth="1"/>
    <col min="2575" max="2575" width="15" style="29" customWidth="1"/>
    <col min="2576" max="2576" width="15.42578125" style="29" customWidth="1"/>
    <col min="2577" max="2577" width="15.140625" style="29" bestFit="1" customWidth="1"/>
    <col min="2578" max="2578" width="14" style="29" customWidth="1"/>
    <col min="2579" max="2579" width="14.85546875" style="29" customWidth="1"/>
    <col min="2580" max="2786" width="11.42578125" style="29" customWidth="1"/>
    <col min="2787" max="2787" width="0.28515625" style="29" customWidth="1"/>
    <col min="2788" max="2788" width="32.28515625" style="29" customWidth="1"/>
    <col min="2789" max="2796" width="11.42578125" style="29"/>
    <col min="2797" max="2797" width="15.28515625" style="29" customWidth="1"/>
    <col min="2798" max="2798" width="32.28515625" style="29" customWidth="1"/>
    <col min="2799" max="2801" width="11.42578125" style="29" customWidth="1"/>
    <col min="2802" max="2802" width="14.28515625" style="29" customWidth="1"/>
    <col min="2803" max="2803" width="18" style="29" customWidth="1"/>
    <col min="2804" max="2804" width="15" style="29" customWidth="1"/>
    <col min="2805" max="2805" width="15.140625" style="29" customWidth="1"/>
    <col min="2806" max="2812" width="11.5703125" style="29" customWidth="1"/>
    <col min="2813" max="2813" width="17.28515625" style="29" customWidth="1"/>
    <col min="2814" max="2814" width="15.7109375" style="29" customWidth="1"/>
    <col min="2815" max="2815" width="14.28515625" style="29" customWidth="1"/>
    <col min="2816" max="2816" width="17.42578125" style="29" customWidth="1"/>
    <col min="2817" max="2817" width="14.28515625" style="29" customWidth="1"/>
    <col min="2818" max="2818" width="14.85546875" style="29" customWidth="1"/>
    <col min="2819" max="2821" width="11.42578125" style="29" customWidth="1"/>
    <col min="2822" max="2822" width="13.5703125" style="29" customWidth="1"/>
    <col min="2823" max="2823" width="11.42578125" style="29" customWidth="1"/>
    <col min="2824" max="2824" width="14.85546875" style="29" customWidth="1"/>
    <col min="2825" max="2825" width="14.5703125" style="29" customWidth="1"/>
    <col min="2826" max="2826" width="14.85546875" style="29" customWidth="1"/>
    <col min="2827" max="2827" width="14.42578125" style="29" customWidth="1"/>
    <col min="2828" max="2828" width="17" style="29" customWidth="1"/>
    <col min="2829" max="2829" width="12.85546875" style="29" customWidth="1"/>
    <col min="2830" max="2830" width="13.85546875" style="29" customWidth="1"/>
    <col min="2831" max="2831" width="15" style="29" customWidth="1"/>
    <col min="2832" max="2832" width="15.42578125" style="29" customWidth="1"/>
    <col min="2833" max="2833" width="15.140625" style="29" bestFit="1" customWidth="1"/>
    <col min="2834" max="2834" width="14" style="29" customWidth="1"/>
    <col min="2835" max="2835" width="14.85546875" style="29" customWidth="1"/>
    <col min="2836" max="3042" width="11.42578125" style="29" customWidth="1"/>
    <col min="3043" max="3043" width="0.28515625" style="29" customWidth="1"/>
    <col min="3044" max="3044" width="32.28515625" style="29" customWidth="1"/>
    <col min="3045" max="3052" width="11.42578125" style="29"/>
    <col min="3053" max="3053" width="15.28515625" style="29" customWidth="1"/>
    <col min="3054" max="3054" width="32.28515625" style="29" customWidth="1"/>
    <col min="3055" max="3057" width="11.42578125" style="29" customWidth="1"/>
    <col min="3058" max="3058" width="14.28515625" style="29" customWidth="1"/>
    <col min="3059" max="3059" width="18" style="29" customWidth="1"/>
    <col min="3060" max="3060" width="15" style="29" customWidth="1"/>
    <col min="3061" max="3061" width="15.140625" style="29" customWidth="1"/>
    <col min="3062" max="3068" width="11.5703125" style="29" customWidth="1"/>
    <col min="3069" max="3069" width="17.28515625" style="29" customWidth="1"/>
    <col min="3070" max="3070" width="15.7109375" style="29" customWidth="1"/>
    <col min="3071" max="3071" width="14.28515625" style="29" customWidth="1"/>
    <col min="3072" max="3072" width="17.42578125" style="29" customWidth="1"/>
    <col min="3073" max="3073" width="14.28515625" style="29" customWidth="1"/>
    <col min="3074" max="3074" width="14.85546875" style="29" customWidth="1"/>
    <col min="3075" max="3077" width="11.42578125" style="29" customWidth="1"/>
    <col min="3078" max="3078" width="13.5703125" style="29" customWidth="1"/>
    <col min="3079" max="3079" width="11.42578125" style="29" customWidth="1"/>
    <col min="3080" max="3080" width="14.85546875" style="29" customWidth="1"/>
    <col min="3081" max="3081" width="14.5703125" style="29" customWidth="1"/>
    <col min="3082" max="3082" width="14.85546875" style="29" customWidth="1"/>
    <col min="3083" max="3083" width="14.42578125" style="29" customWidth="1"/>
    <col min="3084" max="3084" width="17" style="29" customWidth="1"/>
    <col min="3085" max="3085" width="12.85546875" style="29" customWidth="1"/>
    <col min="3086" max="3086" width="13.85546875" style="29" customWidth="1"/>
    <col min="3087" max="3087" width="15" style="29" customWidth="1"/>
    <col min="3088" max="3088" width="15.42578125" style="29" customWidth="1"/>
    <col min="3089" max="3089" width="15.140625" style="29" bestFit="1" customWidth="1"/>
    <col min="3090" max="3090" width="14" style="29" customWidth="1"/>
    <col min="3091" max="3091" width="14.85546875" style="29" customWidth="1"/>
    <col min="3092" max="3298" width="11.42578125" style="29" customWidth="1"/>
    <col min="3299" max="3299" width="0.28515625" style="29" customWidth="1"/>
    <col min="3300" max="3300" width="32.28515625" style="29" customWidth="1"/>
    <col min="3301" max="3308" width="11.42578125" style="29"/>
    <col min="3309" max="3309" width="15.28515625" style="29" customWidth="1"/>
    <col min="3310" max="3310" width="32.28515625" style="29" customWidth="1"/>
    <col min="3311" max="3313" width="11.42578125" style="29" customWidth="1"/>
    <col min="3314" max="3314" width="14.28515625" style="29" customWidth="1"/>
    <col min="3315" max="3315" width="18" style="29" customWidth="1"/>
    <col min="3316" max="3316" width="15" style="29" customWidth="1"/>
    <col min="3317" max="3317" width="15.140625" style="29" customWidth="1"/>
    <col min="3318" max="3324" width="11.5703125" style="29" customWidth="1"/>
    <col min="3325" max="3325" width="17.28515625" style="29" customWidth="1"/>
    <col min="3326" max="3326" width="15.7109375" style="29" customWidth="1"/>
    <col min="3327" max="3327" width="14.28515625" style="29" customWidth="1"/>
    <col min="3328" max="3328" width="17.42578125" style="29" customWidth="1"/>
    <col min="3329" max="3329" width="14.28515625" style="29" customWidth="1"/>
    <col min="3330" max="3330" width="14.85546875" style="29" customWidth="1"/>
    <col min="3331" max="3333" width="11.42578125" style="29" customWidth="1"/>
    <col min="3334" max="3334" width="13.5703125" style="29" customWidth="1"/>
    <col min="3335" max="3335" width="11.42578125" style="29" customWidth="1"/>
    <col min="3336" max="3336" width="14.85546875" style="29" customWidth="1"/>
    <col min="3337" max="3337" width="14.5703125" style="29" customWidth="1"/>
    <col min="3338" max="3338" width="14.85546875" style="29" customWidth="1"/>
    <col min="3339" max="3339" width="14.42578125" style="29" customWidth="1"/>
    <col min="3340" max="3340" width="17" style="29" customWidth="1"/>
    <col min="3341" max="3341" width="12.85546875" style="29" customWidth="1"/>
    <col min="3342" max="3342" width="13.85546875" style="29" customWidth="1"/>
    <col min="3343" max="3343" width="15" style="29" customWidth="1"/>
    <col min="3344" max="3344" width="15.42578125" style="29" customWidth="1"/>
    <col min="3345" max="3345" width="15.140625" style="29" bestFit="1" customWidth="1"/>
    <col min="3346" max="3346" width="14" style="29" customWidth="1"/>
    <col min="3347" max="3347" width="14.85546875" style="29" customWidth="1"/>
    <col min="3348" max="3554" width="11.42578125" style="29" customWidth="1"/>
    <col min="3555" max="3555" width="0.28515625" style="29" customWidth="1"/>
    <col min="3556" max="3556" width="32.28515625" style="29" customWidth="1"/>
    <col min="3557" max="3564" width="11.42578125" style="29"/>
    <col min="3565" max="3565" width="15.28515625" style="29" customWidth="1"/>
    <col min="3566" max="3566" width="32.28515625" style="29" customWidth="1"/>
    <col min="3567" max="3569" width="11.42578125" style="29" customWidth="1"/>
    <col min="3570" max="3570" width="14.28515625" style="29" customWidth="1"/>
    <col min="3571" max="3571" width="18" style="29" customWidth="1"/>
    <col min="3572" max="3572" width="15" style="29" customWidth="1"/>
    <col min="3573" max="3573" width="15.140625" style="29" customWidth="1"/>
    <col min="3574" max="3580" width="11.5703125" style="29" customWidth="1"/>
    <col min="3581" max="3581" width="17.28515625" style="29" customWidth="1"/>
    <col min="3582" max="3582" width="15.7109375" style="29" customWidth="1"/>
    <col min="3583" max="3583" width="14.28515625" style="29" customWidth="1"/>
    <col min="3584" max="3584" width="17.42578125" style="29" customWidth="1"/>
    <col min="3585" max="3585" width="14.28515625" style="29" customWidth="1"/>
    <col min="3586" max="3586" width="14.85546875" style="29" customWidth="1"/>
    <col min="3587" max="3589" width="11.42578125" style="29" customWidth="1"/>
    <col min="3590" max="3590" width="13.5703125" style="29" customWidth="1"/>
    <col min="3591" max="3591" width="11.42578125" style="29" customWidth="1"/>
    <col min="3592" max="3592" width="14.85546875" style="29" customWidth="1"/>
    <col min="3593" max="3593" width="14.5703125" style="29" customWidth="1"/>
    <col min="3594" max="3594" width="14.85546875" style="29" customWidth="1"/>
    <col min="3595" max="3595" width="14.42578125" style="29" customWidth="1"/>
    <col min="3596" max="3596" width="17" style="29" customWidth="1"/>
    <col min="3597" max="3597" width="12.85546875" style="29" customWidth="1"/>
    <col min="3598" max="3598" width="13.85546875" style="29" customWidth="1"/>
    <col min="3599" max="3599" width="15" style="29" customWidth="1"/>
    <col min="3600" max="3600" width="15.42578125" style="29" customWidth="1"/>
    <col min="3601" max="3601" width="15.140625" style="29" bestFit="1" customWidth="1"/>
    <col min="3602" max="3602" width="14" style="29" customWidth="1"/>
    <col min="3603" max="3603" width="14.85546875" style="29" customWidth="1"/>
    <col min="3604" max="3810" width="11.42578125" style="29" customWidth="1"/>
    <col min="3811" max="3811" width="0.28515625" style="29" customWidth="1"/>
    <col min="3812" max="3812" width="32.28515625" style="29" customWidth="1"/>
    <col min="3813" max="3820" width="11.42578125" style="29"/>
    <col min="3821" max="3821" width="15.28515625" style="29" customWidth="1"/>
    <col min="3822" max="3822" width="32.28515625" style="29" customWidth="1"/>
    <col min="3823" max="3825" width="11.42578125" style="29" customWidth="1"/>
    <col min="3826" max="3826" width="14.28515625" style="29" customWidth="1"/>
    <col min="3827" max="3827" width="18" style="29" customWidth="1"/>
    <col min="3828" max="3828" width="15" style="29" customWidth="1"/>
    <col min="3829" max="3829" width="15.140625" style="29" customWidth="1"/>
    <col min="3830" max="3836" width="11.5703125" style="29" customWidth="1"/>
    <col min="3837" max="3837" width="17.28515625" style="29" customWidth="1"/>
    <col min="3838" max="3838" width="15.7109375" style="29" customWidth="1"/>
    <col min="3839" max="3839" width="14.28515625" style="29" customWidth="1"/>
    <col min="3840" max="3840" width="17.42578125" style="29" customWidth="1"/>
    <col min="3841" max="3841" width="14.28515625" style="29" customWidth="1"/>
    <col min="3842" max="3842" width="14.85546875" style="29" customWidth="1"/>
    <col min="3843" max="3845" width="11.42578125" style="29" customWidth="1"/>
    <col min="3846" max="3846" width="13.5703125" style="29" customWidth="1"/>
    <col min="3847" max="3847" width="11.42578125" style="29" customWidth="1"/>
    <col min="3848" max="3848" width="14.85546875" style="29" customWidth="1"/>
    <col min="3849" max="3849" width="14.5703125" style="29" customWidth="1"/>
    <col min="3850" max="3850" width="14.85546875" style="29" customWidth="1"/>
    <col min="3851" max="3851" width="14.42578125" style="29" customWidth="1"/>
    <col min="3852" max="3852" width="17" style="29" customWidth="1"/>
    <col min="3853" max="3853" width="12.85546875" style="29" customWidth="1"/>
    <col min="3854" max="3854" width="13.85546875" style="29" customWidth="1"/>
    <col min="3855" max="3855" width="15" style="29" customWidth="1"/>
    <col min="3856" max="3856" width="15.42578125" style="29" customWidth="1"/>
    <col min="3857" max="3857" width="15.140625" style="29" bestFit="1" customWidth="1"/>
    <col min="3858" max="3858" width="14" style="29" customWidth="1"/>
    <col min="3859" max="3859" width="14.85546875" style="29" customWidth="1"/>
    <col min="3860" max="4066" width="11.42578125" style="29" customWidth="1"/>
    <col min="4067" max="4067" width="0.28515625" style="29" customWidth="1"/>
    <col min="4068" max="4068" width="32.28515625" style="29" customWidth="1"/>
    <col min="4069" max="4076" width="11.42578125" style="29"/>
    <col min="4077" max="4077" width="15.28515625" style="29" customWidth="1"/>
    <col min="4078" max="4078" width="32.28515625" style="29" customWidth="1"/>
    <col min="4079" max="4081" width="11.42578125" style="29" customWidth="1"/>
    <col min="4082" max="4082" width="14.28515625" style="29" customWidth="1"/>
    <col min="4083" max="4083" width="18" style="29" customWidth="1"/>
    <col min="4084" max="4084" width="15" style="29" customWidth="1"/>
    <col min="4085" max="4085" width="15.140625" style="29" customWidth="1"/>
    <col min="4086" max="4092" width="11.5703125" style="29" customWidth="1"/>
    <col min="4093" max="4093" width="17.28515625" style="29" customWidth="1"/>
    <col min="4094" max="4094" width="15.7109375" style="29" customWidth="1"/>
    <col min="4095" max="4095" width="14.28515625" style="29" customWidth="1"/>
    <col min="4096" max="4096" width="17.42578125" style="29" customWidth="1"/>
    <col min="4097" max="4097" width="14.28515625" style="29" customWidth="1"/>
    <col min="4098" max="4098" width="14.85546875" style="29" customWidth="1"/>
    <col min="4099" max="4101" width="11.42578125" style="29" customWidth="1"/>
    <col min="4102" max="4102" width="13.5703125" style="29" customWidth="1"/>
    <col min="4103" max="4103" width="11.42578125" style="29" customWidth="1"/>
    <col min="4104" max="4104" width="14.85546875" style="29" customWidth="1"/>
    <col min="4105" max="4105" width="14.5703125" style="29" customWidth="1"/>
    <col min="4106" max="4106" width="14.85546875" style="29" customWidth="1"/>
    <col min="4107" max="4107" width="14.42578125" style="29" customWidth="1"/>
    <col min="4108" max="4108" width="17" style="29" customWidth="1"/>
    <col min="4109" max="4109" width="12.85546875" style="29" customWidth="1"/>
    <col min="4110" max="4110" width="13.85546875" style="29" customWidth="1"/>
    <col min="4111" max="4111" width="15" style="29" customWidth="1"/>
    <col min="4112" max="4112" width="15.42578125" style="29" customWidth="1"/>
    <col min="4113" max="4113" width="15.140625" style="29" bestFit="1" customWidth="1"/>
    <col min="4114" max="4114" width="14" style="29" customWidth="1"/>
    <col min="4115" max="4115" width="14.85546875" style="29" customWidth="1"/>
    <col min="4116" max="4322" width="11.42578125" style="29" customWidth="1"/>
    <col min="4323" max="4323" width="0.28515625" style="29" customWidth="1"/>
    <col min="4324" max="4324" width="32.28515625" style="29" customWidth="1"/>
    <col min="4325" max="4332" width="11.42578125" style="29"/>
    <col min="4333" max="4333" width="15.28515625" style="29" customWidth="1"/>
    <col min="4334" max="4334" width="32.28515625" style="29" customWidth="1"/>
    <col min="4335" max="4337" width="11.42578125" style="29" customWidth="1"/>
    <col min="4338" max="4338" width="14.28515625" style="29" customWidth="1"/>
    <col min="4339" max="4339" width="18" style="29" customWidth="1"/>
    <col min="4340" max="4340" width="15" style="29" customWidth="1"/>
    <col min="4341" max="4341" width="15.140625" style="29" customWidth="1"/>
    <col min="4342" max="4348" width="11.5703125" style="29" customWidth="1"/>
    <col min="4349" max="4349" width="17.28515625" style="29" customWidth="1"/>
    <col min="4350" max="4350" width="15.7109375" style="29" customWidth="1"/>
    <col min="4351" max="4351" width="14.28515625" style="29" customWidth="1"/>
    <col min="4352" max="4352" width="17.42578125" style="29" customWidth="1"/>
    <col min="4353" max="4353" width="14.28515625" style="29" customWidth="1"/>
    <col min="4354" max="4354" width="14.85546875" style="29" customWidth="1"/>
    <col min="4355" max="4357" width="11.42578125" style="29" customWidth="1"/>
    <col min="4358" max="4358" width="13.5703125" style="29" customWidth="1"/>
    <col min="4359" max="4359" width="11.42578125" style="29" customWidth="1"/>
    <col min="4360" max="4360" width="14.85546875" style="29" customWidth="1"/>
    <col min="4361" max="4361" width="14.5703125" style="29" customWidth="1"/>
    <col min="4362" max="4362" width="14.85546875" style="29" customWidth="1"/>
    <col min="4363" max="4363" width="14.42578125" style="29" customWidth="1"/>
    <col min="4364" max="4364" width="17" style="29" customWidth="1"/>
    <col min="4365" max="4365" width="12.85546875" style="29" customWidth="1"/>
    <col min="4366" max="4366" width="13.85546875" style="29" customWidth="1"/>
    <col min="4367" max="4367" width="15" style="29" customWidth="1"/>
    <col min="4368" max="4368" width="15.42578125" style="29" customWidth="1"/>
    <col min="4369" max="4369" width="15.140625" style="29" bestFit="1" customWidth="1"/>
    <col min="4370" max="4370" width="14" style="29" customWidth="1"/>
    <col min="4371" max="4371" width="14.85546875" style="29" customWidth="1"/>
    <col min="4372" max="4578" width="11.42578125" style="29" customWidth="1"/>
    <col min="4579" max="4579" width="0.28515625" style="29" customWidth="1"/>
    <col min="4580" max="4580" width="32.28515625" style="29" customWidth="1"/>
    <col min="4581" max="4588" width="11.42578125" style="29"/>
    <col min="4589" max="4589" width="15.28515625" style="29" customWidth="1"/>
    <col min="4590" max="4590" width="32.28515625" style="29" customWidth="1"/>
    <col min="4591" max="4593" width="11.42578125" style="29" customWidth="1"/>
    <col min="4594" max="4594" width="14.28515625" style="29" customWidth="1"/>
    <col min="4595" max="4595" width="18" style="29" customWidth="1"/>
    <col min="4596" max="4596" width="15" style="29" customWidth="1"/>
    <col min="4597" max="4597" width="15.140625" style="29" customWidth="1"/>
    <col min="4598" max="4604" width="11.5703125" style="29" customWidth="1"/>
    <col min="4605" max="4605" width="17.28515625" style="29" customWidth="1"/>
    <col min="4606" max="4606" width="15.7109375" style="29" customWidth="1"/>
    <col min="4607" max="4607" width="14.28515625" style="29" customWidth="1"/>
    <col min="4608" max="4608" width="17.42578125" style="29" customWidth="1"/>
    <col min="4609" max="4609" width="14.28515625" style="29" customWidth="1"/>
    <col min="4610" max="4610" width="14.85546875" style="29" customWidth="1"/>
    <col min="4611" max="4613" width="11.42578125" style="29" customWidth="1"/>
    <col min="4614" max="4614" width="13.5703125" style="29" customWidth="1"/>
    <col min="4615" max="4615" width="11.42578125" style="29" customWidth="1"/>
    <col min="4616" max="4616" width="14.85546875" style="29" customWidth="1"/>
    <col min="4617" max="4617" width="14.5703125" style="29" customWidth="1"/>
    <col min="4618" max="4618" width="14.85546875" style="29" customWidth="1"/>
    <col min="4619" max="4619" width="14.42578125" style="29" customWidth="1"/>
    <col min="4620" max="4620" width="17" style="29" customWidth="1"/>
    <col min="4621" max="4621" width="12.85546875" style="29" customWidth="1"/>
    <col min="4622" max="4622" width="13.85546875" style="29" customWidth="1"/>
    <col min="4623" max="4623" width="15" style="29" customWidth="1"/>
    <col min="4624" max="4624" width="15.42578125" style="29" customWidth="1"/>
    <col min="4625" max="4625" width="15.140625" style="29" bestFit="1" customWidth="1"/>
    <col min="4626" max="4626" width="14" style="29" customWidth="1"/>
    <col min="4627" max="4627" width="14.85546875" style="29" customWidth="1"/>
    <col min="4628" max="4834" width="11.42578125" style="29" customWidth="1"/>
    <col min="4835" max="4835" width="0.28515625" style="29" customWidth="1"/>
    <col min="4836" max="4836" width="32.28515625" style="29" customWidth="1"/>
    <col min="4837" max="4844" width="11.42578125" style="29"/>
    <col min="4845" max="4845" width="15.28515625" style="29" customWidth="1"/>
    <col min="4846" max="4846" width="32.28515625" style="29" customWidth="1"/>
    <col min="4847" max="4849" width="11.42578125" style="29" customWidth="1"/>
    <col min="4850" max="4850" width="14.28515625" style="29" customWidth="1"/>
    <col min="4851" max="4851" width="18" style="29" customWidth="1"/>
    <col min="4852" max="4852" width="15" style="29" customWidth="1"/>
    <col min="4853" max="4853" width="15.140625" style="29" customWidth="1"/>
    <col min="4854" max="4860" width="11.5703125" style="29" customWidth="1"/>
    <col min="4861" max="4861" width="17.28515625" style="29" customWidth="1"/>
    <col min="4862" max="4862" width="15.7109375" style="29" customWidth="1"/>
    <col min="4863" max="4863" width="14.28515625" style="29" customWidth="1"/>
    <col min="4864" max="4864" width="17.42578125" style="29" customWidth="1"/>
    <col min="4865" max="4865" width="14.28515625" style="29" customWidth="1"/>
    <col min="4866" max="4866" width="14.85546875" style="29" customWidth="1"/>
    <col min="4867" max="4869" width="11.42578125" style="29" customWidth="1"/>
    <col min="4870" max="4870" width="13.5703125" style="29" customWidth="1"/>
    <col min="4871" max="4871" width="11.42578125" style="29" customWidth="1"/>
    <col min="4872" max="4872" width="14.85546875" style="29" customWidth="1"/>
    <col min="4873" max="4873" width="14.5703125" style="29" customWidth="1"/>
    <col min="4874" max="4874" width="14.85546875" style="29" customWidth="1"/>
    <col min="4875" max="4875" width="14.42578125" style="29" customWidth="1"/>
    <col min="4876" max="4876" width="17" style="29" customWidth="1"/>
    <col min="4877" max="4877" width="12.85546875" style="29" customWidth="1"/>
    <col min="4878" max="4878" width="13.85546875" style="29" customWidth="1"/>
    <col min="4879" max="4879" width="15" style="29" customWidth="1"/>
    <col min="4880" max="4880" width="15.42578125" style="29" customWidth="1"/>
    <col min="4881" max="4881" width="15.140625" style="29" bestFit="1" customWidth="1"/>
    <col min="4882" max="4882" width="14" style="29" customWidth="1"/>
    <col min="4883" max="4883" width="14.85546875" style="29" customWidth="1"/>
    <col min="4884" max="5090" width="11.42578125" style="29" customWidth="1"/>
    <col min="5091" max="5091" width="0.28515625" style="29" customWidth="1"/>
    <col min="5092" max="5092" width="32.28515625" style="29" customWidth="1"/>
    <col min="5093" max="5100" width="11.42578125" style="29"/>
    <col min="5101" max="5101" width="15.28515625" style="29" customWidth="1"/>
    <col min="5102" max="5102" width="32.28515625" style="29" customWidth="1"/>
    <col min="5103" max="5105" width="11.42578125" style="29" customWidth="1"/>
    <col min="5106" max="5106" width="14.28515625" style="29" customWidth="1"/>
    <col min="5107" max="5107" width="18" style="29" customWidth="1"/>
    <col min="5108" max="5108" width="15" style="29" customWidth="1"/>
    <col min="5109" max="5109" width="15.140625" style="29" customWidth="1"/>
    <col min="5110" max="5116" width="11.5703125" style="29" customWidth="1"/>
    <col min="5117" max="5117" width="17.28515625" style="29" customWidth="1"/>
    <col min="5118" max="5118" width="15.7109375" style="29" customWidth="1"/>
    <col min="5119" max="5119" width="14.28515625" style="29" customWidth="1"/>
    <col min="5120" max="5120" width="17.42578125" style="29" customWidth="1"/>
    <col min="5121" max="5121" width="14.28515625" style="29" customWidth="1"/>
    <col min="5122" max="5122" width="14.85546875" style="29" customWidth="1"/>
    <col min="5123" max="5125" width="11.42578125" style="29" customWidth="1"/>
    <col min="5126" max="5126" width="13.5703125" style="29" customWidth="1"/>
    <col min="5127" max="5127" width="11.42578125" style="29" customWidth="1"/>
    <col min="5128" max="5128" width="14.85546875" style="29" customWidth="1"/>
    <col min="5129" max="5129" width="14.5703125" style="29" customWidth="1"/>
    <col min="5130" max="5130" width="14.85546875" style="29" customWidth="1"/>
    <col min="5131" max="5131" width="14.42578125" style="29" customWidth="1"/>
    <col min="5132" max="5132" width="17" style="29" customWidth="1"/>
    <col min="5133" max="5133" width="12.85546875" style="29" customWidth="1"/>
    <col min="5134" max="5134" width="13.85546875" style="29" customWidth="1"/>
    <col min="5135" max="5135" width="15" style="29" customWidth="1"/>
    <col min="5136" max="5136" width="15.42578125" style="29" customWidth="1"/>
    <col min="5137" max="5137" width="15.140625" style="29" bestFit="1" customWidth="1"/>
    <col min="5138" max="5138" width="14" style="29" customWidth="1"/>
    <col min="5139" max="5139" width="14.85546875" style="29" customWidth="1"/>
    <col min="5140" max="5346" width="11.42578125" style="29" customWidth="1"/>
    <col min="5347" max="5347" width="0.28515625" style="29" customWidth="1"/>
    <col min="5348" max="5348" width="32.28515625" style="29" customWidth="1"/>
    <col min="5349" max="5356" width="11.42578125" style="29"/>
    <col min="5357" max="5357" width="15.28515625" style="29" customWidth="1"/>
    <col min="5358" max="5358" width="32.28515625" style="29" customWidth="1"/>
    <col min="5359" max="5361" width="11.42578125" style="29" customWidth="1"/>
    <col min="5362" max="5362" width="14.28515625" style="29" customWidth="1"/>
    <col min="5363" max="5363" width="18" style="29" customWidth="1"/>
    <col min="5364" max="5364" width="15" style="29" customWidth="1"/>
    <col min="5365" max="5365" width="15.140625" style="29" customWidth="1"/>
    <col min="5366" max="5372" width="11.5703125" style="29" customWidth="1"/>
    <col min="5373" max="5373" width="17.28515625" style="29" customWidth="1"/>
    <col min="5374" max="5374" width="15.7109375" style="29" customWidth="1"/>
    <col min="5375" max="5375" width="14.28515625" style="29" customWidth="1"/>
    <col min="5376" max="5376" width="17.42578125" style="29" customWidth="1"/>
    <col min="5377" max="5377" width="14.28515625" style="29" customWidth="1"/>
    <col min="5378" max="5378" width="14.85546875" style="29" customWidth="1"/>
    <col min="5379" max="5381" width="11.42578125" style="29" customWidth="1"/>
    <col min="5382" max="5382" width="13.5703125" style="29" customWidth="1"/>
    <col min="5383" max="5383" width="11.42578125" style="29" customWidth="1"/>
    <col min="5384" max="5384" width="14.85546875" style="29" customWidth="1"/>
    <col min="5385" max="5385" width="14.5703125" style="29" customWidth="1"/>
    <col min="5386" max="5386" width="14.85546875" style="29" customWidth="1"/>
    <col min="5387" max="5387" width="14.42578125" style="29" customWidth="1"/>
    <col min="5388" max="5388" width="17" style="29" customWidth="1"/>
    <col min="5389" max="5389" width="12.85546875" style="29" customWidth="1"/>
    <col min="5390" max="5390" width="13.85546875" style="29" customWidth="1"/>
    <col min="5391" max="5391" width="15" style="29" customWidth="1"/>
    <col min="5392" max="5392" width="15.42578125" style="29" customWidth="1"/>
    <col min="5393" max="5393" width="15.140625" style="29" bestFit="1" customWidth="1"/>
    <col min="5394" max="5394" width="14" style="29" customWidth="1"/>
    <col min="5395" max="5395" width="14.85546875" style="29" customWidth="1"/>
    <col min="5396" max="5602" width="11.42578125" style="29" customWidth="1"/>
    <col min="5603" max="5603" width="0.28515625" style="29" customWidth="1"/>
    <col min="5604" max="5604" width="32.28515625" style="29" customWidth="1"/>
    <col min="5605" max="5612" width="11.42578125" style="29"/>
    <col min="5613" max="5613" width="15.28515625" style="29" customWidth="1"/>
    <col min="5614" max="5614" width="32.28515625" style="29" customWidth="1"/>
    <col min="5615" max="5617" width="11.42578125" style="29" customWidth="1"/>
    <col min="5618" max="5618" width="14.28515625" style="29" customWidth="1"/>
    <col min="5619" max="5619" width="18" style="29" customWidth="1"/>
    <col min="5620" max="5620" width="15" style="29" customWidth="1"/>
    <col min="5621" max="5621" width="15.140625" style="29" customWidth="1"/>
    <col min="5622" max="5628" width="11.5703125" style="29" customWidth="1"/>
    <col min="5629" max="5629" width="17.28515625" style="29" customWidth="1"/>
    <col min="5630" max="5630" width="15.7109375" style="29" customWidth="1"/>
    <col min="5631" max="5631" width="14.28515625" style="29" customWidth="1"/>
    <col min="5632" max="5632" width="17.42578125" style="29" customWidth="1"/>
    <col min="5633" max="5633" width="14.28515625" style="29" customWidth="1"/>
    <col min="5634" max="5634" width="14.85546875" style="29" customWidth="1"/>
    <col min="5635" max="5637" width="11.42578125" style="29" customWidth="1"/>
    <col min="5638" max="5638" width="13.5703125" style="29" customWidth="1"/>
    <col min="5639" max="5639" width="11.42578125" style="29" customWidth="1"/>
    <col min="5640" max="5640" width="14.85546875" style="29" customWidth="1"/>
    <col min="5641" max="5641" width="14.5703125" style="29" customWidth="1"/>
    <col min="5642" max="5642" width="14.85546875" style="29" customWidth="1"/>
    <col min="5643" max="5643" width="14.42578125" style="29" customWidth="1"/>
    <col min="5644" max="5644" width="17" style="29" customWidth="1"/>
    <col min="5645" max="5645" width="12.85546875" style="29" customWidth="1"/>
    <col min="5646" max="5646" width="13.85546875" style="29" customWidth="1"/>
    <col min="5647" max="5647" width="15" style="29" customWidth="1"/>
    <col min="5648" max="5648" width="15.42578125" style="29" customWidth="1"/>
    <col min="5649" max="5649" width="15.140625" style="29" bestFit="1" customWidth="1"/>
    <col min="5650" max="5650" width="14" style="29" customWidth="1"/>
    <col min="5651" max="5651" width="14.85546875" style="29" customWidth="1"/>
    <col min="5652" max="5858" width="11.42578125" style="29" customWidth="1"/>
    <col min="5859" max="5859" width="0.28515625" style="29" customWidth="1"/>
    <col min="5860" max="5860" width="32.28515625" style="29" customWidth="1"/>
    <col min="5861" max="5868" width="11.42578125" style="29"/>
    <col min="5869" max="5869" width="15.28515625" style="29" customWidth="1"/>
    <col min="5870" max="5870" width="32.28515625" style="29" customWidth="1"/>
    <col min="5871" max="5873" width="11.42578125" style="29" customWidth="1"/>
    <col min="5874" max="5874" width="14.28515625" style="29" customWidth="1"/>
    <col min="5875" max="5875" width="18" style="29" customWidth="1"/>
    <col min="5876" max="5876" width="15" style="29" customWidth="1"/>
    <col min="5877" max="5877" width="15.140625" style="29" customWidth="1"/>
    <col min="5878" max="5884" width="11.5703125" style="29" customWidth="1"/>
    <col min="5885" max="5885" width="17.28515625" style="29" customWidth="1"/>
    <col min="5886" max="5886" width="15.7109375" style="29" customWidth="1"/>
    <col min="5887" max="5887" width="14.28515625" style="29" customWidth="1"/>
    <col min="5888" max="5888" width="17.42578125" style="29" customWidth="1"/>
    <col min="5889" max="5889" width="14.28515625" style="29" customWidth="1"/>
    <col min="5890" max="5890" width="14.85546875" style="29" customWidth="1"/>
    <col min="5891" max="5893" width="11.42578125" style="29" customWidth="1"/>
    <col min="5894" max="5894" width="13.5703125" style="29" customWidth="1"/>
    <col min="5895" max="5895" width="11.42578125" style="29" customWidth="1"/>
    <col min="5896" max="5896" width="14.85546875" style="29" customWidth="1"/>
    <col min="5897" max="5897" width="14.5703125" style="29" customWidth="1"/>
    <col min="5898" max="5898" width="14.85546875" style="29" customWidth="1"/>
    <col min="5899" max="5899" width="14.42578125" style="29" customWidth="1"/>
    <col min="5900" max="5900" width="17" style="29" customWidth="1"/>
    <col min="5901" max="5901" width="12.85546875" style="29" customWidth="1"/>
    <col min="5902" max="5902" width="13.85546875" style="29" customWidth="1"/>
    <col min="5903" max="5903" width="15" style="29" customWidth="1"/>
    <col min="5904" max="5904" width="15.42578125" style="29" customWidth="1"/>
    <col min="5905" max="5905" width="15.140625" style="29" bestFit="1" customWidth="1"/>
    <col min="5906" max="5906" width="14" style="29" customWidth="1"/>
    <col min="5907" max="5907" width="14.85546875" style="29" customWidth="1"/>
    <col min="5908" max="6114" width="11.42578125" style="29" customWidth="1"/>
    <col min="6115" max="6115" width="0.28515625" style="29" customWidth="1"/>
    <col min="6116" max="6116" width="32.28515625" style="29" customWidth="1"/>
    <col min="6117" max="6124" width="11.42578125" style="29"/>
    <col min="6125" max="6125" width="15.28515625" style="29" customWidth="1"/>
    <col min="6126" max="6126" width="32.28515625" style="29" customWidth="1"/>
    <col min="6127" max="6129" width="11.42578125" style="29" customWidth="1"/>
    <col min="6130" max="6130" width="14.28515625" style="29" customWidth="1"/>
    <col min="6131" max="6131" width="18" style="29" customWidth="1"/>
    <col min="6132" max="6132" width="15" style="29" customWidth="1"/>
    <col min="6133" max="6133" width="15.140625" style="29" customWidth="1"/>
    <col min="6134" max="6140" width="11.5703125" style="29" customWidth="1"/>
    <col min="6141" max="6141" width="17.28515625" style="29" customWidth="1"/>
    <col min="6142" max="6142" width="15.7109375" style="29" customWidth="1"/>
    <col min="6143" max="6143" width="14.28515625" style="29" customWidth="1"/>
    <col min="6144" max="6144" width="17.42578125" style="29" customWidth="1"/>
    <col min="6145" max="6145" width="14.28515625" style="29" customWidth="1"/>
    <col min="6146" max="6146" width="14.85546875" style="29" customWidth="1"/>
    <col min="6147" max="6149" width="11.42578125" style="29" customWidth="1"/>
    <col min="6150" max="6150" width="13.5703125" style="29" customWidth="1"/>
    <col min="6151" max="6151" width="11.42578125" style="29" customWidth="1"/>
    <col min="6152" max="6152" width="14.85546875" style="29" customWidth="1"/>
    <col min="6153" max="6153" width="14.5703125" style="29" customWidth="1"/>
    <col min="6154" max="6154" width="14.85546875" style="29" customWidth="1"/>
    <col min="6155" max="6155" width="14.42578125" style="29" customWidth="1"/>
    <col min="6156" max="6156" width="17" style="29" customWidth="1"/>
    <col min="6157" max="6157" width="12.85546875" style="29" customWidth="1"/>
    <col min="6158" max="6158" width="13.85546875" style="29" customWidth="1"/>
    <col min="6159" max="6159" width="15" style="29" customWidth="1"/>
    <col min="6160" max="6160" width="15.42578125" style="29" customWidth="1"/>
    <col min="6161" max="6161" width="15.140625" style="29" bestFit="1" customWidth="1"/>
    <col min="6162" max="6162" width="14" style="29" customWidth="1"/>
    <col min="6163" max="6163" width="14.85546875" style="29" customWidth="1"/>
    <col min="6164" max="6370" width="11.42578125" style="29" customWidth="1"/>
    <col min="6371" max="6371" width="0.28515625" style="29" customWidth="1"/>
    <col min="6372" max="6372" width="32.28515625" style="29" customWidth="1"/>
    <col min="6373" max="6380" width="11.42578125" style="29"/>
    <col min="6381" max="6381" width="15.28515625" style="29" customWidth="1"/>
    <col min="6382" max="6382" width="32.28515625" style="29" customWidth="1"/>
    <col min="6383" max="6385" width="11.42578125" style="29" customWidth="1"/>
    <col min="6386" max="6386" width="14.28515625" style="29" customWidth="1"/>
    <col min="6387" max="6387" width="18" style="29" customWidth="1"/>
    <col min="6388" max="6388" width="15" style="29" customWidth="1"/>
    <col min="6389" max="6389" width="15.140625" style="29" customWidth="1"/>
    <col min="6390" max="6396" width="11.5703125" style="29" customWidth="1"/>
    <col min="6397" max="6397" width="17.28515625" style="29" customWidth="1"/>
    <col min="6398" max="6398" width="15.7109375" style="29" customWidth="1"/>
    <col min="6399" max="6399" width="14.28515625" style="29" customWidth="1"/>
    <col min="6400" max="6400" width="17.42578125" style="29" customWidth="1"/>
    <col min="6401" max="6401" width="14.28515625" style="29" customWidth="1"/>
    <col min="6402" max="6402" width="14.85546875" style="29" customWidth="1"/>
    <col min="6403" max="6405" width="11.42578125" style="29" customWidth="1"/>
    <col min="6406" max="6406" width="13.5703125" style="29" customWidth="1"/>
    <col min="6407" max="6407" width="11.42578125" style="29" customWidth="1"/>
    <col min="6408" max="6408" width="14.85546875" style="29" customWidth="1"/>
    <col min="6409" max="6409" width="14.5703125" style="29" customWidth="1"/>
    <col min="6410" max="6410" width="14.85546875" style="29" customWidth="1"/>
    <col min="6411" max="6411" width="14.42578125" style="29" customWidth="1"/>
    <col min="6412" max="6412" width="17" style="29" customWidth="1"/>
    <col min="6413" max="6413" width="12.85546875" style="29" customWidth="1"/>
    <col min="6414" max="6414" width="13.85546875" style="29" customWidth="1"/>
    <col min="6415" max="6415" width="15" style="29" customWidth="1"/>
    <col min="6416" max="6416" width="15.42578125" style="29" customWidth="1"/>
    <col min="6417" max="6417" width="15.140625" style="29" bestFit="1" customWidth="1"/>
    <col min="6418" max="6418" width="14" style="29" customWidth="1"/>
    <col min="6419" max="6419" width="14.85546875" style="29" customWidth="1"/>
    <col min="6420" max="6626" width="11.42578125" style="29" customWidth="1"/>
    <col min="6627" max="6627" width="0.28515625" style="29" customWidth="1"/>
    <col min="6628" max="6628" width="32.28515625" style="29" customWidth="1"/>
    <col min="6629" max="6636" width="11.42578125" style="29"/>
    <col min="6637" max="6637" width="15.28515625" style="29" customWidth="1"/>
    <col min="6638" max="6638" width="32.28515625" style="29" customWidth="1"/>
    <col min="6639" max="6641" width="11.42578125" style="29" customWidth="1"/>
    <col min="6642" max="6642" width="14.28515625" style="29" customWidth="1"/>
    <col min="6643" max="6643" width="18" style="29" customWidth="1"/>
    <col min="6644" max="6644" width="15" style="29" customWidth="1"/>
    <col min="6645" max="6645" width="15.140625" style="29" customWidth="1"/>
    <col min="6646" max="6652" width="11.5703125" style="29" customWidth="1"/>
    <col min="6653" max="6653" width="17.28515625" style="29" customWidth="1"/>
    <col min="6654" max="6654" width="15.7109375" style="29" customWidth="1"/>
    <col min="6655" max="6655" width="14.28515625" style="29" customWidth="1"/>
    <col min="6656" max="6656" width="17.42578125" style="29" customWidth="1"/>
    <col min="6657" max="6657" width="14.28515625" style="29" customWidth="1"/>
    <col min="6658" max="6658" width="14.85546875" style="29" customWidth="1"/>
    <col min="6659" max="6661" width="11.42578125" style="29" customWidth="1"/>
    <col min="6662" max="6662" width="13.5703125" style="29" customWidth="1"/>
    <col min="6663" max="6663" width="11.42578125" style="29" customWidth="1"/>
    <col min="6664" max="6664" width="14.85546875" style="29" customWidth="1"/>
    <col min="6665" max="6665" width="14.5703125" style="29" customWidth="1"/>
    <col min="6666" max="6666" width="14.85546875" style="29" customWidth="1"/>
    <col min="6667" max="6667" width="14.42578125" style="29" customWidth="1"/>
    <col min="6668" max="6668" width="17" style="29" customWidth="1"/>
    <col min="6669" max="6669" width="12.85546875" style="29" customWidth="1"/>
    <col min="6670" max="6670" width="13.85546875" style="29" customWidth="1"/>
    <col min="6671" max="6671" width="15" style="29" customWidth="1"/>
    <col min="6672" max="6672" width="15.42578125" style="29" customWidth="1"/>
    <col min="6673" max="6673" width="15.140625" style="29" bestFit="1" customWidth="1"/>
    <col min="6674" max="6674" width="14" style="29" customWidth="1"/>
    <col min="6675" max="6675" width="14.85546875" style="29" customWidth="1"/>
    <col min="6676" max="6882" width="11.42578125" style="29" customWidth="1"/>
    <col min="6883" max="6883" width="0.28515625" style="29" customWidth="1"/>
    <col min="6884" max="6884" width="32.28515625" style="29" customWidth="1"/>
    <col min="6885" max="6892" width="11.42578125" style="29"/>
    <col min="6893" max="6893" width="15.28515625" style="29" customWidth="1"/>
    <col min="6894" max="6894" width="32.28515625" style="29" customWidth="1"/>
    <col min="6895" max="6897" width="11.42578125" style="29" customWidth="1"/>
    <col min="6898" max="6898" width="14.28515625" style="29" customWidth="1"/>
    <col min="6899" max="6899" width="18" style="29" customWidth="1"/>
    <col min="6900" max="6900" width="15" style="29" customWidth="1"/>
    <col min="6901" max="6901" width="15.140625" style="29" customWidth="1"/>
    <col min="6902" max="6908" width="11.5703125" style="29" customWidth="1"/>
    <col min="6909" max="6909" width="17.28515625" style="29" customWidth="1"/>
    <col min="6910" max="6910" width="15.7109375" style="29" customWidth="1"/>
    <col min="6911" max="6911" width="14.28515625" style="29" customWidth="1"/>
    <col min="6912" max="6912" width="17.42578125" style="29" customWidth="1"/>
    <col min="6913" max="6913" width="14.28515625" style="29" customWidth="1"/>
    <col min="6914" max="6914" width="14.85546875" style="29" customWidth="1"/>
    <col min="6915" max="6917" width="11.42578125" style="29" customWidth="1"/>
    <col min="6918" max="6918" width="13.5703125" style="29" customWidth="1"/>
    <col min="6919" max="6919" width="11.42578125" style="29" customWidth="1"/>
    <col min="6920" max="6920" width="14.85546875" style="29" customWidth="1"/>
    <col min="6921" max="6921" width="14.5703125" style="29" customWidth="1"/>
    <col min="6922" max="6922" width="14.85546875" style="29" customWidth="1"/>
    <col min="6923" max="6923" width="14.42578125" style="29" customWidth="1"/>
    <col min="6924" max="6924" width="17" style="29" customWidth="1"/>
    <col min="6925" max="6925" width="12.85546875" style="29" customWidth="1"/>
    <col min="6926" max="6926" width="13.85546875" style="29" customWidth="1"/>
    <col min="6927" max="6927" width="15" style="29" customWidth="1"/>
    <col min="6928" max="6928" width="15.42578125" style="29" customWidth="1"/>
    <col min="6929" max="6929" width="15.140625" style="29" bestFit="1" customWidth="1"/>
    <col min="6930" max="6930" width="14" style="29" customWidth="1"/>
    <col min="6931" max="6931" width="14.85546875" style="29" customWidth="1"/>
    <col min="6932" max="7138" width="11.42578125" style="29" customWidth="1"/>
    <col min="7139" max="7139" width="0.28515625" style="29" customWidth="1"/>
    <col min="7140" max="7140" width="32.28515625" style="29" customWidth="1"/>
    <col min="7141" max="7148" width="11.42578125" style="29"/>
    <col min="7149" max="7149" width="15.28515625" style="29" customWidth="1"/>
    <col min="7150" max="7150" width="32.28515625" style="29" customWidth="1"/>
    <col min="7151" max="7153" width="11.42578125" style="29" customWidth="1"/>
    <col min="7154" max="7154" width="14.28515625" style="29" customWidth="1"/>
    <col min="7155" max="7155" width="18" style="29" customWidth="1"/>
    <col min="7156" max="7156" width="15" style="29" customWidth="1"/>
    <col min="7157" max="7157" width="15.140625" style="29" customWidth="1"/>
    <col min="7158" max="7164" width="11.5703125" style="29" customWidth="1"/>
    <col min="7165" max="7165" width="17.28515625" style="29" customWidth="1"/>
    <col min="7166" max="7166" width="15.7109375" style="29" customWidth="1"/>
    <col min="7167" max="7167" width="14.28515625" style="29" customWidth="1"/>
    <col min="7168" max="7168" width="17.42578125" style="29" customWidth="1"/>
    <col min="7169" max="7169" width="14.28515625" style="29" customWidth="1"/>
    <col min="7170" max="7170" width="14.85546875" style="29" customWidth="1"/>
    <col min="7171" max="7173" width="11.42578125" style="29" customWidth="1"/>
    <col min="7174" max="7174" width="13.5703125" style="29" customWidth="1"/>
    <col min="7175" max="7175" width="11.42578125" style="29" customWidth="1"/>
    <col min="7176" max="7176" width="14.85546875" style="29" customWidth="1"/>
    <col min="7177" max="7177" width="14.5703125" style="29" customWidth="1"/>
    <col min="7178" max="7178" width="14.85546875" style="29" customWidth="1"/>
    <col min="7179" max="7179" width="14.42578125" style="29" customWidth="1"/>
    <col min="7180" max="7180" width="17" style="29" customWidth="1"/>
    <col min="7181" max="7181" width="12.85546875" style="29" customWidth="1"/>
    <col min="7182" max="7182" width="13.85546875" style="29" customWidth="1"/>
    <col min="7183" max="7183" width="15" style="29" customWidth="1"/>
    <col min="7184" max="7184" width="15.42578125" style="29" customWidth="1"/>
    <col min="7185" max="7185" width="15.140625" style="29" bestFit="1" customWidth="1"/>
    <col min="7186" max="7186" width="14" style="29" customWidth="1"/>
    <col min="7187" max="7187" width="14.85546875" style="29" customWidth="1"/>
    <col min="7188" max="7394" width="11.42578125" style="29" customWidth="1"/>
    <col min="7395" max="7395" width="0.28515625" style="29" customWidth="1"/>
    <col min="7396" max="7396" width="32.28515625" style="29" customWidth="1"/>
    <col min="7397" max="7404" width="11.42578125" style="29"/>
    <col min="7405" max="7405" width="15.28515625" style="29" customWidth="1"/>
    <col min="7406" max="7406" width="32.28515625" style="29" customWidth="1"/>
    <col min="7407" max="7409" width="11.42578125" style="29" customWidth="1"/>
    <col min="7410" max="7410" width="14.28515625" style="29" customWidth="1"/>
    <col min="7411" max="7411" width="18" style="29" customWidth="1"/>
    <col min="7412" max="7412" width="15" style="29" customWidth="1"/>
    <col min="7413" max="7413" width="15.140625" style="29" customWidth="1"/>
    <col min="7414" max="7420" width="11.5703125" style="29" customWidth="1"/>
    <col min="7421" max="7421" width="17.28515625" style="29" customWidth="1"/>
    <col min="7422" max="7422" width="15.7109375" style="29" customWidth="1"/>
    <col min="7423" max="7423" width="14.28515625" style="29" customWidth="1"/>
    <col min="7424" max="7424" width="17.42578125" style="29" customWidth="1"/>
    <col min="7425" max="7425" width="14.28515625" style="29" customWidth="1"/>
    <col min="7426" max="7426" width="14.85546875" style="29" customWidth="1"/>
    <col min="7427" max="7429" width="11.42578125" style="29" customWidth="1"/>
    <col min="7430" max="7430" width="13.5703125" style="29" customWidth="1"/>
    <col min="7431" max="7431" width="11.42578125" style="29" customWidth="1"/>
    <col min="7432" max="7432" width="14.85546875" style="29" customWidth="1"/>
    <col min="7433" max="7433" width="14.5703125" style="29" customWidth="1"/>
    <col min="7434" max="7434" width="14.85546875" style="29" customWidth="1"/>
    <col min="7435" max="7435" width="14.42578125" style="29" customWidth="1"/>
    <col min="7436" max="7436" width="17" style="29" customWidth="1"/>
    <col min="7437" max="7437" width="12.85546875" style="29" customWidth="1"/>
    <col min="7438" max="7438" width="13.85546875" style="29" customWidth="1"/>
    <col min="7439" max="7439" width="15" style="29" customWidth="1"/>
    <col min="7440" max="7440" width="15.42578125" style="29" customWidth="1"/>
    <col min="7441" max="7441" width="15.140625" style="29" bestFit="1" customWidth="1"/>
    <col min="7442" max="7442" width="14" style="29" customWidth="1"/>
    <col min="7443" max="7443" width="14.85546875" style="29" customWidth="1"/>
    <col min="7444" max="7650" width="11.42578125" style="29" customWidth="1"/>
    <col min="7651" max="7651" width="0.28515625" style="29" customWidth="1"/>
    <col min="7652" max="7652" width="32.28515625" style="29" customWidth="1"/>
    <col min="7653" max="7660" width="11.42578125" style="29"/>
    <col min="7661" max="7661" width="15.28515625" style="29" customWidth="1"/>
    <col min="7662" max="7662" width="32.28515625" style="29" customWidth="1"/>
    <col min="7663" max="7665" width="11.42578125" style="29" customWidth="1"/>
    <col min="7666" max="7666" width="14.28515625" style="29" customWidth="1"/>
    <col min="7667" max="7667" width="18" style="29" customWidth="1"/>
    <col min="7668" max="7668" width="15" style="29" customWidth="1"/>
    <col min="7669" max="7669" width="15.140625" style="29" customWidth="1"/>
    <col min="7670" max="7676" width="11.5703125" style="29" customWidth="1"/>
    <col min="7677" max="7677" width="17.28515625" style="29" customWidth="1"/>
    <col min="7678" max="7678" width="15.7109375" style="29" customWidth="1"/>
    <col min="7679" max="7679" width="14.28515625" style="29" customWidth="1"/>
    <col min="7680" max="7680" width="17.42578125" style="29" customWidth="1"/>
    <col min="7681" max="7681" width="14.28515625" style="29" customWidth="1"/>
    <col min="7682" max="7682" width="14.85546875" style="29" customWidth="1"/>
    <col min="7683" max="7685" width="11.42578125" style="29" customWidth="1"/>
    <col min="7686" max="7686" width="13.5703125" style="29" customWidth="1"/>
    <col min="7687" max="7687" width="11.42578125" style="29" customWidth="1"/>
    <col min="7688" max="7688" width="14.85546875" style="29" customWidth="1"/>
    <col min="7689" max="7689" width="14.5703125" style="29" customWidth="1"/>
    <col min="7690" max="7690" width="14.85546875" style="29" customWidth="1"/>
    <col min="7691" max="7691" width="14.42578125" style="29" customWidth="1"/>
    <col min="7692" max="7692" width="17" style="29" customWidth="1"/>
    <col min="7693" max="7693" width="12.85546875" style="29" customWidth="1"/>
    <col min="7694" max="7694" width="13.85546875" style="29" customWidth="1"/>
    <col min="7695" max="7695" width="15" style="29" customWidth="1"/>
    <col min="7696" max="7696" width="15.42578125" style="29" customWidth="1"/>
    <col min="7697" max="7697" width="15.140625" style="29" bestFit="1" customWidth="1"/>
    <col min="7698" max="7698" width="14" style="29" customWidth="1"/>
    <col min="7699" max="7699" width="14.85546875" style="29" customWidth="1"/>
    <col min="7700" max="7906" width="11.42578125" style="29" customWidth="1"/>
    <col min="7907" max="7907" width="0.28515625" style="29" customWidth="1"/>
    <col min="7908" max="7908" width="32.28515625" style="29" customWidth="1"/>
    <col min="7909" max="7916" width="11.42578125" style="29"/>
    <col min="7917" max="7917" width="15.28515625" style="29" customWidth="1"/>
    <col min="7918" max="7918" width="32.28515625" style="29" customWidth="1"/>
    <col min="7919" max="7921" width="11.42578125" style="29" customWidth="1"/>
    <col min="7922" max="7922" width="14.28515625" style="29" customWidth="1"/>
    <col min="7923" max="7923" width="18" style="29" customWidth="1"/>
    <col min="7924" max="7924" width="15" style="29" customWidth="1"/>
    <col min="7925" max="7925" width="15.140625" style="29" customWidth="1"/>
    <col min="7926" max="7932" width="11.5703125" style="29" customWidth="1"/>
    <col min="7933" max="7933" width="17.28515625" style="29" customWidth="1"/>
    <col min="7934" max="7934" width="15.7109375" style="29" customWidth="1"/>
    <col min="7935" max="7935" width="14.28515625" style="29" customWidth="1"/>
    <col min="7936" max="7936" width="17.42578125" style="29" customWidth="1"/>
    <col min="7937" max="7937" width="14.28515625" style="29" customWidth="1"/>
    <col min="7938" max="7938" width="14.85546875" style="29" customWidth="1"/>
    <col min="7939" max="7941" width="11.42578125" style="29" customWidth="1"/>
    <col min="7942" max="7942" width="13.5703125" style="29" customWidth="1"/>
    <col min="7943" max="7943" width="11.42578125" style="29" customWidth="1"/>
    <col min="7944" max="7944" width="14.85546875" style="29" customWidth="1"/>
    <col min="7945" max="7945" width="14.5703125" style="29" customWidth="1"/>
    <col min="7946" max="7946" width="14.85546875" style="29" customWidth="1"/>
    <col min="7947" max="7947" width="14.42578125" style="29" customWidth="1"/>
    <col min="7948" max="7948" width="17" style="29" customWidth="1"/>
    <col min="7949" max="7949" width="12.85546875" style="29" customWidth="1"/>
    <col min="7950" max="7950" width="13.85546875" style="29" customWidth="1"/>
    <col min="7951" max="7951" width="15" style="29" customWidth="1"/>
    <col min="7952" max="7952" width="15.42578125" style="29" customWidth="1"/>
    <col min="7953" max="7953" width="15.140625" style="29" bestFit="1" customWidth="1"/>
    <col min="7954" max="7954" width="14" style="29" customWidth="1"/>
    <col min="7955" max="7955" width="14.85546875" style="29" customWidth="1"/>
    <col min="7956" max="8162" width="11.42578125" style="29" customWidth="1"/>
    <col min="8163" max="8163" width="0.28515625" style="29" customWidth="1"/>
    <col min="8164" max="8164" width="32.28515625" style="29" customWidth="1"/>
    <col min="8165" max="8172" width="11.42578125" style="29"/>
    <col min="8173" max="8173" width="15.28515625" style="29" customWidth="1"/>
    <col min="8174" max="8174" width="32.28515625" style="29" customWidth="1"/>
    <col min="8175" max="8177" width="11.42578125" style="29" customWidth="1"/>
    <col min="8178" max="8178" width="14.28515625" style="29" customWidth="1"/>
    <col min="8179" max="8179" width="18" style="29" customWidth="1"/>
    <col min="8180" max="8180" width="15" style="29" customWidth="1"/>
    <col min="8181" max="8181" width="15.140625" style="29" customWidth="1"/>
    <col min="8182" max="8188" width="11.5703125" style="29" customWidth="1"/>
    <col min="8189" max="8189" width="17.28515625" style="29" customWidth="1"/>
    <col min="8190" max="8190" width="15.7109375" style="29" customWidth="1"/>
    <col min="8191" max="8191" width="14.28515625" style="29" customWidth="1"/>
    <col min="8192" max="8192" width="17.42578125" style="29" customWidth="1"/>
    <col min="8193" max="8193" width="14.28515625" style="29" customWidth="1"/>
    <col min="8194" max="8194" width="14.85546875" style="29" customWidth="1"/>
    <col min="8195" max="8197" width="11.42578125" style="29" customWidth="1"/>
    <col min="8198" max="8198" width="13.5703125" style="29" customWidth="1"/>
    <col min="8199" max="8199" width="11.42578125" style="29" customWidth="1"/>
    <col min="8200" max="8200" width="14.85546875" style="29" customWidth="1"/>
    <col min="8201" max="8201" width="14.5703125" style="29" customWidth="1"/>
    <col min="8202" max="8202" width="14.85546875" style="29" customWidth="1"/>
    <col min="8203" max="8203" width="14.42578125" style="29" customWidth="1"/>
    <col min="8204" max="8204" width="17" style="29" customWidth="1"/>
    <col min="8205" max="8205" width="12.85546875" style="29" customWidth="1"/>
    <col min="8206" max="8206" width="13.85546875" style="29" customWidth="1"/>
    <col min="8207" max="8207" width="15" style="29" customWidth="1"/>
    <col min="8208" max="8208" width="15.42578125" style="29" customWidth="1"/>
    <col min="8209" max="8209" width="15.140625" style="29" bestFit="1" customWidth="1"/>
    <col min="8210" max="8210" width="14" style="29" customWidth="1"/>
    <col min="8211" max="8211" width="14.85546875" style="29" customWidth="1"/>
    <col min="8212" max="8418" width="11.42578125" style="29" customWidth="1"/>
    <col min="8419" max="8419" width="0.28515625" style="29" customWidth="1"/>
    <col min="8420" max="8420" width="32.28515625" style="29" customWidth="1"/>
    <col min="8421" max="8428" width="11.42578125" style="29"/>
    <col min="8429" max="8429" width="15.28515625" style="29" customWidth="1"/>
    <col min="8430" max="8430" width="32.28515625" style="29" customWidth="1"/>
    <col min="8431" max="8433" width="11.42578125" style="29" customWidth="1"/>
    <col min="8434" max="8434" width="14.28515625" style="29" customWidth="1"/>
    <col min="8435" max="8435" width="18" style="29" customWidth="1"/>
    <col min="8436" max="8436" width="15" style="29" customWidth="1"/>
    <col min="8437" max="8437" width="15.140625" style="29" customWidth="1"/>
    <col min="8438" max="8444" width="11.5703125" style="29" customWidth="1"/>
    <col min="8445" max="8445" width="17.28515625" style="29" customWidth="1"/>
    <col min="8446" max="8446" width="15.7109375" style="29" customWidth="1"/>
    <col min="8447" max="8447" width="14.28515625" style="29" customWidth="1"/>
    <col min="8448" max="8448" width="17.42578125" style="29" customWidth="1"/>
    <col min="8449" max="8449" width="14.28515625" style="29" customWidth="1"/>
    <col min="8450" max="8450" width="14.85546875" style="29" customWidth="1"/>
    <col min="8451" max="8453" width="11.42578125" style="29" customWidth="1"/>
    <col min="8454" max="8454" width="13.5703125" style="29" customWidth="1"/>
    <col min="8455" max="8455" width="11.42578125" style="29" customWidth="1"/>
    <col min="8456" max="8456" width="14.85546875" style="29" customWidth="1"/>
    <col min="8457" max="8457" width="14.5703125" style="29" customWidth="1"/>
    <col min="8458" max="8458" width="14.85546875" style="29" customWidth="1"/>
    <col min="8459" max="8459" width="14.42578125" style="29" customWidth="1"/>
    <col min="8460" max="8460" width="17" style="29" customWidth="1"/>
    <col min="8461" max="8461" width="12.85546875" style="29" customWidth="1"/>
    <col min="8462" max="8462" width="13.85546875" style="29" customWidth="1"/>
    <col min="8463" max="8463" width="15" style="29" customWidth="1"/>
    <col min="8464" max="8464" width="15.42578125" style="29" customWidth="1"/>
    <col min="8465" max="8465" width="15.140625" style="29" bestFit="1" customWidth="1"/>
    <col min="8466" max="8466" width="14" style="29" customWidth="1"/>
    <col min="8467" max="8467" width="14.85546875" style="29" customWidth="1"/>
    <col min="8468" max="8674" width="11.42578125" style="29" customWidth="1"/>
    <col min="8675" max="8675" width="0.28515625" style="29" customWidth="1"/>
    <col min="8676" max="8676" width="32.28515625" style="29" customWidth="1"/>
    <col min="8677" max="8684" width="11.42578125" style="29"/>
    <col min="8685" max="8685" width="15.28515625" style="29" customWidth="1"/>
    <col min="8686" max="8686" width="32.28515625" style="29" customWidth="1"/>
    <col min="8687" max="8689" width="11.42578125" style="29" customWidth="1"/>
    <col min="8690" max="8690" width="14.28515625" style="29" customWidth="1"/>
    <col min="8691" max="8691" width="18" style="29" customWidth="1"/>
    <col min="8692" max="8692" width="15" style="29" customWidth="1"/>
    <col min="8693" max="8693" width="15.140625" style="29" customWidth="1"/>
    <col min="8694" max="8700" width="11.5703125" style="29" customWidth="1"/>
    <col min="8701" max="8701" width="17.28515625" style="29" customWidth="1"/>
    <col min="8702" max="8702" width="15.7109375" style="29" customWidth="1"/>
    <col min="8703" max="8703" width="14.28515625" style="29" customWidth="1"/>
    <col min="8704" max="8704" width="17.42578125" style="29" customWidth="1"/>
    <col min="8705" max="8705" width="14.28515625" style="29" customWidth="1"/>
    <col min="8706" max="8706" width="14.85546875" style="29" customWidth="1"/>
    <col min="8707" max="8709" width="11.42578125" style="29" customWidth="1"/>
    <col min="8710" max="8710" width="13.5703125" style="29" customWidth="1"/>
    <col min="8711" max="8711" width="11.42578125" style="29" customWidth="1"/>
    <col min="8712" max="8712" width="14.85546875" style="29" customWidth="1"/>
    <col min="8713" max="8713" width="14.5703125" style="29" customWidth="1"/>
    <col min="8714" max="8714" width="14.85546875" style="29" customWidth="1"/>
    <col min="8715" max="8715" width="14.42578125" style="29" customWidth="1"/>
    <col min="8716" max="8716" width="17" style="29" customWidth="1"/>
    <col min="8717" max="8717" width="12.85546875" style="29" customWidth="1"/>
    <col min="8718" max="8718" width="13.85546875" style="29" customWidth="1"/>
    <col min="8719" max="8719" width="15" style="29" customWidth="1"/>
    <col min="8720" max="8720" width="15.42578125" style="29" customWidth="1"/>
    <col min="8721" max="8721" width="15.140625" style="29" bestFit="1" customWidth="1"/>
    <col min="8722" max="8722" width="14" style="29" customWidth="1"/>
    <col min="8723" max="8723" width="14.85546875" style="29" customWidth="1"/>
    <col min="8724" max="8930" width="11.42578125" style="29" customWidth="1"/>
    <col min="8931" max="8931" width="0.28515625" style="29" customWidth="1"/>
    <col min="8932" max="8932" width="32.28515625" style="29" customWidth="1"/>
    <col min="8933" max="8940" width="11.42578125" style="29"/>
    <col min="8941" max="8941" width="15.28515625" style="29" customWidth="1"/>
    <col min="8942" max="8942" width="32.28515625" style="29" customWidth="1"/>
    <col min="8943" max="8945" width="11.42578125" style="29" customWidth="1"/>
    <col min="8946" max="8946" width="14.28515625" style="29" customWidth="1"/>
    <col min="8947" max="8947" width="18" style="29" customWidth="1"/>
    <col min="8948" max="8948" width="15" style="29" customWidth="1"/>
    <col min="8949" max="8949" width="15.140625" style="29" customWidth="1"/>
    <col min="8950" max="8956" width="11.5703125" style="29" customWidth="1"/>
    <col min="8957" max="8957" width="17.28515625" style="29" customWidth="1"/>
    <col min="8958" max="8958" width="15.7109375" style="29" customWidth="1"/>
    <col min="8959" max="8959" width="14.28515625" style="29" customWidth="1"/>
    <col min="8960" max="8960" width="17.42578125" style="29" customWidth="1"/>
    <col min="8961" max="8961" width="14.28515625" style="29" customWidth="1"/>
    <col min="8962" max="8962" width="14.85546875" style="29" customWidth="1"/>
    <col min="8963" max="8965" width="11.42578125" style="29" customWidth="1"/>
    <col min="8966" max="8966" width="13.5703125" style="29" customWidth="1"/>
    <col min="8967" max="8967" width="11.42578125" style="29" customWidth="1"/>
    <col min="8968" max="8968" width="14.85546875" style="29" customWidth="1"/>
    <col min="8969" max="8969" width="14.5703125" style="29" customWidth="1"/>
    <col min="8970" max="8970" width="14.85546875" style="29" customWidth="1"/>
    <col min="8971" max="8971" width="14.42578125" style="29" customWidth="1"/>
    <col min="8972" max="8972" width="17" style="29" customWidth="1"/>
    <col min="8973" max="8973" width="12.85546875" style="29" customWidth="1"/>
    <col min="8974" max="8974" width="13.85546875" style="29" customWidth="1"/>
    <col min="8975" max="8975" width="15" style="29" customWidth="1"/>
    <col min="8976" max="8976" width="15.42578125" style="29" customWidth="1"/>
    <col min="8977" max="8977" width="15.140625" style="29" bestFit="1" customWidth="1"/>
    <col min="8978" max="8978" width="14" style="29" customWidth="1"/>
    <col min="8979" max="8979" width="14.85546875" style="29" customWidth="1"/>
    <col min="8980" max="9186" width="11.42578125" style="29" customWidth="1"/>
    <col min="9187" max="9187" width="0.28515625" style="29" customWidth="1"/>
    <col min="9188" max="9188" width="32.28515625" style="29" customWidth="1"/>
    <col min="9189" max="9196" width="11.42578125" style="29"/>
    <col min="9197" max="9197" width="15.28515625" style="29" customWidth="1"/>
    <col min="9198" max="9198" width="32.28515625" style="29" customWidth="1"/>
    <col min="9199" max="9201" width="11.42578125" style="29" customWidth="1"/>
    <col min="9202" max="9202" width="14.28515625" style="29" customWidth="1"/>
    <col min="9203" max="9203" width="18" style="29" customWidth="1"/>
    <col min="9204" max="9204" width="15" style="29" customWidth="1"/>
    <col min="9205" max="9205" width="15.140625" style="29" customWidth="1"/>
    <col min="9206" max="9212" width="11.5703125" style="29" customWidth="1"/>
    <col min="9213" max="9213" width="17.28515625" style="29" customWidth="1"/>
    <col min="9214" max="9214" width="15.7109375" style="29" customWidth="1"/>
    <col min="9215" max="9215" width="14.28515625" style="29" customWidth="1"/>
    <col min="9216" max="9216" width="17.42578125" style="29" customWidth="1"/>
    <col min="9217" max="9217" width="14.28515625" style="29" customWidth="1"/>
    <col min="9218" max="9218" width="14.85546875" style="29" customWidth="1"/>
    <col min="9219" max="9221" width="11.42578125" style="29" customWidth="1"/>
    <col min="9222" max="9222" width="13.5703125" style="29" customWidth="1"/>
    <col min="9223" max="9223" width="11.42578125" style="29" customWidth="1"/>
    <col min="9224" max="9224" width="14.85546875" style="29" customWidth="1"/>
    <col min="9225" max="9225" width="14.5703125" style="29" customWidth="1"/>
    <col min="9226" max="9226" width="14.85546875" style="29" customWidth="1"/>
    <col min="9227" max="9227" width="14.42578125" style="29" customWidth="1"/>
    <col min="9228" max="9228" width="17" style="29" customWidth="1"/>
    <col min="9229" max="9229" width="12.85546875" style="29" customWidth="1"/>
    <col min="9230" max="9230" width="13.85546875" style="29" customWidth="1"/>
    <col min="9231" max="9231" width="15" style="29" customWidth="1"/>
    <col min="9232" max="9232" width="15.42578125" style="29" customWidth="1"/>
    <col min="9233" max="9233" width="15.140625" style="29" bestFit="1" customWidth="1"/>
    <col min="9234" max="9234" width="14" style="29" customWidth="1"/>
    <col min="9235" max="9235" width="14.85546875" style="29" customWidth="1"/>
    <col min="9236" max="9442" width="11.42578125" style="29" customWidth="1"/>
    <col min="9443" max="9443" width="0.28515625" style="29" customWidth="1"/>
    <col min="9444" max="9444" width="32.28515625" style="29" customWidth="1"/>
    <col min="9445" max="9452" width="11.42578125" style="29"/>
    <col min="9453" max="9453" width="15.28515625" style="29" customWidth="1"/>
    <col min="9454" max="9454" width="32.28515625" style="29" customWidth="1"/>
    <col min="9455" max="9457" width="11.42578125" style="29" customWidth="1"/>
    <col min="9458" max="9458" width="14.28515625" style="29" customWidth="1"/>
    <col min="9459" max="9459" width="18" style="29" customWidth="1"/>
    <col min="9460" max="9460" width="15" style="29" customWidth="1"/>
    <col min="9461" max="9461" width="15.140625" style="29" customWidth="1"/>
    <col min="9462" max="9468" width="11.5703125" style="29" customWidth="1"/>
    <col min="9469" max="9469" width="17.28515625" style="29" customWidth="1"/>
    <col min="9470" max="9470" width="15.7109375" style="29" customWidth="1"/>
    <col min="9471" max="9471" width="14.28515625" style="29" customWidth="1"/>
    <col min="9472" max="9472" width="17.42578125" style="29" customWidth="1"/>
    <col min="9473" max="9473" width="14.28515625" style="29" customWidth="1"/>
    <col min="9474" max="9474" width="14.85546875" style="29" customWidth="1"/>
    <col min="9475" max="9477" width="11.42578125" style="29" customWidth="1"/>
    <col min="9478" max="9478" width="13.5703125" style="29" customWidth="1"/>
    <col min="9479" max="9479" width="11.42578125" style="29" customWidth="1"/>
    <col min="9480" max="9480" width="14.85546875" style="29" customWidth="1"/>
    <col min="9481" max="9481" width="14.5703125" style="29" customWidth="1"/>
    <col min="9482" max="9482" width="14.85546875" style="29" customWidth="1"/>
    <col min="9483" max="9483" width="14.42578125" style="29" customWidth="1"/>
    <col min="9484" max="9484" width="17" style="29" customWidth="1"/>
    <col min="9485" max="9485" width="12.85546875" style="29" customWidth="1"/>
    <col min="9486" max="9486" width="13.85546875" style="29" customWidth="1"/>
    <col min="9487" max="9487" width="15" style="29" customWidth="1"/>
    <col min="9488" max="9488" width="15.42578125" style="29" customWidth="1"/>
    <col min="9489" max="9489" width="15.140625" style="29" bestFit="1" customWidth="1"/>
    <col min="9490" max="9490" width="14" style="29" customWidth="1"/>
    <col min="9491" max="9491" width="14.85546875" style="29" customWidth="1"/>
    <col min="9492" max="9698" width="11.42578125" style="29" customWidth="1"/>
    <col min="9699" max="9699" width="0.28515625" style="29" customWidth="1"/>
    <col min="9700" max="9700" width="32.28515625" style="29" customWidth="1"/>
    <col min="9701" max="9708" width="11.42578125" style="29"/>
    <col min="9709" max="9709" width="15.28515625" style="29" customWidth="1"/>
    <col min="9710" max="9710" width="32.28515625" style="29" customWidth="1"/>
    <col min="9711" max="9713" width="11.42578125" style="29" customWidth="1"/>
    <col min="9714" max="9714" width="14.28515625" style="29" customWidth="1"/>
    <col min="9715" max="9715" width="18" style="29" customWidth="1"/>
    <col min="9716" max="9716" width="15" style="29" customWidth="1"/>
    <col min="9717" max="9717" width="15.140625" style="29" customWidth="1"/>
    <col min="9718" max="9724" width="11.5703125" style="29" customWidth="1"/>
    <col min="9725" max="9725" width="17.28515625" style="29" customWidth="1"/>
    <col min="9726" max="9726" width="15.7109375" style="29" customWidth="1"/>
    <col min="9727" max="9727" width="14.28515625" style="29" customWidth="1"/>
    <col min="9728" max="9728" width="17.42578125" style="29" customWidth="1"/>
    <col min="9729" max="9729" width="14.28515625" style="29" customWidth="1"/>
    <col min="9730" max="9730" width="14.85546875" style="29" customWidth="1"/>
    <col min="9731" max="9733" width="11.42578125" style="29" customWidth="1"/>
    <col min="9734" max="9734" width="13.5703125" style="29" customWidth="1"/>
    <col min="9735" max="9735" width="11.42578125" style="29" customWidth="1"/>
    <col min="9736" max="9736" width="14.85546875" style="29" customWidth="1"/>
    <col min="9737" max="9737" width="14.5703125" style="29" customWidth="1"/>
    <col min="9738" max="9738" width="14.85546875" style="29" customWidth="1"/>
    <col min="9739" max="9739" width="14.42578125" style="29" customWidth="1"/>
    <col min="9740" max="9740" width="17" style="29" customWidth="1"/>
    <col min="9741" max="9741" width="12.85546875" style="29" customWidth="1"/>
    <col min="9742" max="9742" width="13.85546875" style="29" customWidth="1"/>
    <col min="9743" max="9743" width="15" style="29" customWidth="1"/>
    <col min="9744" max="9744" width="15.42578125" style="29" customWidth="1"/>
    <col min="9745" max="9745" width="15.140625" style="29" bestFit="1" customWidth="1"/>
    <col min="9746" max="9746" width="14" style="29" customWidth="1"/>
    <col min="9747" max="9747" width="14.85546875" style="29" customWidth="1"/>
    <col min="9748" max="9954" width="11.42578125" style="29" customWidth="1"/>
    <col min="9955" max="9955" width="0.28515625" style="29" customWidth="1"/>
    <col min="9956" max="9956" width="32.28515625" style="29" customWidth="1"/>
    <col min="9957" max="9964" width="11.42578125" style="29"/>
    <col min="9965" max="9965" width="15.28515625" style="29" customWidth="1"/>
    <col min="9966" max="9966" width="32.28515625" style="29" customWidth="1"/>
    <col min="9967" max="9969" width="11.42578125" style="29" customWidth="1"/>
    <col min="9970" max="9970" width="14.28515625" style="29" customWidth="1"/>
    <col min="9971" max="9971" width="18" style="29" customWidth="1"/>
    <col min="9972" max="9972" width="15" style="29" customWidth="1"/>
    <col min="9973" max="9973" width="15.140625" style="29" customWidth="1"/>
    <col min="9974" max="9980" width="11.5703125" style="29" customWidth="1"/>
    <col min="9981" max="9981" width="17.28515625" style="29" customWidth="1"/>
    <col min="9982" max="9982" width="15.7109375" style="29" customWidth="1"/>
    <col min="9983" max="9983" width="14.28515625" style="29" customWidth="1"/>
    <col min="9984" max="9984" width="17.42578125" style="29" customWidth="1"/>
    <col min="9985" max="9985" width="14.28515625" style="29" customWidth="1"/>
    <col min="9986" max="9986" width="14.85546875" style="29" customWidth="1"/>
    <col min="9987" max="9989" width="11.42578125" style="29" customWidth="1"/>
    <col min="9990" max="9990" width="13.5703125" style="29" customWidth="1"/>
    <col min="9991" max="9991" width="11.42578125" style="29" customWidth="1"/>
    <col min="9992" max="9992" width="14.85546875" style="29" customWidth="1"/>
    <col min="9993" max="9993" width="14.5703125" style="29" customWidth="1"/>
    <col min="9994" max="9994" width="14.85546875" style="29" customWidth="1"/>
    <col min="9995" max="9995" width="14.42578125" style="29" customWidth="1"/>
    <col min="9996" max="9996" width="17" style="29" customWidth="1"/>
    <col min="9997" max="9997" width="12.85546875" style="29" customWidth="1"/>
    <col min="9998" max="9998" width="13.85546875" style="29" customWidth="1"/>
    <col min="9999" max="9999" width="15" style="29" customWidth="1"/>
    <col min="10000" max="10000" width="15.42578125" style="29" customWidth="1"/>
    <col min="10001" max="10001" width="15.140625" style="29" bestFit="1" customWidth="1"/>
    <col min="10002" max="10002" width="14" style="29" customWidth="1"/>
    <col min="10003" max="10003" width="14.85546875" style="29" customWidth="1"/>
    <col min="10004" max="10210" width="11.42578125" style="29" customWidth="1"/>
    <col min="10211" max="10211" width="0.28515625" style="29" customWidth="1"/>
    <col min="10212" max="10212" width="32.28515625" style="29" customWidth="1"/>
    <col min="10213" max="10220" width="11.42578125" style="29"/>
    <col min="10221" max="10221" width="15.28515625" style="29" customWidth="1"/>
    <col min="10222" max="10222" width="32.28515625" style="29" customWidth="1"/>
    <col min="10223" max="10225" width="11.42578125" style="29" customWidth="1"/>
    <col min="10226" max="10226" width="14.28515625" style="29" customWidth="1"/>
    <col min="10227" max="10227" width="18" style="29" customWidth="1"/>
    <col min="10228" max="10228" width="15" style="29" customWidth="1"/>
    <col min="10229" max="10229" width="15.140625" style="29" customWidth="1"/>
    <col min="10230" max="10236" width="11.5703125" style="29" customWidth="1"/>
    <col min="10237" max="10237" width="17.28515625" style="29" customWidth="1"/>
    <col min="10238" max="10238" width="15.7109375" style="29" customWidth="1"/>
    <col min="10239" max="10239" width="14.28515625" style="29" customWidth="1"/>
    <col min="10240" max="10240" width="17.42578125" style="29" customWidth="1"/>
    <col min="10241" max="10241" width="14.28515625" style="29" customWidth="1"/>
    <col min="10242" max="10242" width="14.85546875" style="29" customWidth="1"/>
    <col min="10243" max="10245" width="11.42578125" style="29" customWidth="1"/>
    <col min="10246" max="10246" width="13.5703125" style="29" customWidth="1"/>
    <col min="10247" max="10247" width="11.42578125" style="29" customWidth="1"/>
    <col min="10248" max="10248" width="14.85546875" style="29" customWidth="1"/>
    <col min="10249" max="10249" width="14.5703125" style="29" customWidth="1"/>
    <col min="10250" max="10250" width="14.85546875" style="29" customWidth="1"/>
    <col min="10251" max="10251" width="14.42578125" style="29" customWidth="1"/>
    <col min="10252" max="10252" width="17" style="29" customWidth="1"/>
    <col min="10253" max="10253" width="12.85546875" style="29" customWidth="1"/>
    <col min="10254" max="10254" width="13.85546875" style="29" customWidth="1"/>
    <col min="10255" max="10255" width="15" style="29" customWidth="1"/>
    <col min="10256" max="10256" width="15.42578125" style="29" customWidth="1"/>
    <col min="10257" max="10257" width="15.140625" style="29" bestFit="1" customWidth="1"/>
    <col min="10258" max="10258" width="14" style="29" customWidth="1"/>
    <col min="10259" max="10259" width="14.85546875" style="29" customWidth="1"/>
    <col min="10260" max="10466" width="11.42578125" style="29" customWidth="1"/>
    <col min="10467" max="10467" width="0.28515625" style="29" customWidth="1"/>
    <col min="10468" max="10468" width="32.28515625" style="29" customWidth="1"/>
    <col min="10469" max="10476" width="11.42578125" style="29"/>
    <col min="10477" max="10477" width="15.28515625" style="29" customWidth="1"/>
    <col min="10478" max="10478" width="32.28515625" style="29" customWidth="1"/>
    <col min="10479" max="10481" width="11.42578125" style="29" customWidth="1"/>
    <col min="10482" max="10482" width="14.28515625" style="29" customWidth="1"/>
    <col min="10483" max="10483" width="18" style="29" customWidth="1"/>
    <col min="10484" max="10484" width="15" style="29" customWidth="1"/>
    <col min="10485" max="10485" width="15.140625" style="29" customWidth="1"/>
    <col min="10486" max="10492" width="11.5703125" style="29" customWidth="1"/>
    <col min="10493" max="10493" width="17.28515625" style="29" customWidth="1"/>
    <col min="10494" max="10494" width="15.7109375" style="29" customWidth="1"/>
    <col min="10495" max="10495" width="14.28515625" style="29" customWidth="1"/>
    <col min="10496" max="10496" width="17.42578125" style="29" customWidth="1"/>
    <col min="10497" max="10497" width="14.28515625" style="29" customWidth="1"/>
    <col min="10498" max="10498" width="14.85546875" style="29" customWidth="1"/>
    <col min="10499" max="10501" width="11.42578125" style="29" customWidth="1"/>
    <col min="10502" max="10502" width="13.5703125" style="29" customWidth="1"/>
    <col min="10503" max="10503" width="11.42578125" style="29" customWidth="1"/>
    <col min="10504" max="10504" width="14.85546875" style="29" customWidth="1"/>
    <col min="10505" max="10505" width="14.5703125" style="29" customWidth="1"/>
    <col min="10506" max="10506" width="14.85546875" style="29" customWidth="1"/>
    <col min="10507" max="10507" width="14.42578125" style="29" customWidth="1"/>
    <col min="10508" max="10508" width="17" style="29" customWidth="1"/>
    <col min="10509" max="10509" width="12.85546875" style="29" customWidth="1"/>
    <col min="10510" max="10510" width="13.85546875" style="29" customWidth="1"/>
    <col min="10511" max="10511" width="15" style="29" customWidth="1"/>
    <col min="10512" max="10512" width="15.42578125" style="29" customWidth="1"/>
    <col min="10513" max="10513" width="15.140625" style="29" bestFit="1" customWidth="1"/>
    <col min="10514" max="10514" width="14" style="29" customWidth="1"/>
    <col min="10515" max="10515" width="14.85546875" style="29" customWidth="1"/>
    <col min="10516" max="10722" width="11.42578125" style="29" customWidth="1"/>
    <col min="10723" max="10723" width="0.28515625" style="29" customWidth="1"/>
    <col min="10724" max="10724" width="32.28515625" style="29" customWidth="1"/>
    <col min="10725" max="10732" width="11.42578125" style="29"/>
    <col min="10733" max="10733" width="15.28515625" style="29" customWidth="1"/>
    <col min="10734" max="10734" width="32.28515625" style="29" customWidth="1"/>
    <col min="10735" max="10737" width="11.42578125" style="29" customWidth="1"/>
    <col min="10738" max="10738" width="14.28515625" style="29" customWidth="1"/>
    <col min="10739" max="10739" width="18" style="29" customWidth="1"/>
    <col min="10740" max="10740" width="15" style="29" customWidth="1"/>
    <col min="10741" max="10741" width="15.140625" style="29" customWidth="1"/>
    <col min="10742" max="10748" width="11.5703125" style="29" customWidth="1"/>
    <col min="10749" max="10749" width="17.28515625" style="29" customWidth="1"/>
    <col min="10750" max="10750" width="15.7109375" style="29" customWidth="1"/>
    <col min="10751" max="10751" width="14.28515625" style="29" customWidth="1"/>
    <col min="10752" max="10752" width="17.42578125" style="29" customWidth="1"/>
    <col min="10753" max="10753" width="14.28515625" style="29" customWidth="1"/>
    <col min="10754" max="10754" width="14.85546875" style="29" customWidth="1"/>
    <col min="10755" max="10757" width="11.42578125" style="29" customWidth="1"/>
    <col min="10758" max="10758" width="13.5703125" style="29" customWidth="1"/>
    <col min="10759" max="10759" width="11.42578125" style="29" customWidth="1"/>
    <col min="10760" max="10760" width="14.85546875" style="29" customWidth="1"/>
    <col min="10761" max="10761" width="14.5703125" style="29" customWidth="1"/>
    <col min="10762" max="10762" width="14.85546875" style="29" customWidth="1"/>
    <col min="10763" max="10763" width="14.42578125" style="29" customWidth="1"/>
    <col min="10764" max="10764" width="17" style="29" customWidth="1"/>
    <col min="10765" max="10765" width="12.85546875" style="29" customWidth="1"/>
    <col min="10766" max="10766" width="13.85546875" style="29" customWidth="1"/>
    <col min="10767" max="10767" width="15" style="29" customWidth="1"/>
    <col min="10768" max="10768" width="15.42578125" style="29" customWidth="1"/>
    <col min="10769" max="10769" width="15.140625" style="29" bestFit="1" customWidth="1"/>
    <col min="10770" max="10770" width="14" style="29" customWidth="1"/>
    <col min="10771" max="10771" width="14.85546875" style="29" customWidth="1"/>
    <col min="10772" max="10978" width="11.42578125" style="29" customWidth="1"/>
    <col min="10979" max="10979" width="0.28515625" style="29" customWidth="1"/>
    <col min="10980" max="10980" width="32.28515625" style="29" customWidth="1"/>
    <col min="10981" max="10988" width="11.42578125" style="29"/>
    <col min="10989" max="10989" width="15.28515625" style="29" customWidth="1"/>
    <col min="10990" max="10990" width="32.28515625" style="29" customWidth="1"/>
    <col min="10991" max="10993" width="11.42578125" style="29" customWidth="1"/>
    <col min="10994" max="10994" width="14.28515625" style="29" customWidth="1"/>
    <col min="10995" max="10995" width="18" style="29" customWidth="1"/>
    <col min="10996" max="10996" width="15" style="29" customWidth="1"/>
    <col min="10997" max="10997" width="15.140625" style="29" customWidth="1"/>
    <col min="10998" max="11004" width="11.5703125" style="29" customWidth="1"/>
    <col min="11005" max="11005" width="17.28515625" style="29" customWidth="1"/>
    <col min="11006" max="11006" width="15.7109375" style="29" customWidth="1"/>
    <col min="11007" max="11007" width="14.28515625" style="29" customWidth="1"/>
    <col min="11008" max="11008" width="17.42578125" style="29" customWidth="1"/>
    <col min="11009" max="11009" width="14.28515625" style="29" customWidth="1"/>
    <col min="11010" max="11010" width="14.85546875" style="29" customWidth="1"/>
    <col min="11011" max="11013" width="11.42578125" style="29" customWidth="1"/>
    <col min="11014" max="11014" width="13.5703125" style="29" customWidth="1"/>
    <col min="11015" max="11015" width="11.42578125" style="29" customWidth="1"/>
    <col min="11016" max="11016" width="14.85546875" style="29" customWidth="1"/>
    <col min="11017" max="11017" width="14.5703125" style="29" customWidth="1"/>
    <col min="11018" max="11018" width="14.85546875" style="29" customWidth="1"/>
    <col min="11019" max="11019" width="14.42578125" style="29" customWidth="1"/>
    <col min="11020" max="11020" width="17" style="29" customWidth="1"/>
    <col min="11021" max="11021" width="12.85546875" style="29" customWidth="1"/>
    <col min="11022" max="11022" width="13.85546875" style="29" customWidth="1"/>
    <col min="11023" max="11023" width="15" style="29" customWidth="1"/>
    <col min="11024" max="11024" width="15.42578125" style="29" customWidth="1"/>
    <col min="11025" max="11025" width="15.140625" style="29" bestFit="1" customWidth="1"/>
    <col min="11026" max="11026" width="14" style="29" customWidth="1"/>
    <col min="11027" max="11027" width="14.85546875" style="29" customWidth="1"/>
    <col min="11028" max="11234" width="11.42578125" style="29" customWidth="1"/>
    <col min="11235" max="11235" width="0.28515625" style="29" customWidth="1"/>
    <col min="11236" max="11236" width="32.28515625" style="29" customWidth="1"/>
    <col min="11237" max="11244" width="11.42578125" style="29"/>
    <col min="11245" max="11245" width="15.28515625" style="29" customWidth="1"/>
    <col min="11246" max="11246" width="32.28515625" style="29" customWidth="1"/>
    <col min="11247" max="11249" width="11.42578125" style="29" customWidth="1"/>
    <col min="11250" max="11250" width="14.28515625" style="29" customWidth="1"/>
    <col min="11251" max="11251" width="18" style="29" customWidth="1"/>
    <col min="11252" max="11252" width="15" style="29" customWidth="1"/>
    <col min="11253" max="11253" width="15.140625" style="29" customWidth="1"/>
    <col min="11254" max="11260" width="11.5703125" style="29" customWidth="1"/>
    <col min="11261" max="11261" width="17.28515625" style="29" customWidth="1"/>
    <col min="11262" max="11262" width="15.7109375" style="29" customWidth="1"/>
    <col min="11263" max="11263" width="14.28515625" style="29" customWidth="1"/>
    <col min="11264" max="11264" width="17.42578125" style="29" customWidth="1"/>
    <col min="11265" max="11265" width="14.28515625" style="29" customWidth="1"/>
    <col min="11266" max="11266" width="14.85546875" style="29" customWidth="1"/>
    <col min="11267" max="11269" width="11.42578125" style="29" customWidth="1"/>
    <col min="11270" max="11270" width="13.5703125" style="29" customWidth="1"/>
    <col min="11271" max="11271" width="11.42578125" style="29" customWidth="1"/>
    <col min="11272" max="11272" width="14.85546875" style="29" customWidth="1"/>
    <col min="11273" max="11273" width="14.5703125" style="29" customWidth="1"/>
    <col min="11274" max="11274" width="14.85546875" style="29" customWidth="1"/>
    <col min="11275" max="11275" width="14.42578125" style="29" customWidth="1"/>
    <col min="11276" max="11276" width="17" style="29" customWidth="1"/>
    <col min="11277" max="11277" width="12.85546875" style="29" customWidth="1"/>
    <col min="11278" max="11278" width="13.85546875" style="29" customWidth="1"/>
    <col min="11279" max="11279" width="15" style="29" customWidth="1"/>
    <col min="11280" max="11280" width="15.42578125" style="29" customWidth="1"/>
    <col min="11281" max="11281" width="15.140625" style="29" bestFit="1" customWidth="1"/>
    <col min="11282" max="11282" width="14" style="29" customWidth="1"/>
    <col min="11283" max="11283" width="14.85546875" style="29" customWidth="1"/>
    <col min="11284" max="11490" width="11.42578125" style="29" customWidth="1"/>
    <col min="11491" max="11491" width="0.28515625" style="29" customWidth="1"/>
    <col min="11492" max="11492" width="32.28515625" style="29" customWidth="1"/>
    <col min="11493" max="11500" width="11.42578125" style="29"/>
    <col min="11501" max="11501" width="15.28515625" style="29" customWidth="1"/>
    <col min="11502" max="11502" width="32.28515625" style="29" customWidth="1"/>
    <col min="11503" max="11505" width="11.42578125" style="29" customWidth="1"/>
    <col min="11506" max="11506" width="14.28515625" style="29" customWidth="1"/>
    <col min="11507" max="11507" width="18" style="29" customWidth="1"/>
    <col min="11508" max="11508" width="15" style="29" customWidth="1"/>
    <col min="11509" max="11509" width="15.140625" style="29" customWidth="1"/>
    <col min="11510" max="11516" width="11.5703125" style="29" customWidth="1"/>
    <col min="11517" max="11517" width="17.28515625" style="29" customWidth="1"/>
    <col min="11518" max="11518" width="15.7109375" style="29" customWidth="1"/>
    <col min="11519" max="11519" width="14.28515625" style="29" customWidth="1"/>
    <col min="11520" max="11520" width="17.42578125" style="29" customWidth="1"/>
    <col min="11521" max="11521" width="14.28515625" style="29" customWidth="1"/>
    <col min="11522" max="11522" width="14.85546875" style="29" customWidth="1"/>
    <col min="11523" max="11525" width="11.42578125" style="29" customWidth="1"/>
    <col min="11526" max="11526" width="13.5703125" style="29" customWidth="1"/>
    <col min="11527" max="11527" width="11.42578125" style="29" customWidth="1"/>
    <col min="11528" max="11528" width="14.85546875" style="29" customWidth="1"/>
    <col min="11529" max="11529" width="14.5703125" style="29" customWidth="1"/>
    <col min="11530" max="11530" width="14.85546875" style="29" customWidth="1"/>
    <col min="11531" max="11531" width="14.42578125" style="29" customWidth="1"/>
    <col min="11532" max="11532" width="17" style="29" customWidth="1"/>
    <col min="11533" max="11533" width="12.85546875" style="29" customWidth="1"/>
    <col min="11534" max="11534" width="13.85546875" style="29" customWidth="1"/>
    <col min="11535" max="11535" width="15" style="29" customWidth="1"/>
    <col min="11536" max="11536" width="15.42578125" style="29" customWidth="1"/>
    <col min="11537" max="11537" width="15.140625" style="29" bestFit="1" customWidth="1"/>
    <col min="11538" max="11538" width="14" style="29" customWidth="1"/>
    <col min="11539" max="11539" width="14.85546875" style="29" customWidth="1"/>
    <col min="11540" max="11746" width="11.42578125" style="29" customWidth="1"/>
    <col min="11747" max="11747" width="0.28515625" style="29" customWidth="1"/>
    <col min="11748" max="11748" width="32.28515625" style="29" customWidth="1"/>
    <col min="11749" max="11756" width="11.42578125" style="29"/>
    <col min="11757" max="11757" width="15.28515625" style="29" customWidth="1"/>
    <col min="11758" max="11758" width="32.28515625" style="29" customWidth="1"/>
    <col min="11759" max="11761" width="11.42578125" style="29" customWidth="1"/>
    <col min="11762" max="11762" width="14.28515625" style="29" customWidth="1"/>
    <col min="11763" max="11763" width="18" style="29" customWidth="1"/>
    <col min="11764" max="11764" width="15" style="29" customWidth="1"/>
    <col min="11765" max="11765" width="15.140625" style="29" customWidth="1"/>
    <col min="11766" max="11772" width="11.5703125" style="29" customWidth="1"/>
    <col min="11773" max="11773" width="17.28515625" style="29" customWidth="1"/>
    <col min="11774" max="11774" width="15.7109375" style="29" customWidth="1"/>
    <col min="11775" max="11775" width="14.28515625" style="29" customWidth="1"/>
    <col min="11776" max="11776" width="17.42578125" style="29" customWidth="1"/>
    <col min="11777" max="11777" width="14.28515625" style="29" customWidth="1"/>
    <col min="11778" max="11778" width="14.85546875" style="29" customWidth="1"/>
    <col min="11779" max="11781" width="11.42578125" style="29" customWidth="1"/>
    <col min="11782" max="11782" width="13.5703125" style="29" customWidth="1"/>
    <col min="11783" max="11783" width="11.42578125" style="29" customWidth="1"/>
    <col min="11784" max="11784" width="14.85546875" style="29" customWidth="1"/>
    <col min="11785" max="11785" width="14.5703125" style="29" customWidth="1"/>
    <col min="11786" max="11786" width="14.85546875" style="29" customWidth="1"/>
    <col min="11787" max="11787" width="14.42578125" style="29" customWidth="1"/>
    <col min="11788" max="11788" width="17" style="29" customWidth="1"/>
    <col min="11789" max="11789" width="12.85546875" style="29" customWidth="1"/>
    <col min="11790" max="11790" width="13.85546875" style="29" customWidth="1"/>
    <col min="11791" max="11791" width="15" style="29" customWidth="1"/>
    <col min="11792" max="11792" width="15.42578125" style="29" customWidth="1"/>
    <col min="11793" max="11793" width="15.140625" style="29" bestFit="1" customWidth="1"/>
    <col min="11794" max="11794" width="14" style="29" customWidth="1"/>
    <col min="11795" max="11795" width="14.85546875" style="29" customWidth="1"/>
    <col min="11796" max="12002" width="11.42578125" style="29" customWidth="1"/>
    <col min="12003" max="12003" width="0.28515625" style="29" customWidth="1"/>
    <col min="12004" max="12004" width="32.28515625" style="29" customWidth="1"/>
    <col min="12005" max="12012" width="11.42578125" style="29"/>
    <col min="12013" max="12013" width="15.28515625" style="29" customWidth="1"/>
    <col min="12014" max="12014" width="32.28515625" style="29" customWidth="1"/>
    <col min="12015" max="12017" width="11.42578125" style="29" customWidth="1"/>
    <col min="12018" max="12018" width="14.28515625" style="29" customWidth="1"/>
    <col min="12019" max="12019" width="18" style="29" customWidth="1"/>
    <col min="12020" max="12020" width="15" style="29" customWidth="1"/>
    <col min="12021" max="12021" width="15.140625" style="29" customWidth="1"/>
    <col min="12022" max="12028" width="11.5703125" style="29" customWidth="1"/>
    <col min="12029" max="12029" width="17.28515625" style="29" customWidth="1"/>
    <col min="12030" max="12030" width="15.7109375" style="29" customWidth="1"/>
    <col min="12031" max="12031" width="14.28515625" style="29" customWidth="1"/>
    <col min="12032" max="12032" width="17.42578125" style="29" customWidth="1"/>
    <col min="12033" max="12033" width="14.28515625" style="29" customWidth="1"/>
    <col min="12034" max="12034" width="14.85546875" style="29" customWidth="1"/>
    <col min="12035" max="12037" width="11.42578125" style="29" customWidth="1"/>
    <col min="12038" max="12038" width="13.5703125" style="29" customWidth="1"/>
    <col min="12039" max="12039" width="11.42578125" style="29" customWidth="1"/>
    <col min="12040" max="12040" width="14.85546875" style="29" customWidth="1"/>
    <col min="12041" max="12041" width="14.5703125" style="29" customWidth="1"/>
    <col min="12042" max="12042" width="14.85546875" style="29" customWidth="1"/>
    <col min="12043" max="12043" width="14.42578125" style="29" customWidth="1"/>
    <col min="12044" max="12044" width="17" style="29" customWidth="1"/>
    <col min="12045" max="12045" width="12.85546875" style="29" customWidth="1"/>
    <col min="12046" max="12046" width="13.85546875" style="29" customWidth="1"/>
    <col min="12047" max="12047" width="15" style="29" customWidth="1"/>
    <col min="12048" max="12048" width="15.42578125" style="29" customWidth="1"/>
    <col min="12049" max="12049" width="15.140625" style="29" bestFit="1" customWidth="1"/>
    <col min="12050" max="12050" width="14" style="29" customWidth="1"/>
    <col min="12051" max="12051" width="14.85546875" style="29" customWidth="1"/>
    <col min="12052" max="12258" width="11.42578125" style="29" customWidth="1"/>
    <col min="12259" max="12259" width="0.28515625" style="29" customWidth="1"/>
    <col min="12260" max="12260" width="32.28515625" style="29" customWidth="1"/>
    <col min="12261" max="12268" width="11.42578125" style="29"/>
    <col min="12269" max="12269" width="15.28515625" style="29" customWidth="1"/>
    <col min="12270" max="12270" width="32.28515625" style="29" customWidth="1"/>
    <col min="12271" max="12273" width="11.42578125" style="29" customWidth="1"/>
    <col min="12274" max="12274" width="14.28515625" style="29" customWidth="1"/>
    <col min="12275" max="12275" width="18" style="29" customWidth="1"/>
    <col min="12276" max="12276" width="15" style="29" customWidth="1"/>
    <col min="12277" max="12277" width="15.140625" style="29" customWidth="1"/>
    <col min="12278" max="12284" width="11.5703125" style="29" customWidth="1"/>
    <col min="12285" max="12285" width="17.28515625" style="29" customWidth="1"/>
    <col min="12286" max="12286" width="15.7109375" style="29" customWidth="1"/>
    <col min="12287" max="12287" width="14.28515625" style="29" customWidth="1"/>
    <col min="12288" max="12288" width="17.42578125" style="29" customWidth="1"/>
    <col min="12289" max="12289" width="14.28515625" style="29" customWidth="1"/>
    <col min="12290" max="12290" width="14.85546875" style="29" customWidth="1"/>
    <col min="12291" max="12293" width="11.42578125" style="29" customWidth="1"/>
    <col min="12294" max="12294" width="13.5703125" style="29" customWidth="1"/>
    <col min="12295" max="12295" width="11.42578125" style="29" customWidth="1"/>
    <col min="12296" max="12296" width="14.85546875" style="29" customWidth="1"/>
    <col min="12297" max="12297" width="14.5703125" style="29" customWidth="1"/>
    <col min="12298" max="12298" width="14.85546875" style="29" customWidth="1"/>
    <col min="12299" max="12299" width="14.42578125" style="29" customWidth="1"/>
    <col min="12300" max="12300" width="17" style="29" customWidth="1"/>
    <col min="12301" max="12301" width="12.85546875" style="29" customWidth="1"/>
    <col min="12302" max="12302" width="13.85546875" style="29" customWidth="1"/>
    <col min="12303" max="12303" width="15" style="29" customWidth="1"/>
    <col min="12304" max="12304" width="15.42578125" style="29" customWidth="1"/>
    <col min="12305" max="12305" width="15.140625" style="29" bestFit="1" customWidth="1"/>
    <col min="12306" max="12306" width="14" style="29" customWidth="1"/>
    <col min="12307" max="12307" width="14.85546875" style="29" customWidth="1"/>
    <col min="12308" max="12514" width="11.42578125" style="29" customWidth="1"/>
    <col min="12515" max="12515" width="0.28515625" style="29" customWidth="1"/>
    <col min="12516" max="12516" width="32.28515625" style="29" customWidth="1"/>
    <col min="12517" max="12524" width="11.42578125" style="29"/>
    <col min="12525" max="12525" width="15.28515625" style="29" customWidth="1"/>
    <col min="12526" max="12526" width="32.28515625" style="29" customWidth="1"/>
    <col min="12527" max="12529" width="11.42578125" style="29" customWidth="1"/>
    <col min="12530" max="12530" width="14.28515625" style="29" customWidth="1"/>
    <col min="12531" max="12531" width="18" style="29" customWidth="1"/>
    <col min="12532" max="12532" width="15" style="29" customWidth="1"/>
    <col min="12533" max="12533" width="15.140625" style="29" customWidth="1"/>
    <col min="12534" max="12540" width="11.5703125" style="29" customWidth="1"/>
    <col min="12541" max="12541" width="17.28515625" style="29" customWidth="1"/>
    <col min="12542" max="12542" width="15.7109375" style="29" customWidth="1"/>
    <col min="12543" max="12543" width="14.28515625" style="29" customWidth="1"/>
    <col min="12544" max="12544" width="17.42578125" style="29" customWidth="1"/>
    <col min="12545" max="12545" width="14.28515625" style="29" customWidth="1"/>
    <col min="12546" max="12546" width="14.85546875" style="29" customWidth="1"/>
    <col min="12547" max="12549" width="11.42578125" style="29" customWidth="1"/>
    <col min="12550" max="12550" width="13.5703125" style="29" customWidth="1"/>
    <col min="12551" max="12551" width="11.42578125" style="29" customWidth="1"/>
    <col min="12552" max="12552" width="14.85546875" style="29" customWidth="1"/>
    <col min="12553" max="12553" width="14.5703125" style="29" customWidth="1"/>
    <col min="12554" max="12554" width="14.85546875" style="29" customWidth="1"/>
    <col min="12555" max="12555" width="14.42578125" style="29" customWidth="1"/>
    <col min="12556" max="12556" width="17" style="29" customWidth="1"/>
    <col min="12557" max="12557" width="12.85546875" style="29" customWidth="1"/>
    <col min="12558" max="12558" width="13.85546875" style="29" customWidth="1"/>
    <col min="12559" max="12559" width="15" style="29" customWidth="1"/>
    <col min="12560" max="12560" width="15.42578125" style="29" customWidth="1"/>
    <col min="12561" max="12561" width="15.140625" style="29" bestFit="1" customWidth="1"/>
    <col min="12562" max="12562" width="14" style="29" customWidth="1"/>
    <col min="12563" max="12563" width="14.85546875" style="29" customWidth="1"/>
    <col min="12564" max="12770" width="11.42578125" style="29" customWidth="1"/>
    <col min="12771" max="12771" width="0.28515625" style="29" customWidth="1"/>
    <col min="12772" max="12772" width="32.28515625" style="29" customWidth="1"/>
    <col min="12773" max="12780" width="11.42578125" style="29"/>
    <col min="12781" max="12781" width="15.28515625" style="29" customWidth="1"/>
    <col min="12782" max="12782" width="32.28515625" style="29" customWidth="1"/>
    <col min="12783" max="12785" width="11.42578125" style="29" customWidth="1"/>
    <col min="12786" max="12786" width="14.28515625" style="29" customWidth="1"/>
    <col min="12787" max="12787" width="18" style="29" customWidth="1"/>
    <col min="12788" max="12788" width="15" style="29" customWidth="1"/>
    <col min="12789" max="12789" width="15.140625" style="29" customWidth="1"/>
    <col min="12790" max="12796" width="11.5703125" style="29" customWidth="1"/>
    <col min="12797" max="12797" width="17.28515625" style="29" customWidth="1"/>
    <col min="12798" max="12798" width="15.7109375" style="29" customWidth="1"/>
    <col min="12799" max="12799" width="14.28515625" style="29" customWidth="1"/>
    <col min="12800" max="12800" width="17.42578125" style="29" customWidth="1"/>
    <col min="12801" max="12801" width="14.28515625" style="29" customWidth="1"/>
    <col min="12802" max="12802" width="14.85546875" style="29" customWidth="1"/>
    <col min="12803" max="12805" width="11.42578125" style="29" customWidth="1"/>
    <col min="12806" max="12806" width="13.5703125" style="29" customWidth="1"/>
    <col min="12807" max="12807" width="11.42578125" style="29" customWidth="1"/>
    <col min="12808" max="12808" width="14.85546875" style="29" customWidth="1"/>
    <col min="12809" max="12809" width="14.5703125" style="29" customWidth="1"/>
    <col min="12810" max="12810" width="14.85546875" style="29" customWidth="1"/>
    <col min="12811" max="12811" width="14.42578125" style="29" customWidth="1"/>
    <col min="12812" max="12812" width="17" style="29" customWidth="1"/>
    <col min="12813" max="12813" width="12.85546875" style="29" customWidth="1"/>
    <col min="12814" max="12814" width="13.85546875" style="29" customWidth="1"/>
    <col min="12815" max="12815" width="15" style="29" customWidth="1"/>
    <col min="12816" max="12816" width="15.42578125" style="29" customWidth="1"/>
    <col min="12817" max="12817" width="15.140625" style="29" bestFit="1" customWidth="1"/>
    <col min="12818" max="12818" width="14" style="29" customWidth="1"/>
    <col min="12819" max="12819" width="14.85546875" style="29" customWidth="1"/>
    <col min="12820" max="13026" width="11.42578125" style="29" customWidth="1"/>
    <col min="13027" max="13027" width="0.28515625" style="29" customWidth="1"/>
    <col min="13028" max="13028" width="32.28515625" style="29" customWidth="1"/>
    <col min="13029" max="13036" width="11.42578125" style="29"/>
    <col min="13037" max="13037" width="15.28515625" style="29" customWidth="1"/>
    <col min="13038" max="13038" width="32.28515625" style="29" customWidth="1"/>
    <col min="13039" max="13041" width="11.42578125" style="29" customWidth="1"/>
    <col min="13042" max="13042" width="14.28515625" style="29" customWidth="1"/>
    <col min="13043" max="13043" width="18" style="29" customWidth="1"/>
    <col min="13044" max="13044" width="15" style="29" customWidth="1"/>
    <col min="13045" max="13045" width="15.140625" style="29" customWidth="1"/>
    <col min="13046" max="13052" width="11.5703125" style="29" customWidth="1"/>
    <col min="13053" max="13053" width="17.28515625" style="29" customWidth="1"/>
    <col min="13054" max="13054" width="15.7109375" style="29" customWidth="1"/>
    <col min="13055" max="13055" width="14.28515625" style="29" customWidth="1"/>
    <col min="13056" max="13056" width="17.42578125" style="29" customWidth="1"/>
    <col min="13057" max="13057" width="14.28515625" style="29" customWidth="1"/>
    <col min="13058" max="13058" width="14.85546875" style="29" customWidth="1"/>
    <col min="13059" max="13061" width="11.42578125" style="29" customWidth="1"/>
    <col min="13062" max="13062" width="13.5703125" style="29" customWidth="1"/>
    <col min="13063" max="13063" width="11.42578125" style="29" customWidth="1"/>
    <col min="13064" max="13064" width="14.85546875" style="29" customWidth="1"/>
    <col min="13065" max="13065" width="14.5703125" style="29" customWidth="1"/>
    <col min="13066" max="13066" width="14.85546875" style="29" customWidth="1"/>
    <col min="13067" max="13067" width="14.42578125" style="29" customWidth="1"/>
    <col min="13068" max="13068" width="17" style="29" customWidth="1"/>
    <col min="13069" max="13069" width="12.85546875" style="29" customWidth="1"/>
    <col min="13070" max="13070" width="13.85546875" style="29" customWidth="1"/>
    <col min="13071" max="13071" width="15" style="29" customWidth="1"/>
    <col min="13072" max="13072" width="15.42578125" style="29" customWidth="1"/>
    <col min="13073" max="13073" width="15.140625" style="29" bestFit="1" customWidth="1"/>
    <col min="13074" max="13074" width="14" style="29" customWidth="1"/>
    <col min="13075" max="13075" width="14.85546875" style="29" customWidth="1"/>
    <col min="13076" max="13282" width="11.42578125" style="29" customWidth="1"/>
    <col min="13283" max="13283" width="0.28515625" style="29" customWidth="1"/>
    <col min="13284" max="13284" width="32.28515625" style="29" customWidth="1"/>
    <col min="13285" max="13292" width="11.42578125" style="29"/>
    <col min="13293" max="13293" width="15.28515625" style="29" customWidth="1"/>
    <col min="13294" max="13294" width="32.28515625" style="29" customWidth="1"/>
    <col min="13295" max="13297" width="11.42578125" style="29" customWidth="1"/>
    <col min="13298" max="13298" width="14.28515625" style="29" customWidth="1"/>
    <col min="13299" max="13299" width="18" style="29" customWidth="1"/>
    <col min="13300" max="13300" width="15" style="29" customWidth="1"/>
    <col min="13301" max="13301" width="15.140625" style="29" customWidth="1"/>
    <col min="13302" max="13308" width="11.5703125" style="29" customWidth="1"/>
    <col min="13309" max="13309" width="17.28515625" style="29" customWidth="1"/>
    <col min="13310" max="13310" width="15.7109375" style="29" customWidth="1"/>
    <col min="13311" max="13311" width="14.28515625" style="29" customWidth="1"/>
    <col min="13312" max="13312" width="17.42578125" style="29" customWidth="1"/>
    <col min="13313" max="13313" width="14.28515625" style="29" customWidth="1"/>
    <col min="13314" max="13314" width="14.85546875" style="29" customWidth="1"/>
    <col min="13315" max="13317" width="11.42578125" style="29" customWidth="1"/>
    <col min="13318" max="13318" width="13.5703125" style="29" customWidth="1"/>
    <col min="13319" max="13319" width="11.42578125" style="29" customWidth="1"/>
    <col min="13320" max="13320" width="14.85546875" style="29" customWidth="1"/>
    <col min="13321" max="13321" width="14.5703125" style="29" customWidth="1"/>
    <col min="13322" max="13322" width="14.85546875" style="29" customWidth="1"/>
    <col min="13323" max="13323" width="14.42578125" style="29" customWidth="1"/>
    <col min="13324" max="13324" width="17" style="29" customWidth="1"/>
    <col min="13325" max="13325" width="12.85546875" style="29" customWidth="1"/>
    <col min="13326" max="13326" width="13.85546875" style="29" customWidth="1"/>
    <col min="13327" max="13327" width="15" style="29" customWidth="1"/>
    <col min="13328" max="13328" width="15.42578125" style="29" customWidth="1"/>
    <col min="13329" max="13329" width="15.140625" style="29" bestFit="1" customWidth="1"/>
    <col min="13330" max="13330" width="14" style="29" customWidth="1"/>
    <col min="13331" max="13331" width="14.85546875" style="29" customWidth="1"/>
    <col min="13332" max="13538" width="11.42578125" style="29" customWidth="1"/>
    <col min="13539" max="13539" width="0.28515625" style="29" customWidth="1"/>
    <col min="13540" max="13540" width="32.28515625" style="29" customWidth="1"/>
    <col min="13541" max="13548" width="11.42578125" style="29"/>
    <col min="13549" max="13549" width="15.28515625" style="29" customWidth="1"/>
    <col min="13550" max="13550" width="32.28515625" style="29" customWidth="1"/>
    <col min="13551" max="13553" width="11.42578125" style="29" customWidth="1"/>
    <col min="13554" max="13554" width="14.28515625" style="29" customWidth="1"/>
    <col min="13555" max="13555" width="18" style="29" customWidth="1"/>
    <col min="13556" max="13556" width="15" style="29" customWidth="1"/>
    <col min="13557" max="13557" width="15.140625" style="29" customWidth="1"/>
    <col min="13558" max="13564" width="11.5703125" style="29" customWidth="1"/>
    <col min="13565" max="13565" width="17.28515625" style="29" customWidth="1"/>
    <col min="13566" max="13566" width="15.7109375" style="29" customWidth="1"/>
    <col min="13567" max="13567" width="14.28515625" style="29" customWidth="1"/>
    <col min="13568" max="13568" width="17.42578125" style="29" customWidth="1"/>
    <col min="13569" max="13569" width="14.28515625" style="29" customWidth="1"/>
    <col min="13570" max="13570" width="14.85546875" style="29" customWidth="1"/>
    <col min="13571" max="13573" width="11.42578125" style="29" customWidth="1"/>
    <col min="13574" max="13574" width="13.5703125" style="29" customWidth="1"/>
    <col min="13575" max="13575" width="11.42578125" style="29" customWidth="1"/>
    <col min="13576" max="13576" width="14.85546875" style="29" customWidth="1"/>
    <col min="13577" max="13577" width="14.5703125" style="29" customWidth="1"/>
    <col min="13578" max="13578" width="14.85546875" style="29" customWidth="1"/>
    <col min="13579" max="13579" width="14.42578125" style="29" customWidth="1"/>
    <col min="13580" max="13580" width="17" style="29" customWidth="1"/>
    <col min="13581" max="13581" width="12.85546875" style="29" customWidth="1"/>
    <col min="13582" max="13582" width="13.85546875" style="29" customWidth="1"/>
    <col min="13583" max="13583" width="15" style="29" customWidth="1"/>
    <col min="13584" max="13584" width="15.42578125" style="29" customWidth="1"/>
    <col min="13585" max="13585" width="15.140625" style="29" bestFit="1" customWidth="1"/>
    <col min="13586" max="13586" width="14" style="29" customWidth="1"/>
    <col min="13587" max="13587" width="14.85546875" style="29" customWidth="1"/>
    <col min="13588" max="13794" width="11.42578125" style="29" customWidth="1"/>
    <col min="13795" max="13795" width="0.28515625" style="29" customWidth="1"/>
    <col min="13796" max="13796" width="32.28515625" style="29" customWidth="1"/>
    <col min="13797" max="13804" width="11.42578125" style="29"/>
    <col min="13805" max="13805" width="15.28515625" style="29" customWidth="1"/>
    <col min="13806" max="13806" width="32.28515625" style="29" customWidth="1"/>
    <col min="13807" max="13809" width="11.42578125" style="29" customWidth="1"/>
    <col min="13810" max="13810" width="14.28515625" style="29" customWidth="1"/>
    <col min="13811" max="13811" width="18" style="29" customWidth="1"/>
    <col min="13812" max="13812" width="15" style="29" customWidth="1"/>
    <col min="13813" max="13813" width="15.140625" style="29" customWidth="1"/>
    <col min="13814" max="13820" width="11.5703125" style="29" customWidth="1"/>
    <col min="13821" max="13821" width="17.28515625" style="29" customWidth="1"/>
    <col min="13822" max="13822" width="15.7109375" style="29" customWidth="1"/>
    <col min="13823" max="13823" width="14.28515625" style="29" customWidth="1"/>
    <col min="13824" max="13824" width="17.42578125" style="29" customWidth="1"/>
    <col min="13825" max="13825" width="14.28515625" style="29" customWidth="1"/>
    <col min="13826" max="13826" width="14.85546875" style="29" customWidth="1"/>
    <col min="13827" max="13829" width="11.42578125" style="29" customWidth="1"/>
    <col min="13830" max="13830" width="13.5703125" style="29" customWidth="1"/>
    <col min="13831" max="13831" width="11.42578125" style="29" customWidth="1"/>
    <col min="13832" max="13832" width="14.85546875" style="29" customWidth="1"/>
    <col min="13833" max="13833" width="14.5703125" style="29" customWidth="1"/>
    <col min="13834" max="13834" width="14.85546875" style="29" customWidth="1"/>
    <col min="13835" max="13835" width="14.42578125" style="29" customWidth="1"/>
    <col min="13836" max="13836" width="17" style="29" customWidth="1"/>
    <col min="13837" max="13837" width="12.85546875" style="29" customWidth="1"/>
    <col min="13838" max="13838" width="13.85546875" style="29" customWidth="1"/>
    <col min="13839" max="13839" width="15" style="29" customWidth="1"/>
    <col min="13840" max="13840" width="15.42578125" style="29" customWidth="1"/>
    <col min="13841" max="13841" width="15.140625" style="29" bestFit="1" customWidth="1"/>
    <col min="13842" max="13842" width="14" style="29" customWidth="1"/>
    <col min="13843" max="13843" width="14.85546875" style="29" customWidth="1"/>
    <col min="13844" max="14050" width="11.42578125" style="29" customWidth="1"/>
    <col min="14051" max="14051" width="0.28515625" style="29" customWidth="1"/>
    <col min="14052" max="14052" width="32.28515625" style="29" customWidth="1"/>
    <col min="14053" max="14060" width="11.42578125" style="29"/>
    <col min="14061" max="14061" width="15.28515625" style="29" customWidth="1"/>
    <col min="14062" max="14062" width="32.28515625" style="29" customWidth="1"/>
    <col min="14063" max="14065" width="11.42578125" style="29" customWidth="1"/>
    <col min="14066" max="14066" width="14.28515625" style="29" customWidth="1"/>
    <col min="14067" max="14067" width="18" style="29" customWidth="1"/>
    <col min="14068" max="14068" width="15" style="29" customWidth="1"/>
    <col min="14069" max="14069" width="15.140625" style="29" customWidth="1"/>
    <col min="14070" max="14076" width="11.5703125" style="29" customWidth="1"/>
    <col min="14077" max="14077" width="17.28515625" style="29" customWidth="1"/>
    <col min="14078" max="14078" width="15.7109375" style="29" customWidth="1"/>
    <col min="14079" max="14079" width="14.28515625" style="29" customWidth="1"/>
    <col min="14080" max="14080" width="17.42578125" style="29" customWidth="1"/>
    <col min="14081" max="14081" width="14.28515625" style="29" customWidth="1"/>
    <col min="14082" max="14082" width="14.85546875" style="29" customWidth="1"/>
    <col min="14083" max="14085" width="11.42578125" style="29" customWidth="1"/>
    <col min="14086" max="14086" width="13.5703125" style="29" customWidth="1"/>
    <col min="14087" max="14087" width="11.42578125" style="29" customWidth="1"/>
    <col min="14088" max="14088" width="14.85546875" style="29" customWidth="1"/>
    <col min="14089" max="14089" width="14.5703125" style="29" customWidth="1"/>
    <col min="14090" max="14090" width="14.85546875" style="29" customWidth="1"/>
    <col min="14091" max="14091" width="14.42578125" style="29" customWidth="1"/>
    <col min="14092" max="14092" width="17" style="29" customWidth="1"/>
    <col min="14093" max="14093" width="12.85546875" style="29" customWidth="1"/>
    <col min="14094" max="14094" width="13.85546875" style="29" customWidth="1"/>
    <col min="14095" max="14095" width="15" style="29" customWidth="1"/>
    <col min="14096" max="14096" width="15.42578125" style="29" customWidth="1"/>
    <col min="14097" max="14097" width="15.140625" style="29" bestFit="1" customWidth="1"/>
    <col min="14098" max="14098" width="14" style="29" customWidth="1"/>
    <col min="14099" max="14099" width="14.85546875" style="29" customWidth="1"/>
    <col min="14100" max="14306" width="11.42578125" style="29" customWidth="1"/>
    <col min="14307" max="14307" width="0.28515625" style="29" customWidth="1"/>
    <col min="14308" max="14308" width="32.28515625" style="29" customWidth="1"/>
    <col min="14309" max="14316" width="11.42578125" style="29"/>
    <col min="14317" max="14317" width="15.28515625" style="29" customWidth="1"/>
    <col min="14318" max="14318" width="32.28515625" style="29" customWidth="1"/>
    <col min="14319" max="14321" width="11.42578125" style="29" customWidth="1"/>
    <col min="14322" max="14322" width="14.28515625" style="29" customWidth="1"/>
    <col min="14323" max="14323" width="18" style="29" customWidth="1"/>
    <col min="14324" max="14324" width="15" style="29" customWidth="1"/>
    <col min="14325" max="14325" width="15.140625" style="29" customWidth="1"/>
    <col min="14326" max="14332" width="11.5703125" style="29" customWidth="1"/>
    <col min="14333" max="14333" width="17.28515625" style="29" customWidth="1"/>
    <col min="14334" max="14334" width="15.7109375" style="29" customWidth="1"/>
    <col min="14335" max="14335" width="14.28515625" style="29" customWidth="1"/>
    <col min="14336" max="14336" width="17.42578125" style="29" customWidth="1"/>
    <col min="14337" max="14337" width="14.28515625" style="29" customWidth="1"/>
    <col min="14338" max="14338" width="14.85546875" style="29" customWidth="1"/>
    <col min="14339" max="14341" width="11.42578125" style="29" customWidth="1"/>
    <col min="14342" max="14342" width="13.5703125" style="29" customWidth="1"/>
    <col min="14343" max="14343" width="11.42578125" style="29" customWidth="1"/>
    <col min="14344" max="14344" width="14.85546875" style="29" customWidth="1"/>
    <col min="14345" max="14345" width="14.5703125" style="29" customWidth="1"/>
    <col min="14346" max="14346" width="14.85546875" style="29" customWidth="1"/>
    <col min="14347" max="14347" width="14.42578125" style="29" customWidth="1"/>
    <col min="14348" max="14348" width="17" style="29" customWidth="1"/>
    <col min="14349" max="14349" width="12.85546875" style="29" customWidth="1"/>
    <col min="14350" max="14350" width="13.85546875" style="29" customWidth="1"/>
    <col min="14351" max="14351" width="15" style="29" customWidth="1"/>
    <col min="14352" max="14352" width="15.42578125" style="29" customWidth="1"/>
    <col min="14353" max="14353" width="15.140625" style="29" bestFit="1" customWidth="1"/>
    <col min="14354" max="14354" width="14" style="29" customWidth="1"/>
    <col min="14355" max="14355" width="14.85546875" style="29" customWidth="1"/>
    <col min="14356" max="14562" width="11.42578125" style="29" customWidth="1"/>
    <col min="14563" max="14563" width="0.28515625" style="29" customWidth="1"/>
    <col min="14564" max="14564" width="32.28515625" style="29" customWidth="1"/>
    <col min="14565" max="14572" width="11.42578125" style="29"/>
    <col min="14573" max="14573" width="15.28515625" style="29" customWidth="1"/>
    <col min="14574" max="14574" width="32.28515625" style="29" customWidth="1"/>
    <col min="14575" max="14577" width="11.42578125" style="29" customWidth="1"/>
    <col min="14578" max="14578" width="14.28515625" style="29" customWidth="1"/>
    <col min="14579" max="14579" width="18" style="29" customWidth="1"/>
    <col min="14580" max="14580" width="15" style="29" customWidth="1"/>
    <col min="14581" max="14581" width="15.140625" style="29" customWidth="1"/>
    <col min="14582" max="14588" width="11.5703125" style="29" customWidth="1"/>
    <col min="14589" max="14589" width="17.28515625" style="29" customWidth="1"/>
    <col min="14590" max="14590" width="15.7109375" style="29" customWidth="1"/>
    <col min="14591" max="14591" width="14.28515625" style="29" customWidth="1"/>
    <col min="14592" max="14592" width="17.42578125" style="29" customWidth="1"/>
    <col min="14593" max="14593" width="14.28515625" style="29" customWidth="1"/>
    <col min="14594" max="14594" width="14.85546875" style="29" customWidth="1"/>
    <col min="14595" max="14597" width="11.42578125" style="29" customWidth="1"/>
    <col min="14598" max="14598" width="13.5703125" style="29" customWidth="1"/>
    <col min="14599" max="14599" width="11.42578125" style="29" customWidth="1"/>
    <col min="14600" max="14600" width="14.85546875" style="29" customWidth="1"/>
    <col min="14601" max="14601" width="14.5703125" style="29" customWidth="1"/>
    <col min="14602" max="14602" width="14.85546875" style="29" customWidth="1"/>
    <col min="14603" max="14603" width="14.42578125" style="29" customWidth="1"/>
    <col min="14604" max="14604" width="17" style="29" customWidth="1"/>
    <col min="14605" max="14605" width="12.85546875" style="29" customWidth="1"/>
    <col min="14606" max="14606" width="13.85546875" style="29" customWidth="1"/>
    <col min="14607" max="14607" width="15" style="29" customWidth="1"/>
    <col min="14608" max="14608" width="15.42578125" style="29" customWidth="1"/>
    <col min="14609" max="14609" width="15.140625" style="29" bestFit="1" customWidth="1"/>
    <col min="14610" max="14610" width="14" style="29" customWidth="1"/>
    <col min="14611" max="14611" width="14.85546875" style="29" customWidth="1"/>
    <col min="14612" max="14818" width="11.42578125" style="29" customWidth="1"/>
    <col min="14819" max="14819" width="0.28515625" style="29" customWidth="1"/>
    <col min="14820" max="14820" width="32.28515625" style="29" customWidth="1"/>
    <col min="14821" max="14828" width="11.42578125" style="29"/>
    <col min="14829" max="14829" width="15.28515625" style="29" customWidth="1"/>
    <col min="14830" max="14830" width="32.28515625" style="29" customWidth="1"/>
    <col min="14831" max="14833" width="11.42578125" style="29" customWidth="1"/>
    <col min="14834" max="14834" width="14.28515625" style="29" customWidth="1"/>
    <col min="14835" max="14835" width="18" style="29" customWidth="1"/>
    <col min="14836" max="14836" width="15" style="29" customWidth="1"/>
    <col min="14837" max="14837" width="15.140625" style="29" customWidth="1"/>
    <col min="14838" max="14844" width="11.5703125" style="29" customWidth="1"/>
    <col min="14845" max="14845" width="17.28515625" style="29" customWidth="1"/>
    <col min="14846" max="14846" width="15.7109375" style="29" customWidth="1"/>
    <col min="14847" max="14847" width="14.28515625" style="29" customWidth="1"/>
    <col min="14848" max="14848" width="17.42578125" style="29" customWidth="1"/>
    <col min="14849" max="14849" width="14.28515625" style="29" customWidth="1"/>
    <col min="14850" max="14850" width="14.85546875" style="29" customWidth="1"/>
    <col min="14851" max="14853" width="11.42578125" style="29" customWidth="1"/>
    <col min="14854" max="14854" width="13.5703125" style="29" customWidth="1"/>
    <col min="14855" max="14855" width="11.42578125" style="29" customWidth="1"/>
    <col min="14856" max="14856" width="14.85546875" style="29" customWidth="1"/>
    <col min="14857" max="14857" width="14.5703125" style="29" customWidth="1"/>
    <col min="14858" max="14858" width="14.85546875" style="29" customWidth="1"/>
    <col min="14859" max="14859" width="14.42578125" style="29" customWidth="1"/>
    <col min="14860" max="14860" width="17" style="29" customWidth="1"/>
    <col min="14861" max="14861" width="12.85546875" style="29" customWidth="1"/>
    <col min="14862" max="14862" width="13.85546875" style="29" customWidth="1"/>
    <col min="14863" max="14863" width="15" style="29" customWidth="1"/>
    <col min="14864" max="14864" width="15.42578125" style="29" customWidth="1"/>
    <col min="14865" max="14865" width="15.140625" style="29" bestFit="1" customWidth="1"/>
    <col min="14866" max="14866" width="14" style="29" customWidth="1"/>
    <col min="14867" max="14867" width="14.85546875" style="29" customWidth="1"/>
    <col min="14868" max="15074" width="11.42578125" style="29" customWidth="1"/>
    <col min="15075" max="15075" width="0.28515625" style="29" customWidth="1"/>
    <col min="15076" max="15076" width="32.28515625" style="29" customWidth="1"/>
    <col min="15077" max="15084" width="11.42578125" style="29"/>
    <col min="15085" max="15085" width="15.28515625" style="29" customWidth="1"/>
    <col min="15086" max="15086" width="32.28515625" style="29" customWidth="1"/>
    <col min="15087" max="15089" width="11.42578125" style="29" customWidth="1"/>
    <col min="15090" max="15090" width="14.28515625" style="29" customWidth="1"/>
    <col min="15091" max="15091" width="18" style="29" customWidth="1"/>
    <col min="15092" max="15092" width="15" style="29" customWidth="1"/>
    <col min="15093" max="15093" width="15.140625" style="29" customWidth="1"/>
    <col min="15094" max="15100" width="11.5703125" style="29" customWidth="1"/>
    <col min="15101" max="15101" width="17.28515625" style="29" customWidth="1"/>
    <col min="15102" max="15102" width="15.7109375" style="29" customWidth="1"/>
    <col min="15103" max="15103" width="14.28515625" style="29" customWidth="1"/>
    <col min="15104" max="15104" width="17.42578125" style="29" customWidth="1"/>
    <col min="15105" max="15105" width="14.28515625" style="29" customWidth="1"/>
    <col min="15106" max="15106" width="14.85546875" style="29" customWidth="1"/>
    <col min="15107" max="15109" width="11.42578125" style="29" customWidth="1"/>
    <col min="15110" max="15110" width="13.5703125" style="29" customWidth="1"/>
    <col min="15111" max="15111" width="11.42578125" style="29" customWidth="1"/>
    <col min="15112" max="15112" width="14.85546875" style="29" customWidth="1"/>
    <col min="15113" max="15113" width="14.5703125" style="29" customWidth="1"/>
    <col min="15114" max="15114" width="14.85546875" style="29" customWidth="1"/>
    <col min="15115" max="15115" width="14.42578125" style="29" customWidth="1"/>
    <col min="15116" max="15116" width="17" style="29" customWidth="1"/>
    <col min="15117" max="15117" width="12.85546875" style="29" customWidth="1"/>
    <col min="15118" max="15118" width="13.85546875" style="29" customWidth="1"/>
    <col min="15119" max="15119" width="15" style="29" customWidth="1"/>
    <col min="15120" max="15120" width="15.42578125" style="29" customWidth="1"/>
    <col min="15121" max="15121" width="15.140625" style="29" bestFit="1" customWidth="1"/>
    <col min="15122" max="15122" width="14" style="29" customWidth="1"/>
    <col min="15123" max="15123" width="14.85546875" style="29" customWidth="1"/>
    <col min="15124" max="15330" width="11.42578125" style="29" customWidth="1"/>
    <col min="15331" max="15331" width="0.28515625" style="29" customWidth="1"/>
    <col min="15332" max="15332" width="32.28515625" style="29" customWidth="1"/>
    <col min="15333" max="15340" width="11.42578125" style="29"/>
    <col min="15341" max="15341" width="15.28515625" style="29" customWidth="1"/>
    <col min="15342" max="15342" width="32.28515625" style="29" customWidth="1"/>
    <col min="15343" max="15345" width="11.42578125" style="29" customWidth="1"/>
    <col min="15346" max="15346" width="14.28515625" style="29" customWidth="1"/>
    <col min="15347" max="15347" width="18" style="29" customWidth="1"/>
    <col min="15348" max="15348" width="15" style="29" customWidth="1"/>
    <col min="15349" max="15349" width="15.140625" style="29" customWidth="1"/>
    <col min="15350" max="15356" width="11.5703125" style="29" customWidth="1"/>
    <col min="15357" max="15357" width="17.28515625" style="29" customWidth="1"/>
    <col min="15358" max="15358" width="15.7109375" style="29" customWidth="1"/>
    <col min="15359" max="15359" width="14.28515625" style="29" customWidth="1"/>
    <col min="15360" max="15360" width="17.42578125" style="29" customWidth="1"/>
    <col min="15361" max="15361" width="14.28515625" style="29" customWidth="1"/>
    <col min="15362" max="15362" width="14.85546875" style="29" customWidth="1"/>
    <col min="15363" max="15365" width="11.42578125" style="29" customWidth="1"/>
    <col min="15366" max="15366" width="13.5703125" style="29" customWidth="1"/>
    <col min="15367" max="15367" width="11.42578125" style="29" customWidth="1"/>
    <col min="15368" max="15368" width="14.85546875" style="29" customWidth="1"/>
    <col min="15369" max="15369" width="14.5703125" style="29" customWidth="1"/>
    <col min="15370" max="15370" width="14.85546875" style="29" customWidth="1"/>
    <col min="15371" max="15371" width="14.42578125" style="29" customWidth="1"/>
    <col min="15372" max="15372" width="17" style="29" customWidth="1"/>
    <col min="15373" max="15373" width="12.85546875" style="29" customWidth="1"/>
    <col min="15374" max="15374" width="13.85546875" style="29" customWidth="1"/>
    <col min="15375" max="15375" width="15" style="29" customWidth="1"/>
    <col min="15376" max="15376" width="15.42578125" style="29" customWidth="1"/>
    <col min="15377" max="15377" width="15.140625" style="29" bestFit="1" customWidth="1"/>
    <col min="15378" max="15378" width="14" style="29" customWidth="1"/>
    <col min="15379" max="15379" width="14.85546875" style="29" customWidth="1"/>
    <col min="15380" max="15586" width="11.42578125" style="29" customWidth="1"/>
    <col min="15587" max="15587" width="0.28515625" style="29" customWidth="1"/>
    <col min="15588" max="15588" width="32.28515625" style="29" customWidth="1"/>
    <col min="15589" max="15596" width="11.42578125" style="29"/>
    <col min="15597" max="15597" width="15.28515625" style="29" customWidth="1"/>
    <col min="15598" max="15598" width="32.28515625" style="29" customWidth="1"/>
    <col min="15599" max="15601" width="11.42578125" style="29" customWidth="1"/>
    <col min="15602" max="15602" width="14.28515625" style="29" customWidth="1"/>
    <col min="15603" max="15603" width="18" style="29" customWidth="1"/>
    <col min="15604" max="15604" width="15" style="29" customWidth="1"/>
    <col min="15605" max="15605" width="15.140625" style="29" customWidth="1"/>
    <col min="15606" max="15612" width="11.5703125" style="29" customWidth="1"/>
    <col min="15613" max="15613" width="17.28515625" style="29" customWidth="1"/>
    <col min="15614" max="15614" width="15.7109375" style="29" customWidth="1"/>
    <col min="15615" max="15615" width="14.28515625" style="29" customWidth="1"/>
    <col min="15616" max="15616" width="17.42578125" style="29" customWidth="1"/>
    <col min="15617" max="15617" width="14.28515625" style="29" customWidth="1"/>
    <col min="15618" max="15618" width="14.85546875" style="29" customWidth="1"/>
    <col min="15619" max="15621" width="11.42578125" style="29" customWidth="1"/>
    <col min="15622" max="15622" width="13.5703125" style="29" customWidth="1"/>
    <col min="15623" max="15623" width="11.42578125" style="29" customWidth="1"/>
    <col min="15624" max="15624" width="14.85546875" style="29" customWidth="1"/>
    <col min="15625" max="15625" width="14.5703125" style="29" customWidth="1"/>
    <col min="15626" max="15626" width="14.85546875" style="29" customWidth="1"/>
    <col min="15627" max="15627" width="14.42578125" style="29" customWidth="1"/>
    <col min="15628" max="15628" width="17" style="29" customWidth="1"/>
    <col min="15629" max="15629" width="12.85546875" style="29" customWidth="1"/>
    <col min="15630" max="15630" width="13.85546875" style="29" customWidth="1"/>
    <col min="15631" max="15631" width="15" style="29" customWidth="1"/>
    <col min="15632" max="15632" width="15.42578125" style="29" customWidth="1"/>
    <col min="15633" max="15633" width="15.140625" style="29" bestFit="1" customWidth="1"/>
    <col min="15634" max="15634" width="14" style="29" customWidth="1"/>
    <col min="15635" max="15635" width="14.85546875" style="29" customWidth="1"/>
    <col min="15636" max="15842" width="11.42578125" style="29" customWidth="1"/>
    <col min="15843" max="15843" width="0.28515625" style="29" customWidth="1"/>
    <col min="15844" max="15844" width="32.28515625" style="29" customWidth="1"/>
    <col min="15845" max="15852" width="11.42578125" style="29"/>
    <col min="15853" max="15853" width="15.28515625" style="29" customWidth="1"/>
    <col min="15854" max="15854" width="32.28515625" style="29" customWidth="1"/>
    <col min="15855" max="15857" width="11.42578125" style="29" customWidth="1"/>
    <col min="15858" max="15858" width="14.28515625" style="29" customWidth="1"/>
    <col min="15859" max="15859" width="18" style="29" customWidth="1"/>
    <col min="15860" max="15860" width="15" style="29" customWidth="1"/>
    <col min="15861" max="15861" width="15.140625" style="29" customWidth="1"/>
    <col min="15862" max="15868" width="11.5703125" style="29" customWidth="1"/>
    <col min="15869" max="15869" width="17.28515625" style="29" customWidth="1"/>
    <col min="15870" max="15870" width="15.7109375" style="29" customWidth="1"/>
    <col min="15871" max="15871" width="14.28515625" style="29" customWidth="1"/>
    <col min="15872" max="15872" width="17.42578125" style="29" customWidth="1"/>
    <col min="15873" max="15873" width="14.28515625" style="29" customWidth="1"/>
    <col min="15874" max="15874" width="14.85546875" style="29" customWidth="1"/>
    <col min="15875" max="15877" width="11.42578125" style="29" customWidth="1"/>
    <col min="15878" max="15878" width="13.5703125" style="29" customWidth="1"/>
    <col min="15879" max="15879" width="11.42578125" style="29" customWidth="1"/>
    <col min="15880" max="15880" width="14.85546875" style="29" customWidth="1"/>
    <col min="15881" max="15881" width="14.5703125" style="29" customWidth="1"/>
    <col min="15882" max="15882" width="14.85546875" style="29" customWidth="1"/>
    <col min="15883" max="15883" width="14.42578125" style="29" customWidth="1"/>
    <col min="15884" max="15884" width="17" style="29" customWidth="1"/>
    <col min="15885" max="15885" width="12.85546875" style="29" customWidth="1"/>
    <col min="15886" max="15886" width="13.85546875" style="29" customWidth="1"/>
    <col min="15887" max="15887" width="15" style="29" customWidth="1"/>
    <col min="15888" max="15888" width="15.42578125" style="29" customWidth="1"/>
    <col min="15889" max="15889" width="15.140625" style="29" bestFit="1" customWidth="1"/>
    <col min="15890" max="15890" width="14" style="29" customWidth="1"/>
    <col min="15891" max="15891" width="14.85546875" style="29" customWidth="1"/>
    <col min="15892" max="16098" width="11.42578125" style="29" customWidth="1"/>
    <col min="16099" max="16099" width="0.28515625" style="29" customWidth="1"/>
    <col min="16100" max="16100" width="32.28515625" style="29" customWidth="1"/>
    <col min="16101" max="16108" width="11.42578125" style="29"/>
    <col min="16109" max="16109" width="15.28515625" style="29" customWidth="1"/>
    <col min="16110" max="16110" width="32.28515625" style="29" customWidth="1"/>
    <col min="16111" max="16113" width="11.42578125" style="29" customWidth="1"/>
    <col min="16114" max="16114" width="14.28515625" style="29" customWidth="1"/>
    <col min="16115" max="16115" width="18" style="29" customWidth="1"/>
    <col min="16116" max="16116" width="15" style="29" customWidth="1"/>
    <col min="16117" max="16117" width="15.140625" style="29" customWidth="1"/>
    <col min="16118" max="16124" width="11.5703125" style="29" customWidth="1"/>
    <col min="16125" max="16125" width="17.28515625" style="29" customWidth="1"/>
    <col min="16126" max="16126" width="15.7109375" style="29" customWidth="1"/>
    <col min="16127" max="16127" width="14.28515625" style="29" customWidth="1"/>
    <col min="16128" max="16128" width="17.42578125" style="29" customWidth="1"/>
    <col min="16129" max="16129" width="14.28515625" style="29" customWidth="1"/>
    <col min="16130" max="16130" width="14.85546875" style="29" customWidth="1"/>
    <col min="16131" max="16133" width="11.42578125" style="29" customWidth="1"/>
    <col min="16134" max="16134" width="13.5703125" style="29" customWidth="1"/>
    <col min="16135" max="16135" width="11.42578125" style="29" customWidth="1"/>
    <col min="16136" max="16136" width="14.85546875" style="29" customWidth="1"/>
    <col min="16137" max="16137" width="14.5703125" style="29" customWidth="1"/>
    <col min="16138" max="16138" width="14.85546875" style="29" customWidth="1"/>
    <col min="16139" max="16139" width="14.42578125" style="29" customWidth="1"/>
    <col min="16140" max="16140" width="17" style="29" customWidth="1"/>
    <col min="16141" max="16141" width="12.85546875" style="29" customWidth="1"/>
    <col min="16142" max="16142" width="13.85546875" style="29" customWidth="1"/>
    <col min="16143" max="16143" width="15" style="29" customWidth="1"/>
    <col min="16144" max="16144" width="15.42578125" style="29" customWidth="1"/>
    <col min="16145" max="16145" width="15.140625" style="29" bestFit="1" customWidth="1"/>
    <col min="16146" max="16146" width="14" style="29" customWidth="1"/>
    <col min="16147" max="16147" width="14.85546875" style="29" customWidth="1"/>
    <col min="16148" max="16354" width="11.42578125" style="29" customWidth="1"/>
    <col min="16355" max="16355" width="0.28515625" style="29" customWidth="1"/>
    <col min="16356" max="16356" width="32.28515625" style="29" customWidth="1"/>
    <col min="16357" max="16384" width="11.42578125" style="29"/>
  </cols>
  <sheetData>
    <row r="1" spans="1:36" s="15" customFormat="1" ht="36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8" t="s">
        <v>28</v>
      </c>
      <c r="AD1" s="9" t="s">
        <v>29</v>
      </c>
      <c r="AE1" s="10" t="s">
        <v>30</v>
      </c>
      <c r="AF1" s="11" t="s">
        <v>31</v>
      </c>
      <c r="AG1" s="12" t="s">
        <v>32</v>
      </c>
      <c r="AH1" s="13" t="s">
        <v>33</v>
      </c>
      <c r="AI1" s="14" t="s">
        <v>34</v>
      </c>
    </row>
    <row r="2" spans="1:36" x14ac:dyDescent="0.2">
      <c r="A2" s="16" t="s">
        <v>35</v>
      </c>
      <c r="B2" s="17"/>
      <c r="C2" s="17">
        <v>42505349</v>
      </c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21"/>
      <c r="U2" s="22"/>
      <c r="V2" s="23"/>
      <c r="W2" s="23"/>
      <c r="X2" s="24">
        <f t="shared" ref="X2:X65" si="0">((E2/200)*(1.5*V2))</f>
        <v>0</v>
      </c>
      <c r="Y2" s="24">
        <f t="shared" ref="Y2:Y65" si="1">((E2/200)*(2*W2))</f>
        <v>0</v>
      </c>
      <c r="Z2" s="25">
        <f t="shared" ref="Z2:Z65" si="2">X2+Y2</f>
        <v>0</v>
      </c>
      <c r="AA2" s="26"/>
      <c r="AB2" s="26"/>
      <c r="AC2" s="26">
        <f t="shared" ref="AC2:AC65" si="3">IF(AB2-(AA2+Z2)&gt;=0,(AB2-(AA2+Z2)),0)</f>
        <v>0</v>
      </c>
      <c r="AD2" s="25"/>
      <c r="AE2" s="27"/>
      <c r="AF2" s="25">
        <f t="shared" ref="AF2:AF65" si="4">(R2+S2+T2+U2)-(AC2+AD2+AE2)</f>
        <v>0</v>
      </c>
      <c r="AG2" s="24">
        <v>150000</v>
      </c>
      <c r="AH2" s="28">
        <f t="shared" ref="AH2:AH65" si="5">AF2-AG2</f>
        <v>-150000</v>
      </c>
      <c r="AI2" s="25">
        <f t="shared" ref="AI2:AI65" si="6">IF((Z2+AA2-AB2)&gt;=0,(Z2+AA2-AB2),0)</f>
        <v>0</v>
      </c>
    </row>
    <row r="3" spans="1:36" x14ac:dyDescent="0.2">
      <c r="A3" s="16" t="s">
        <v>36</v>
      </c>
      <c r="B3" s="17"/>
      <c r="C3" s="17">
        <v>25540701</v>
      </c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0"/>
      <c r="T3" s="21"/>
      <c r="U3" s="30"/>
      <c r="V3" s="23"/>
      <c r="W3" s="23"/>
      <c r="X3" s="24">
        <f t="shared" si="0"/>
        <v>0</v>
      </c>
      <c r="Y3" s="24">
        <f t="shared" si="1"/>
        <v>0</v>
      </c>
      <c r="Z3" s="25">
        <f t="shared" si="2"/>
        <v>0</v>
      </c>
      <c r="AA3" s="26"/>
      <c r="AB3" s="26"/>
      <c r="AC3" s="26">
        <f t="shared" si="3"/>
        <v>0</v>
      </c>
      <c r="AD3" s="31"/>
      <c r="AE3" s="27"/>
      <c r="AF3" s="25">
        <f t="shared" si="4"/>
        <v>0</v>
      </c>
      <c r="AG3" s="24">
        <v>100000</v>
      </c>
      <c r="AH3" s="28">
        <f t="shared" si="5"/>
        <v>-100000</v>
      </c>
      <c r="AI3" s="25">
        <f t="shared" si="6"/>
        <v>0</v>
      </c>
    </row>
    <row r="4" spans="1:36" x14ac:dyDescent="0.2">
      <c r="A4" s="16" t="s">
        <v>37</v>
      </c>
      <c r="B4" s="17"/>
      <c r="C4" s="17">
        <v>37137835</v>
      </c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1"/>
      <c r="U4" s="22"/>
      <c r="V4" s="23"/>
      <c r="W4" s="32"/>
      <c r="X4" s="24">
        <f t="shared" si="0"/>
        <v>0</v>
      </c>
      <c r="Y4" s="24">
        <f t="shared" si="1"/>
        <v>0</v>
      </c>
      <c r="Z4" s="25">
        <f t="shared" si="2"/>
        <v>0</v>
      </c>
      <c r="AA4" s="26"/>
      <c r="AB4" s="26"/>
      <c r="AC4" s="26">
        <f t="shared" si="3"/>
        <v>0</v>
      </c>
      <c r="AD4" s="31"/>
      <c r="AE4" s="31"/>
      <c r="AF4" s="25">
        <f t="shared" si="4"/>
        <v>0</v>
      </c>
      <c r="AG4" s="24">
        <v>200000</v>
      </c>
      <c r="AH4" s="28">
        <f t="shared" si="5"/>
        <v>-200000</v>
      </c>
      <c r="AI4" s="25">
        <f t="shared" si="6"/>
        <v>0</v>
      </c>
    </row>
    <row r="5" spans="1:36" x14ac:dyDescent="0.2">
      <c r="A5" s="16" t="s">
        <v>38</v>
      </c>
      <c r="B5" s="17"/>
      <c r="C5" s="17">
        <v>12416256</v>
      </c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  <c r="T5" s="21"/>
      <c r="U5" s="30"/>
      <c r="V5" s="23"/>
      <c r="W5" s="32"/>
      <c r="X5" s="24">
        <f t="shared" si="0"/>
        <v>0</v>
      </c>
      <c r="Y5" s="24">
        <f t="shared" si="1"/>
        <v>0</v>
      </c>
      <c r="Z5" s="25">
        <f t="shared" si="2"/>
        <v>0</v>
      </c>
      <c r="AA5" s="26"/>
      <c r="AB5" s="26"/>
      <c r="AC5" s="26">
        <f t="shared" si="3"/>
        <v>0</v>
      </c>
      <c r="AD5" s="26"/>
      <c r="AE5" s="33"/>
      <c r="AF5" s="25">
        <f t="shared" si="4"/>
        <v>0</v>
      </c>
      <c r="AG5" s="24"/>
      <c r="AH5" s="28">
        <f t="shared" si="5"/>
        <v>0</v>
      </c>
      <c r="AI5" s="25">
        <f t="shared" si="6"/>
        <v>0</v>
      </c>
    </row>
    <row r="6" spans="1:36" x14ac:dyDescent="0.2">
      <c r="A6" s="16" t="s">
        <v>39</v>
      </c>
      <c r="B6" s="17"/>
      <c r="C6" s="17">
        <v>37614078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21"/>
      <c r="U6" s="34"/>
      <c r="V6" s="23"/>
      <c r="W6" s="23"/>
      <c r="X6" s="24">
        <f t="shared" si="0"/>
        <v>0</v>
      </c>
      <c r="Y6" s="24">
        <f t="shared" si="1"/>
        <v>0</v>
      </c>
      <c r="Z6" s="25">
        <f t="shared" si="2"/>
        <v>0</v>
      </c>
      <c r="AA6" s="26"/>
      <c r="AB6" s="26"/>
      <c r="AC6" s="26">
        <f t="shared" si="3"/>
        <v>0</v>
      </c>
      <c r="AD6" s="25"/>
      <c r="AE6" s="31"/>
      <c r="AF6" s="25">
        <f t="shared" si="4"/>
        <v>0</v>
      </c>
      <c r="AG6" s="24">
        <v>100000</v>
      </c>
      <c r="AH6" s="28">
        <f t="shared" si="5"/>
        <v>-100000</v>
      </c>
      <c r="AI6" s="25">
        <f t="shared" si="6"/>
        <v>0</v>
      </c>
    </row>
    <row r="7" spans="1:36" x14ac:dyDescent="0.2">
      <c r="A7" s="16" t="s">
        <v>40</v>
      </c>
      <c r="B7" s="17"/>
      <c r="C7" s="17">
        <v>17949384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21"/>
      <c r="U7" s="22"/>
      <c r="V7" s="23"/>
      <c r="W7" s="23"/>
      <c r="X7" s="24">
        <f t="shared" si="0"/>
        <v>0</v>
      </c>
      <c r="Y7" s="24">
        <f t="shared" si="1"/>
        <v>0</v>
      </c>
      <c r="Z7" s="25">
        <f t="shared" si="2"/>
        <v>0</v>
      </c>
      <c r="AA7" s="26"/>
      <c r="AB7" s="26"/>
      <c r="AC7" s="26">
        <f t="shared" si="3"/>
        <v>0</v>
      </c>
      <c r="AD7" s="25"/>
      <c r="AE7" s="27"/>
      <c r="AF7" s="25">
        <f t="shared" si="4"/>
        <v>0</v>
      </c>
      <c r="AG7" s="24"/>
      <c r="AH7" s="28">
        <f t="shared" si="5"/>
        <v>0</v>
      </c>
      <c r="AI7" s="25">
        <f t="shared" si="6"/>
        <v>0</v>
      </c>
    </row>
    <row r="8" spans="1:36" x14ac:dyDescent="0.2">
      <c r="A8" s="16" t="s">
        <v>41</v>
      </c>
      <c r="B8" s="17"/>
      <c r="C8" s="17">
        <v>25423490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/>
      <c r="U8" s="30"/>
      <c r="V8" s="23"/>
      <c r="W8" s="35"/>
      <c r="X8" s="24">
        <f t="shared" si="0"/>
        <v>0</v>
      </c>
      <c r="Y8" s="24">
        <f t="shared" si="1"/>
        <v>0</v>
      </c>
      <c r="Z8" s="25">
        <f t="shared" si="2"/>
        <v>0</v>
      </c>
      <c r="AA8" s="26"/>
      <c r="AB8" s="26"/>
      <c r="AC8" s="26">
        <f t="shared" si="3"/>
        <v>0</v>
      </c>
      <c r="AD8" s="31"/>
      <c r="AE8" s="27"/>
      <c r="AF8" s="25">
        <f t="shared" si="4"/>
        <v>0</v>
      </c>
      <c r="AG8" s="24">
        <v>100000</v>
      </c>
      <c r="AH8" s="28">
        <f t="shared" si="5"/>
        <v>-100000</v>
      </c>
      <c r="AI8" s="25">
        <f t="shared" si="6"/>
        <v>0</v>
      </c>
    </row>
    <row r="9" spans="1:36" x14ac:dyDescent="0.2">
      <c r="A9" s="16" t="s">
        <v>42</v>
      </c>
      <c r="B9" s="17"/>
      <c r="C9" s="17">
        <v>40272332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36"/>
      <c r="T9" s="21"/>
      <c r="U9" s="22"/>
      <c r="V9" s="23"/>
      <c r="W9" s="37"/>
      <c r="X9" s="24">
        <f t="shared" si="0"/>
        <v>0</v>
      </c>
      <c r="Y9" s="24">
        <f t="shared" si="1"/>
        <v>0</v>
      </c>
      <c r="Z9" s="25">
        <f t="shared" si="2"/>
        <v>0</v>
      </c>
      <c r="AA9" s="26"/>
      <c r="AB9" s="26"/>
      <c r="AC9" s="26">
        <f t="shared" si="3"/>
        <v>0</v>
      </c>
      <c r="AD9" s="31"/>
      <c r="AE9" s="31"/>
      <c r="AF9" s="25">
        <f t="shared" si="4"/>
        <v>0</v>
      </c>
      <c r="AG9" s="24">
        <v>100000</v>
      </c>
      <c r="AH9" s="28">
        <f t="shared" si="5"/>
        <v>-100000</v>
      </c>
      <c r="AI9" s="25">
        <f t="shared" si="6"/>
        <v>0</v>
      </c>
    </row>
    <row r="10" spans="1:36" x14ac:dyDescent="0.2">
      <c r="A10" s="50" t="s">
        <v>43</v>
      </c>
      <c r="B10" s="17"/>
      <c r="C10" s="17">
        <v>21985039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/>
      <c r="T10" s="21"/>
      <c r="U10" s="21"/>
      <c r="V10" s="23"/>
      <c r="W10" s="32"/>
      <c r="X10" s="24">
        <f t="shared" si="0"/>
        <v>0</v>
      </c>
      <c r="Y10" s="24">
        <f t="shared" si="1"/>
        <v>0</v>
      </c>
      <c r="Z10" s="25">
        <f t="shared" si="2"/>
        <v>0</v>
      </c>
      <c r="AA10" s="26"/>
      <c r="AB10" s="26"/>
      <c r="AC10" s="26">
        <f t="shared" si="3"/>
        <v>0</v>
      </c>
      <c r="AD10" s="38"/>
      <c r="AE10" s="38"/>
      <c r="AF10" s="25">
        <f t="shared" si="4"/>
        <v>0</v>
      </c>
      <c r="AG10" s="24">
        <v>0</v>
      </c>
      <c r="AH10" s="28">
        <f t="shared" si="5"/>
        <v>0</v>
      </c>
      <c r="AI10" s="25">
        <f t="shared" si="6"/>
        <v>0</v>
      </c>
      <c r="AJ10" s="29" t="s">
        <v>127</v>
      </c>
    </row>
    <row r="11" spans="1:36" x14ac:dyDescent="0.2">
      <c r="A11" s="16" t="s">
        <v>44</v>
      </c>
      <c r="B11" s="17"/>
      <c r="C11" s="17">
        <v>36964277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21"/>
      <c r="U11" s="30"/>
      <c r="V11" s="23"/>
      <c r="W11" s="23"/>
      <c r="X11" s="24">
        <f t="shared" si="0"/>
        <v>0</v>
      </c>
      <c r="Y11" s="24">
        <f t="shared" si="1"/>
        <v>0</v>
      </c>
      <c r="Z11" s="25">
        <f t="shared" si="2"/>
        <v>0</v>
      </c>
      <c r="AA11" s="26"/>
      <c r="AB11" s="26"/>
      <c r="AC11" s="26">
        <f t="shared" si="3"/>
        <v>0</v>
      </c>
      <c r="AD11" s="25"/>
      <c r="AE11" s="38"/>
      <c r="AF11" s="25">
        <f t="shared" si="4"/>
        <v>0</v>
      </c>
      <c r="AG11" s="24"/>
      <c r="AH11" s="28">
        <f t="shared" si="5"/>
        <v>0</v>
      </c>
      <c r="AI11" s="25">
        <f t="shared" si="6"/>
        <v>0</v>
      </c>
    </row>
    <row r="12" spans="1:36" x14ac:dyDescent="0.2">
      <c r="A12" s="16" t="s">
        <v>45</v>
      </c>
      <c r="B12" s="17"/>
      <c r="C12" s="17">
        <v>33570029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  <c r="T12" s="21"/>
      <c r="U12" s="30"/>
      <c r="V12" s="23"/>
      <c r="W12" s="23"/>
      <c r="X12" s="24">
        <f t="shared" si="0"/>
        <v>0</v>
      </c>
      <c r="Y12" s="24">
        <f t="shared" si="1"/>
        <v>0</v>
      </c>
      <c r="Z12" s="25">
        <f t="shared" si="2"/>
        <v>0</v>
      </c>
      <c r="AA12" s="26"/>
      <c r="AB12" s="26"/>
      <c r="AC12" s="26">
        <f t="shared" si="3"/>
        <v>0</v>
      </c>
      <c r="AD12" s="31"/>
      <c r="AE12" s="31"/>
      <c r="AF12" s="25">
        <f t="shared" si="4"/>
        <v>0</v>
      </c>
      <c r="AG12" s="24">
        <v>50000</v>
      </c>
      <c r="AH12" s="28">
        <f t="shared" si="5"/>
        <v>-50000</v>
      </c>
      <c r="AI12" s="25">
        <f t="shared" si="6"/>
        <v>0</v>
      </c>
    </row>
    <row r="13" spans="1:36" x14ac:dyDescent="0.2">
      <c r="A13" s="16" t="s">
        <v>46</v>
      </c>
      <c r="B13" s="17"/>
      <c r="C13" s="17">
        <v>94596415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21"/>
      <c r="U13" s="22"/>
      <c r="V13" s="23"/>
      <c r="W13" s="32"/>
      <c r="X13" s="24">
        <f t="shared" si="0"/>
        <v>0</v>
      </c>
      <c r="Y13" s="24">
        <f t="shared" si="1"/>
        <v>0</v>
      </c>
      <c r="Z13" s="25">
        <f t="shared" si="2"/>
        <v>0</v>
      </c>
      <c r="AA13" s="26"/>
      <c r="AB13" s="26"/>
      <c r="AC13" s="26">
        <f t="shared" si="3"/>
        <v>0</v>
      </c>
      <c r="AD13" s="26"/>
      <c r="AE13" s="31"/>
      <c r="AF13" s="25">
        <f t="shared" si="4"/>
        <v>0</v>
      </c>
      <c r="AG13" s="24"/>
      <c r="AH13" s="28">
        <f t="shared" si="5"/>
        <v>0</v>
      </c>
      <c r="AI13" s="25">
        <f t="shared" si="6"/>
        <v>0</v>
      </c>
    </row>
    <row r="14" spans="1:36" x14ac:dyDescent="0.2">
      <c r="A14" s="16" t="s">
        <v>47</v>
      </c>
      <c r="B14" s="17"/>
      <c r="C14" s="17">
        <v>41884729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21"/>
      <c r="U14" s="22"/>
      <c r="V14" s="23"/>
      <c r="W14" s="23"/>
      <c r="X14" s="24">
        <f t="shared" si="0"/>
        <v>0</v>
      </c>
      <c r="Y14" s="24">
        <f t="shared" si="1"/>
        <v>0</v>
      </c>
      <c r="Z14" s="25">
        <f t="shared" si="2"/>
        <v>0</v>
      </c>
      <c r="AA14" s="26"/>
      <c r="AB14" s="26"/>
      <c r="AC14" s="26">
        <f t="shared" si="3"/>
        <v>0</v>
      </c>
      <c r="AD14" s="31"/>
      <c r="AE14" s="31"/>
      <c r="AF14" s="25">
        <f t="shared" si="4"/>
        <v>0</v>
      </c>
      <c r="AG14" s="24"/>
      <c r="AH14" s="28">
        <f t="shared" si="5"/>
        <v>0</v>
      </c>
      <c r="AI14" s="25">
        <f t="shared" si="6"/>
        <v>0</v>
      </c>
    </row>
    <row r="15" spans="1:36" x14ac:dyDescent="0.2">
      <c r="A15" s="16" t="s">
        <v>48</v>
      </c>
      <c r="B15" s="17"/>
      <c r="C15" s="17">
        <v>32194919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  <c r="T15" s="21"/>
      <c r="U15" s="22"/>
      <c r="V15" s="23"/>
      <c r="W15" s="32"/>
      <c r="X15" s="24">
        <f t="shared" si="0"/>
        <v>0</v>
      </c>
      <c r="Y15" s="24">
        <f t="shared" si="1"/>
        <v>0</v>
      </c>
      <c r="Z15" s="25">
        <f t="shared" si="2"/>
        <v>0</v>
      </c>
      <c r="AA15" s="26"/>
      <c r="AB15" s="26"/>
      <c r="AC15" s="26">
        <f t="shared" si="3"/>
        <v>0</v>
      </c>
      <c r="AD15" s="26"/>
      <c r="AE15" s="38"/>
      <c r="AF15" s="25">
        <f t="shared" si="4"/>
        <v>0</v>
      </c>
      <c r="AG15" s="24"/>
      <c r="AH15" s="28">
        <f t="shared" si="5"/>
        <v>0</v>
      </c>
      <c r="AI15" s="25">
        <f t="shared" si="6"/>
        <v>0</v>
      </c>
    </row>
    <row r="16" spans="1:36" x14ac:dyDescent="0.2">
      <c r="A16" s="16" t="s">
        <v>49</v>
      </c>
      <c r="B16" s="17"/>
      <c r="C16" s="17">
        <v>32169313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21"/>
      <c r="U16" s="22"/>
      <c r="V16" s="23"/>
      <c r="W16" s="23"/>
      <c r="X16" s="24">
        <f t="shared" si="0"/>
        <v>0</v>
      </c>
      <c r="Y16" s="24">
        <f t="shared" si="1"/>
        <v>0</v>
      </c>
      <c r="Z16" s="25">
        <f t="shared" si="2"/>
        <v>0</v>
      </c>
      <c r="AA16" s="26"/>
      <c r="AB16" s="26"/>
      <c r="AC16" s="26">
        <f t="shared" si="3"/>
        <v>0</v>
      </c>
      <c r="AD16" s="31"/>
      <c r="AE16" s="31"/>
      <c r="AF16" s="25">
        <f t="shared" si="4"/>
        <v>0</v>
      </c>
      <c r="AG16" s="24"/>
      <c r="AH16" s="28">
        <f t="shared" si="5"/>
        <v>0</v>
      </c>
      <c r="AI16" s="25">
        <f t="shared" si="6"/>
        <v>0</v>
      </c>
    </row>
    <row r="17" spans="1:35" x14ac:dyDescent="0.2">
      <c r="A17" s="16" t="s">
        <v>50</v>
      </c>
      <c r="B17" s="17"/>
      <c r="C17" s="17">
        <v>39602991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0"/>
      <c r="T17" s="21"/>
      <c r="U17" s="30"/>
      <c r="V17" s="23"/>
      <c r="W17" s="23"/>
      <c r="X17" s="24">
        <f t="shared" si="0"/>
        <v>0</v>
      </c>
      <c r="Y17" s="24">
        <f t="shared" si="1"/>
        <v>0</v>
      </c>
      <c r="Z17" s="25">
        <f t="shared" si="2"/>
        <v>0</v>
      </c>
      <c r="AA17" s="26"/>
      <c r="AB17" s="26"/>
      <c r="AC17" s="26">
        <f t="shared" si="3"/>
        <v>0</v>
      </c>
      <c r="AD17" s="25"/>
      <c r="AE17" s="31"/>
      <c r="AF17" s="25">
        <f t="shared" si="4"/>
        <v>0</v>
      </c>
      <c r="AG17" s="24">
        <v>200000</v>
      </c>
      <c r="AH17" s="28">
        <f t="shared" si="5"/>
        <v>-200000</v>
      </c>
      <c r="AI17" s="25">
        <f t="shared" si="6"/>
        <v>0</v>
      </c>
    </row>
    <row r="18" spans="1:35" x14ac:dyDescent="0.2">
      <c r="A18" s="16" t="s">
        <v>51</v>
      </c>
      <c r="B18" s="17"/>
      <c r="C18" s="17">
        <v>25008411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0"/>
      <c r="T18" s="21"/>
      <c r="U18" s="22"/>
      <c r="V18" s="23"/>
      <c r="W18" s="32"/>
      <c r="X18" s="24">
        <f t="shared" si="0"/>
        <v>0</v>
      </c>
      <c r="Y18" s="24">
        <f t="shared" si="1"/>
        <v>0</v>
      </c>
      <c r="Z18" s="25">
        <f t="shared" si="2"/>
        <v>0</v>
      </c>
      <c r="AA18" s="26"/>
      <c r="AB18" s="26"/>
      <c r="AC18" s="26">
        <f t="shared" si="3"/>
        <v>0</v>
      </c>
      <c r="AD18" s="26"/>
      <c r="AE18" s="38"/>
      <c r="AF18" s="25">
        <f t="shared" si="4"/>
        <v>0</v>
      </c>
      <c r="AG18" s="24"/>
      <c r="AH18" s="28">
        <f t="shared" si="5"/>
        <v>0</v>
      </c>
      <c r="AI18" s="25">
        <f t="shared" si="6"/>
        <v>0</v>
      </c>
    </row>
    <row r="19" spans="1:35" ht="15" x14ac:dyDescent="0.25">
      <c r="A19" s="16" t="s">
        <v>52</v>
      </c>
      <c r="B19" s="17"/>
      <c r="C19" s="39">
        <v>41476416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T19" s="21"/>
      <c r="U19" s="22"/>
      <c r="V19" s="23"/>
      <c r="W19" s="23"/>
      <c r="X19" s="24">
        <f t="shared" si="0"/>
        <v>0</v>
      </c>
      <c r="Y19" s="24">
        <f t="shared" si="1"/>
        <v>0</v>
      </c>
      <c r="Z19" s="25">
        <f t="shared" si="2"/>
        <v>0</v>
      </c>
      <c r="AA19" s="26"/>
      <c r="AB19" s="26"/>
      <c r="AC19" s="26">
        <f t="shared" si="3"/>
        <v>0</v>
      </c>
      <c r="AD19" s="31"/>
      <c r="AE19" s="31"/>
      <c r="AF19" s="25">
        <f t="shared" si="4"/>
        <v>0</v>
      </c>
      <c r="AG19" s="24"/>
      <c r="AH19" s="28">
        <f t="shared" si="5"/>
        <v>0</v>
      </c>
      <c r="AI19" s="25">
        <f t="shared" si="6"/>
        <v>0</v>
      </c>
    </row>
    <row r="20" spans="1:35" x14ac:dyDescent="0.2">
      <c r="A20" s="16" t="s">
        <v>53</v>
      </c>
      <c r="B20" s="17"/>
      <c r="C20" s="17">
        <v>37614480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0"/>
      <c r="T20" s="21"/>
      <c r="U20" s="22"/>
      <c r="V20" s="23"/>
      <c r="W20" s="35"/>
      <c r="X20" s="24">
        <f t="shared" si="0"/>
        <v>0</v>
      </c>
      <c r="Y20" s="24">
        <f t="shared" si="1"/>
        <v>0</v>
      </c>
      <c r="Z20" s="25">
        <f t="shared" si="2"/>
        <v>0</v>
      </c>
      <c r="AA20" s="26"/>
      <c r="AB20" s="26"/>
      <c r="AC20" s="26">
        <f t="shared" si="3"/>
        <v>0</v>
      </c>
      <c r="AD20" s="31"/>
      <c r="AE20" s="31"/>
      <c r="AF20" s="25">
        <f t="shared" si="4"/>
        <v>0</v>
      </c>
      <c r="AG20" s="24">
        <v>200000</v>
      </c>
      <c r="AH20" s="28">
        <f t="shared" si="5"/>
        <v>-200000</v>
      </c>
      <c r="AI20" s="25">
        <f t="shared" si="6"/>
        <v>0</v>
      </c>
    </row>
    <row r="21" spans="1:35" x14ac:dyDescent="0.2">
      <c r="A21" s="16" t="s">
        <v>54</v>
      </c>
      <c r="B21" s="17"/>
      <c r="C21" s="17">
        <v>31188307</v>
      </c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0"/>
      <c r="T21" s="21"/>
      <c r="U21" s="22"/>
      <c r="V21" s="23"/>
      <c r="W21" s="23"/>
      <c r="X21" s="24">
        <f t="shared" si="0"/>
        <v>0</v>
      </c>
      <c r="Y21" s="24">
        <f t="shared" si="1"/>
        <v>0</v>
      </c>
      <c r="Z21" s="25">
        <f t="shared" si="2"/>
        <v>0</v>
      </c>
      <c r="AA21" s="26"/>
      <c r="AB21" s="26"/>
      <c r="AC21" s="26">
        <f t="shared" si="3"/>
        <v>0</v>
      </c>
      <c r="AD21" s="31"/>
      <c r="AE21" s="38"/>
      <c r="AF21" s="25">
        <f t="shared" si="4"/>
        <v>0</v>
      </c>
      <c r="AG21" s="24">
        <v>65000</v>
      </c>
      <c r="AH21" s="28">
        <f t="shared" si="5"/>
        <v>-65000</v>
      </c>
      <c r="AI21" s="25">
        <f t="shared" si="6"/>
        <v>0</v>
      </c>
    </row>
    <row r="22" spans="1:35" x14ac:dyDescent="0.2">
      <c r="A22" s="16" t="s">
        <v>55</v>
      </c>
      <c r="B22" s="17"/>
      <c r="C22" s="17">
        <v>30462348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21"/>
      <c r="U22" s="30"/>
      <c r="V22" s="23"/>
      <c r="W22" s="35"/>
      <c r="X22" s="24">
        <f t="shared" si="0"/>
        <v>0</v>
      </c>
      <c r="Y22" s="24">
        <f t="shared" si="1"/>
        <v>0</v>
      </c>
      <c r="Z22" s="25">
        <f t="shared" si="2"/>
        <v>0</v>
      </c>
      <c r="AA22" s="26"/>
      <c r="AB22" s="26"/>
      <c r="AC22" s="26">
        <f t="shared" si="3"/>
        <v>0</v>
      </c>
      <c r="AD22" s="31"/>
      <c r="AE22" s="31"/>
      <c r="AF22" s="25">
        <f t="shared" si="4"/>
        <v>0</v>
      </c>
      <c r="AG22" s="24"/>
      <c r="AH22" s="28">
        <f t="shared" si="5"/>
        <v>0</v>
      </c>
      <c r="AI22" s="25">
        <f t="shared" si="6"/>
        <v>0</v>
      </c>
    </row>
    <row r="23" spans="1:35" x14ac:dyDescent="0.2">
      <c r="A23" s="16" t="s">
        <v>56</v>
      </c>
      <c r="B23" s="17"/>
      <c r="C23" s="17">
        <v>42210312</v>
      </c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  <c r="T23" s="21"/>
      <c r="U23" s="22"/>
      <c r="V23" s="23"/>
      <c r="W23" s="23"/>
      <c r="X23" s="24">
        <f t="shared" si="0"/>
        <v>0</v>
      </c>
      <c r="Y23" s="24">
        <f t="shared" si="1"/>
        <v>0</v>
      </c>
      <c r="Z23" s="25">
        <f t="shared" si="2"/>
        <v>0</v>
      </c>
      <c r="AA23" s="26"/>
      <c r="AB23" s="26"/>
      <c r="AC23" s="26">
        <f t="shared" si="3"/>
        <v>0</v>
      </c>
      <c r="AD23" s="31"/>
      <c r="AE23" s="31"/>
      <c r="AF23" s="25">
        <f t="shared" si="4"/>
        <v>0</v>
      </c>
      <c r="AG23" s="24"/>
      <c r="AH23" s="28">
        <f t="shared" si="5"/>
        <v>0</v>
      </c>
      <c r="AI23" s="25">
        <f t="shared" si="6"/>
        <v>0</v>
      </c>
    </row>
    <row r="24" spans="1:35" x14ac:dyDescent="0.2">
      <c r="A24" s="16" t="s">
        <v>57</v>
      </c>
      <c r="B24" s="17"/>
      <c r="C24" s="17">
        <v>28179626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0"/>
      <c r="T24" s="21"/>
      <c r="U24" s="22"/>
      <c r="V24" s="23"/>
      <c r="W24" s="23"/>
      <c r="X24" s="24">
        <f t="shared" si="0"/>
        <v>0</v>
      </c>
      <c r="Y24" s="24">
        <f t="shared" si="1"/>
        <v>0</v>
      </c>
      <c r="Z24" s="25">
        <f t="shared" si="2"/>
        <v>0</v>
      </c>
      <c r="AA24" s="26"/>
      <c r="AB24" s="26"/>
      <c r="AC24" s="26">
        <f t="shared" si="3"/>
        <v>0</v>
      </c>
      <c r="AD24" s="31"/>
      <c r="AE24" s="31"/>
      <c r="AF24" s="25">
        <f t="shared" si="4"/>
        <v>0</v>
      </c>
      <c r="AG24" s="24">
        <v>200000</v>
      </c>
      <c r="AH24" s="28">
        <f t="shared" si="5"/>
        <v>-200000</v>
      </c>
      <c r="AI24" s="25">
        <f t="shared" si="6"/>
        <v>0</v>
      </c>
    </row>
    <row r="25" spans="1:35" x14ac:dyDescent="0.2">
      <c r="A25" s="16" t="s">
        <v>58</v>
      </c>
      <c r="B25" s="17"/>
      <c r="C25" s="17">
        <v>29540650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0"/>
      <c r="T25" s="21"/>
      <c r="U25" s="22"/>
      <c r="V25" s="23"/>
      <c r="W25" s="35"/>
      <c r="X25" s="24">
        <f t="shared" si="0"/>
        <v>0</v>
      </c>
      <c r="Y25" s="24">
        <f t="shared" si="1"/>
        <v>0</v>
      </c>
      <c r="Z25" s="25">
        <f t="shared" si="2"/>
        <v>0</v>
      </c>
      <c r="AA25" s="26"/>
      <c r="AB25" s="26"/>
      <c r="AC25" s="26">
        <f t="shared" si="3"/>
        <v>0</v>
      </c>
      <c r="AD25" s="31"/>
      <c r="AE25" s="31"/>
      <c r="AF25" s="25">
        <f t="shared" si="4"/>
        <v>0</v>
      </c>
      <c r="AG25" s="24">
        <v>100000</v>
      </c>
      <c r="AH25" s="28">
        <f t="shared" si="5"/>
        <v>-100000</v>
      </c>
      <c r="AI25" s="25">
        <f t="shared" si="6"/>
        <v>0</v>
      </c>
    </row>
    <row r="26" spans="1:35" x14ac:dyDescent="0.2">
      <c r="A26" s="16" t="s">
        <v>59</v>
      </c>
      <c r="B26" s="17"/>
      <c r="C26" s="17">
        <v>25008492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  <c r="T26" s="21"/>
      <c r="U26" s="30"/>
      <c r="V26" s="23"/>
      <c r="W26" s="23"/>
      <c r="X26" s="24">
        <f t="shared" si="0"/>
        <v>0</v>
      </c>
      <c r="Y26" s="24">
        <f t="shared" si="1"/>
        <v>0</v>
      </c>
      <c r="Z26" s="25">
        <f t="shared" si="2"/>
        <v>0</v>
      </c>
      <c r="AA26" s="26"/>
      <c r="AB26" s="26"/>
      <c r="AC26" s="26">
        <f t="shared" si="3"/>
        <v>0</v>
      </c>
      <c r="AD26" s="31"/>
      <c r="AE26" s="31"/>
      <c r="AF26" s="25">
        <f t="shared" si="4"/>
        <v>0</v>
      </c>
      <c r="AG26" s="24"/>
      <c r="AH26" s="28">
        <f t="shared" si="5"/>
        <v>0</v>
      </c>
      <c r="AI26" s="25">
        <f t="shared" si="6"/>
        <v>0</v>
      </c>
    </row>
    <row r="27" spans="1:35" x14ac:dyDescent="0.2">
      <c r="A27" s="16" t="s">
        <v>60</v>
      </c>
      <c r="B27" s="17"/>
      <c r="C27" s="17">
        <v>41766068</v>
      </c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0"/>
      <c r="T27" s="21"/>
      <c r="U27" s="30"/>
      <c r="V27" s="23"/>
      <c r="W27" s="23"/>
      <c r="X27" s="24">
        <f t="shared" si="0"/>
        <v>0</v>
      </c>
      <c r="Y27" s="24">
        <f t="shared" si="1"/>
        <v>0</v>
      </c>
      <c r="Z27" s="25">
        <f t="shared" si="2"/>
        <v>0</v>
      </c>
      <c r="AA27" s="26"/>
      <c r="AB27" s="26"/>
      <c r="AC27" s="26">
        <f t="shared" si="3"/>
        <v>0</v>
      </c>
      <c r="AD27" s="31"/>
      <c r="AE27" s="31"/>
      <c r="AF27" s="25">
        <f t="shared" si="4"/>
        <v>0</v>
      </c>
      <c r="AG27" s="24">
        <v>100000</v>
      </c>
      <c r="AH27" s="28">
        <f t="shared" si="5"/>
        <v>-100000</v>
      </c>
      <c r="AI27" s="25">
        <f t="shared" si="6"/>
        <v>0</v>
      </c>
    </row>
    <row r="28" spans="1:35" x14ac:dyDescent="0.2">
      <c r="A28" s="16" t="s">
        <v>61</v>
      </c>
      <c r="B28" s="17"/>
      <c r="C28" s="17">
        <v>37963779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0"/>
      <c r="T28" s="21"/>
      <c r="U28" s="30"/>
      <c r="V28" s="23"/>
      <c r="W28" s="23"/>
      <c r="X28" s="24">
        <f t="shared" si="0"/>
        <v>0</v>
      </c>
      <c r="Y28" s="24">
        <f t="shared" si="1"/>
        <v>0</v>
      </c>
      <c r="Z28" s="25">
        <f t="shared" si="2"/>
        <v>0</v>
      </c>
      <c r="AA28" s="26"/>
      <c r="AB28" s="26"/>
      <c r="AC28" s="26">
        <f t="shared" si="3"/>
        <v>0</v>
      </c>
      <c r="AD28" s="31"/>
      <c r="AE28" s="31"/>
      <c r="AF28" s="25">
        <f t="shared" si="4"/>
        <v>0</v>
      </c>
      <c r="AG28" s="24"/>
      <c r="AH28" s="28">
        <f t="shared" si="5"/>
        <v>0</v>
      </c>
      <c r="AI28" s="25">
        <f t="shared" si="6"/>
        <v>0</v>
      </c>
    </row>
    <row r="29" spans="1:35" x14ac:dyDescent="0.2">
      <c r="A29" s="16" t="s">
        <v>62</v>
      </c>
      <c r="B29" s="17"/>
      <c r="C29" s="17">
        <v>38169781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0"/>
      <c r="T29" s="21"/>
      <c r="U29" s="22"/>
      <c r="V29" s="23"/>
      <c r="W29" s="23"/>
      <c r="X29" s="24">
        <f t="shared" si="0"/>
        <v>0</v>
      </c>
      <c r="Y29" s="24">
        <f t="shared" si="1"/>
        <v>0</v>
      </c>
      <c r="Z29" s="25">
        <f t="shared" si="2"/>
        <v>0</v>
      </c>
      <c r="AA29" s="26"/>
      <c r="AB29" s="26"/>
      <c r="AC29" s="26">
        <f t="shared" si="3"/>
        <v>0</v>
      </c>
      <c r="AD29" s="25"/>
      <c r="AE29" s="31"/>
      <c r="AF29" s="25">
        <f t="shared" si="4"/>
        <v>0</v>
      </c>
      <c r="AG29" s="24"/>
      <c r="AH29" s="28">
        <f t="shared" si="5"/>
        <v>0</v>
      </c>
      <c r="AI29" s="25">
        <f t="shared" si="6"/>
        <v>0</v>
      </c>
    </row>
    <row r="30" spans="1:35" x14ac:dyDescent="0.2">
      <c r="A30" s="16" t="s">
        <v>63</v>
      </c>
      <c r="B30" s="17"/>
      <c r="C30" s="17">
        <v>35878471</v>
      </c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0"/>
      <c r="T30" s="21"/>
      <c r="U30" s="22"/>
      <c r="V30" s="23"/>
      <c r="W30" s="23"/>
      <c r="X30" s="24">
        <f t="shared" si="0"/>
        <v>0</v>
      </c>
      <c r="Y30" s="24">
        <f t="shared" si="1"/>
        <v>0</v>
      </c>
      <c r="Z30" s="25">
        <f t="shared" si="2"/>
        <v>0</v>
      </c>
      <c r="AA30" s="26"/>
      <c r="AB30" s="26"/>
      <c r="AC30" s="26">
        <f t="shared" si="3"/>
        <v>0</v>
      </c>
      <c r="AD30" s="31"/>
      <c r="AE30" s="31"/>
      <c r="AF30" s="25">
        <f t="shared" si="4"/>
        <v>0</v>
      </c>
      <c r="AG30" s="24">
        <v>100000</v>
      </c>
      <c r="AH30" s="28">
        <f t="shared" si="5"/>
        <v>-100000</v>
      </c>
      <c r="AI30" s="25">
        <f t="shared" si="6"/>
        <v>0</v>
      </c>
    </row>
    <row r="31" spans="1:35" x14ac:dyDescent="0.2">
      <c r="A31" s="16" t="s">
        <v>64</v>
      </c>
      <c r="B31" s="17"/>
      <c r="C31" s="17">
        <v>32117629</v>
      </c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0"/>
      <c r="T31" s="21"/>
      <c r="U31" s="30"/>
      <c r="V31" s="23"/>
      <c r="W31" s="23"/>
      <c r="X31" s="24">
        <f t="shared" si="0"/>
        <v>0</v>
      </c>
      <c r="Y31" s="24">
        <f t="shared" si="1"/>
        <v>0</v>
      </c>
      <c r="Z31" s="25">
        <f t="shared" si="2"/>
        <v>0</v>
      </c>
      <c r="AA31" s="26"/>
      <c r="AB31" s="26"/>
      <c r="AC31" s="26">
        <f t="shared" si="3"/>
        <v>0</v>
      </c>
      <c r="AD31" s="25"/>
      <c r="AE31" s="31"/>
      <c r="AF31" s="25">
        <f t="shared" si="4"/>
        <v>0</v>
      </c>
      <c r="AG31" s="24">
        <v>100000</v>
      </c>
      <c r="AH31" s="28">
        <f t="shared" si="5"/>
        <v>-100000</v>
      </c>
      <c r="AI31" s="25">
        <f t="shared" si="6"/>
        <v>0</v>
      </c>
    </row>
    <row r="32" spans="1:35" x14ac:dyDescent="0.2">
      <c r="A32" s="16" t="s">
        <v>65</v>
      </c>
      <c r="B32" s="17"/>
      <c r="C32" s="17">
        <v>14642118</v>
      </c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0"/>
      <c r="T32" s="21"/>
      <c r="U32" s="22"/>
      <c r="V32" s="23"/>
      <c r="W32" s="23"/>
      <c r="X32" s="24">
        <f t="shared" si="0"/>
        <v>0</v>
      </c>
      <c r="Y32" s="24">
        <f t="shared" si="1"/>
        <v>0</v>
      </c>
      <c r="Z32" s="25">
        <f t="shared" si="2"/>
        <v>0</v>
      </c>
      <c r="AA32" s="26"/>
      <c r="AB32" s="26"/>
      <c r="AC32" s="26">
        <f t="shared" si="3"/>
        <v>0</v>
      </c>
      <c r="AD32" s="31"/>
      <c r="AE32" s="38"/>
      <c r="AF32" s="25">
        <f t="shared" si="4"/>
        <v>0</v>
      </c>
      <c r="AG32" s="24">
        <v>100000</v>
      </c>
      <c r="AH32" s="28">
        <f t="shared" si="5"/>
        <v>-100000</v>
      </c>
      <c r="AI32" s="25">
        <f t="shared" si="6"/>
        <v>0</v>
      </c>
    </row>
    <row r="33" spans="1:36" x14ac:dyDescent="0.2">
      <c r="A33" s="16" t="s">
        <v>66</v>
      </c>
      <c r="B33" s="17"/>
      <c r="C33" s="17">
        <v>13870565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0"/>
      <c r="T33" s="21"/>
      <c r="U33" s="30"/>
      <c r="V33" s="23"/>
      <c r="W33" s="23"/>
      <c r="X33" s="24">
        <f t="shared" si="0"/>
        <v>0</v>
      </c>
      <c r="Y33" s="24">
        <f t="shared" si="1"/>
        <v>0</v>
      </c>
      <c r="Z33" s="25">
        <f t="shared" si="2"/>
        <v>0</v>
      </c>
      <c r="AA33" s="26"/>
      <c r="AB33" s="26"/>
      <c r="AC33" s="26">
        <f t="shared" si="3"/>
        <v>0</v>
      </c>
      <c r="AD33" s="31"/>
      <c r="AE33" s="31"/>
      <c r="AF33" s="25">
        <f t="shared" si="4"/>
        <v>0</v>
      </c>
      <c r="AG33" s="24"/>
      <c r="AH33" s="28">
        <f t="shared" si="5"/>
        <v>0</v>
      </c>
      <c r="AI33" s="25">
        <f t="shared" si="6"/>
        <v>0</v>
      </c>
    </row>
    <row r="34" spans="1:36" ht="15" x14ac:dyDescent="0.25">
      <c r="A34" s="16" t="s">
        <v>67</v>
      </c>
      <c r="B34" s="17"/>
      <c r="C34" s="39">
        <v>35879186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0"/>
      <c r="T34" s="21"/>
      <c r="U34" s="30"/>
      <c r="V34" s="23"/>
      <c r="W34" s="23"/>
      <c r="X34" s="24">
        <f t="shared" si="0"/>
        <v>0</v>
      </c>
      <c r="Y34" s="24">
        <f t="shared" si="1"/>
        <v>0</v>
      </c>
      <c r="Z34" s="25">
        <f t="shared" si="2"/>
        <v>0</v>
      </c>
      <c r="AA34" s="26"/>
      <c r="AB34" s="26"/>
      <c r="AC34" s="26">
        <f t="shared" si="3"/>
        <v>0</v>
      </c>
      <c r="AD34" s="31"/>
      <c r="AE34" s="31"/>
      <c r="AF34" s="25">
        <f t="shared" si="4"/>
        <v>0</v>
      </c>
      <c r="AG34" s="24"/>
      <c r="AH34" s="28">
        <f t="shared" si="5"/>
        <v>0</v>
      </c>
      <c r="AI34" s="25">
        <f t="shared" si="6"/>
        <v>0</v>
      </c>
    </row>
    <row r="35" spans="1:36" x14ac:dyDescent="0.2">
      <c r="A35" s="16" t="s">
        <v>68</v>
      </c>
      <c r="B35" s="17"/>
      <c r="C35" s="17">
        <v>25428826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0"/>
      <c r="T35" s="21"/>
      <c r="U35" s="22"/>
      <c r="V35" s="23"/>
      <c r="W35" s="23"/>
      <c r="X35" s="24">
        <f t="shared" si="0"/>
        <v>0</v>
      </c>
      <c r="Y35" s="24">
        <f t="shared" si="1"/>
        <v>0</v>
      </c>
      <c r="Z35" s="25">
        <f t="shared" si="2"/>
        <v>0</v>
      </c>
      <c r="AA35" s="26"/>
      <c r="AB35" s="26"/>
      <c r="AC35" s="26">
        <f t="shared" si="3"/>
        <v>0</v>
      </c>
      <c r="AD35" s="31"/>
      <c r="AE35" s="31"/>
      <c r="AF35" s="25">
        <f t="shared" si="4"/>
        <v>0</v>
      </c>
      <c r="AG35" s="24">
        <v>100000</v>
      </c>
      <c r="AH35" s="28">
        <f t="shared" si="5"/>
        <v>-100000</v>
      </c>
      <c r="AI35" s="25">
        <f t="shared" si="6"/>
        <v>0</v>
      </c>
    </row>
    <row r="36" spans="1:36" x14ac:dyDescent="0.2">
      <c r="A36" s="16" t="s">
        <v>69</v>
      </c>
      <c r="B36" s="17"/>
      <c r="C36" s="17">
        <v>29267701</v>
      </c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  <c r="T36" s="21"/>
      <c r="U36" s="30"/>
      <c r="V36" s="23"/>
      <c r="W36" s="23"/>
      <c r="X36" s="24">
        <f t="shared" si="0"/>
        <v>0</v>
      </c>
      <c r="Y36" s="24">
        <f t="shared" si="1"/>
        <v>0</v>
      </c>
      <c r="Z36" s="25">
        <f t="shared" si="2"/>
        <v>0</v>
      </c>
      <c r="AA36" s="26"/>
      <c r="AB36" s="26"/>
      <c r="AC36" s="26">
        <f t="shared" si="3"/>
        <v>0</v>
      </c>
      <c r="AD36" s="26"/>
      <c r="AE36" s="31"/>
      <c r="AF36" s="25">
        <f t="shared" si="4"/>
        <v>0</v>
      </c>
      <c r="AG36" s="24">
        <v>100000</v>
      </c>
      <c r="AH36" s="28">
        <f t="shared" si="5"/>
        <v>-100000</v>
      </c>
      <c r="AI36" s="25">
        <f t="shared" si="6"/>
        <v>0</v>
      </c>
    </row>
    <row r="37" spans="1:36" x14ac:dyDescent="0.2">
      <c r="A37" s="16" t="s">
        <v>70</v>
      </c>
      <c r="B37" s="17"/>
      <c r="C37" s="17">
        <v>30035109</v>
      </c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21"/>
      <c r="U37" s="22"/>
      <c r="V37" s="23"/>
      <c r="W37" s="23"/>
      <c r="X37" s="24">
        <f t="shared" si="0"/>
        <v>0</v>
      </c>
      <c r="Y37" s="24">
        <f t="shared" si="1"/>
        <v>0</v>
      </c>
      <c r="Z37" s="25">
        <f t="shared" si="2"/>
        <v>0</v>
      </c>
      <c r="AA37" s="26"/>
      <c r="AB37" s="26"/>
      <c r="AC37" s="26">
        <f t="shared" si="3"/>
        <v>0</v>
      </c>
      <c r="AD37" s="31"/>
      <c r="AE37" s="38"/>
      <c r="AF37" s="25">
        <f t="shared" si="4"/>
        <v>0</v>
      </c>
      <c r="AG37" s="24">
        <v>100000</v>
      </c>
      <c r="AH37" s="28">
        <f t="shared" si="5"/>
        <v>-100000</v>
      </c>
      <c r="AI37" s="25">
        <f t="shared" si="6"/>
        <v>0</v>
      </c>
    </row>
    <row r="38" spans="1:36" x14ac:dyDescent="0.2">
      <c r="A38" s="16" t="s">
        <v>71</v>
      </c>
      <c r="B38" s="17"/>
      <c r="C38" s="17">
        <v>34127005</v>
      </c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0"/>
      <c r="T38" s="21"/>
      <c r="U38" s="22"/>
      <c r="V38" s="23"/>
      <c r="W38" s="23"/>
      <c r="X38" s="24">
        <f t="shared" si="0"/>
        <v>0</v>
      </c>
      <c r="Y38" s="24">
        <f t="shared" si="1"/>
        <v>0</v>
      </c>
      <c r="Z38" s="25">
        <f t="shared" si="2"/>
        <v>0</v>
      </c>
      <c r="AA38" s="26"/>
      <c r="AB38" s="26"/>
      <c r="AC38" s="26">
        <f t="shared" si="3"/>
        <v>0</v>
      </c>
      <c r="AD38" s="31"/>
      <c r="AE38" s="31"/>
      <c r="AF38" s="25">
        <f t="shared" si="4"/>
        <v>0</v>
      </c>
      <c r="AG38" s="24">
        <v>80000</v>
      </c>
      <c r="AH38" s="28">
        <f t="shared" si="5"/>
        <v>-80000</v>
      </c>
      <c r="AI38" s="25">
        <f t="shared" si="6"/>
        <v>0</v>
      </c>
    </row>
    <row r="39" spans="1:36" x14ac:dyDescent="0.2">
      <c r="A39" s="16" t="s">
        <v>72</v>
      </c>
      <c r="B39" s="17"/>
      <c r="C39" s="17">
        <v>34223713</v>
      </c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  <c r="T39" s="21"/>
      <c r="U39" s="22"/>
      <c r="V39" s="23"/>
      <c r="W39" s="32"/>
      <c r="X39" s="24">
        <f t="shared" si="0"/>
        <v>0</v>
      </c>
      <c r="Y39" s="24">
        <f t="shared" si="1"/>
        <v>0</v>
      </c>
      <c r="Z39" s="25">
        <f t="shared" si="2"/>
        <v>0</v>
      </c>
      <c r="AA39" s="26"/>
      <c r="AB39" s="26"/>
      <c r="AC39" s="26">
        <f t="shared" si="3"/>
        <v>0</v>
      </c>
      <c r="AD39" s="25"/>
      <c r="AE39" s="31"/>
      <c r="AF39" s="25">
        <f t="shared" si="4"/>
        <v>0</v>
      </c>
      <c r="AG39" s="24"/>
      <c r="AH39" s="28">
        <f t="shared" si="5"/>
        <v>0</v>
      </c>
      <c r="AI39" s="25">
        <f t="shared" si="6"/>
        <v>0</v>
      </c>
    </row>
    <row r="40" spans="1:36" x14ac:dyDescent="0.2">
      <c r="A40" s="16" t="s">
        <v>73</v>
      </c>
      <c r="B40" s="17"/>
      <c r="C40" s="17">
        <v>35627514</v>
      </c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0"/>
      <c r="T40" s="21"/>
      <c r="U40" s="30"/>
      <c r="V40" s="23"/>
      <c r="W40" s="23"/>
      <c r="X40" s="24">
        <f t="shared" si="0"/>
        <v>0</v>
      </c>
      <c r="Y40" s="24">
        <f t="shared" si="1"/>
        <v>0</v>
      </c>
      <c r="Z40" s="25">
        <f t="shared" si="2"/>
        <v>0</v>
      </c>
      <c r="AA40" s="26"/>
      <c r="AB40" s="26"/>
      <c r="AC40" s="26">
        <f t="shared" si="3"/>
        <v>0</v>
      </c>
      <c r="AD40" s="26"/>
      <c r="AE40" s="31"/>
      <c r="AF40" s="25">
        <f t="shared" si="4"/>
        <v>0</v>
      </c>
      <c r="AG40" s="24">
        <v>100000</v>
      </c>
      <c r="AH40" s="28">
        <f t="shared" si="5"/>
        <v>-100000</v>
      </c>
      <c r="AI40" s="25">
        <f t="shared" si="6"/>
        <v>0</v>
      </c>
    </row>
    <row r="41" spans="1:36" x14ac:dyDescent="0.2">
      <c r="A41" s="16" t="s">
        <v>74</v>
      </c>
      <c r="B41" s="17"/>
      <c r="C41" s="17">
        <v>32030418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  <c r="T41" s="21"/>
      <c r="U41" s="22"/>
      <c r="V41" s="23"/>
      <c r="W41" s="23"/>
      <c r="X41" s="24">
        <f t="shared" si="0"/>
        <v>0</v>
      </c>
      <c r="Y41" s="24">
        <f t="shared" si="1"/>
        <v>0</v>
      </c>
      <c r="Z41" s="25">
        <f t="shared" si="2"/>
        <v>0</v>
      </c>
      <c r="AA41" s="26"/>
      <c r="AB41" s="26"/>
      <c r="AC41" s="26">
        <f t="shared" si="3"/>
        <v>0</v>
      </c>
      <c r="AD41" s="31"/>
      <c r="AE41" s="31"/>
      <c r="AF41" s="25">
        <f t="shared" si="4"/>
        <v>0</v>
      </c>
      <c r="AG41" s="24">
        <v>200000</v>
      </c>
      <c r="AH41" s="28">
        <f t="shared" si="5"/>
        <v>-200000</v>
      </c>
      <c r="AI41" s="25">
        <f t="shared" si="6"/>
        <v>0</v>
      </c>
    </row>
    <row r="42" spans="1:36" x14ac:dyDescent="0.2">
      <c r="A42" s="16" t="s">
        <v>75</v>
      </c>
      <c r="B42" s="17"/>
      <c r="C42" s="17">
        <v>25842214</v>
      </c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  <c r="T42" s="21"/>
      <c r="U42" s="22"/>
      <c r="V42" s="23"/>
      <c r="W42" s="23"/>
      <c r="X42" s="24">
        <f t="shared" si="0"/>
        <v>0</v>
      </c>
      <c r="Y42" s="24">
        <f t="shared" si="1"/>
        <v>0</v>
      </c>
      <c r="Z42" s="25">
        <f t="shared" si="2"/>
        <v>0</v>
      </c>
      <c r="AA42" s="26"/>
      <c r="AB42" s="26"/>
      <c r="AC42" s="26">
        <f t="shared" si="3"/>
        <v>0</v>
      </c>
      <c r="AD42" s="31"/>
      <c r="AE42" s="31"/>
      <c r="AF42" s="25">
        <f t="shared" si="4"/>
        <v>0</v>
      </c>
      <c r="AG42" s="24"/>
      <c r="AH42" s="28">
        <f t="shared" si="5"/>
        <v>0</v>
      </c>
      <c r="AI42" s="25">
        <f t="shared" si="6"/>
        <v>0</v>
      </c>
    </row>
    <row r="43" spans="1:36" x14ac:dyDescent="0.2">
      <c r="A43" s="16" t="s">
        <v>76</v>
      </c>
      <c r="B43" s="17"/>
      <c r="C43" s="17">
        <v>35878493</v>
      </c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0"/>
      <c r="T43" s="21"/>
      <c r="U43" s="22"/>
      <c r="V43" s="23"/>
      <c r="W43" s="23"/>
      <c r="X43" s="24">
        <f t="shared" si="0"/>
        <v>0</v>
      </c>
      <c r="Y43" s="24">
        <f t="shared" si="1"/>
        <v>0</v>
      </c>
      <c r="Z43" s="25">
        <f t="shared" si="2"/>
        <v>0</v>
      </c>
      <c r="AA43" s="26"/>
      <c r="AB43" s="26"/>
      <c r="AC43" s="26">
        <f t="shared" si="3"/>
        <v>0</v>
      </c>
      <c r="AD43" s="31"/>
      <c r="AE43" s="38"/>
      <c r="AF43" s="25">
        <f t="shared" si="4"/>
        <v>0</v>
      </c>
      <c r="AG43" s="24">
        <v>100000</v>
      </c>
      <c r="AH43" s="28">
        <f t="shared" si="5"/>
        <v>-100000</v>
      </c>
      <c r="AI43" s="25">
        <f t="shared" si="6"/>
        <v>0</v>
      </c>
    </row>
    <row r="44" spans="1:36" x14ac:dyDescent="0.2">
      <c r="A44" s="16" t="s">
        <v>77</v>
      </c>
      <c r="B44" s="17"/>
      <c r="C44" s="17">
        <v>40272312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  <c r="T44" s="21"/>
      <c r="U44" s="22"/>
      <c r="V44" s="23"/>
      <c r="W44" s="23"/>
      <c r="X44" s="24">
        <f t="shared" si="0"/>
        <v>0</v>
      </c>
      <c r="Y44" s="24">
        <f t="shared" si="1"/>
        <v>0</v>
      </c>
      <c r="Z44" s="25">
        <f t="shared" si="2"/>
        <v>0</v>
      </c>
      <c r="AA44" s="26"/>
      <c r="AB44" s="26"/>
      <c r="AC44" s="26">
        <f t="shared" si="3"/>
        <v>0</v>
      </c>
      <c r="AD44" s="26"/>
      <c r="AE44" s="31"/>
      <c r="AF44" s="25">
        <f t="shared" si="4"/>
        <v>0</v>
      </c>
      <c r="AG44" s="24"/>
      <c r="AH44" s="28">
        <f t="shared" si="5"/>
        <v>0</v>
      </c>
      <c r="AI44" s="25">
        <f t="shared" si="6"/>
        <v>0</v>
      </c>
    </row>
    <row r="45" spans="1:36" x14ac:dyDescent="0.2">
      <c r="A45" s="16" t="s">
        <v>78</v>
      </c>
      <c r="B45" s="17"/>
      <c r="C45" s="17">
        <v>37138361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21"/>
      <c r="U45" s="22"/>
      <c r="V45" s="23"/>
      <c r="W45" s="23"/>
      <c r="X45" s="24">
        <f t="shared" si="0"/>
        <v>0</v>
      </c>
      <c r="Y45" s="24">
        <f t="shared" si="1"/>
        <v>0</v>
      </c>
      <c r="Z45" s="25">
        <f t="shared" si="2"/>
        <v>0</v>
      </c>
      <c r="AA45" s="26"/>
      <c r="AB45" s="26"/>
      <c r="AC45" s="26">
        <f t="shared" si="3"/>
        <v>0</v>
      </c>
      <c r="AD45" s="31"/>
      <c r="AE45" s="31"/>
      <c r="AF45" s="25">
        <f t="shared" si="4"/>
        <v>0</v>
      </c>
      <c r="AG45" s="24"/>
      <c r="AH45" s="28">
        <f t="shared" si="5"/>
        <v>0</v>
      </c>
      <c r="AI45" s="25">
        <f t="shared" si="6"/>
        <v>0</v>
      </c>
    </row>
    <row r="46" spans="1:36" x14ac:dyDescent="0.2">
      <c r="A46" s="50" t="s">
        <v>79</v>
      </c>
      <c r="B46" s="17"/>
      <c r="C46" s="17">
        <v>31319126</v>
      </c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21"/>
      <c r="U46" s="22"/>
      <c r="V46" s="23"/>
      <c r="W46" s="23"/>
      <c r="X46" s="24">
        <f t="shared" si="0"/>
        <v>0</v>
      </c>
      <c r="Y46" s="24">
        <f t="shared" si="1"/>
        <v>0</v>
      </c>
      <c r="Z46" s="25">
        <f t="shared" si="2"/>
        <v>0</v>
      </c>
      <c r="AA46" s="26"/>
      <c r="AB46" s="26"/>
      <c r="AC46" s="26">
        <f t="shared" si="3"/>
        <v>0</v>
      </c>
      <c r="AD46" s="31"/>
      <c r="AE46" s="31"/>
      <c r="AF46" s="25">
        <f t="shared" si="4"/>
        <v>0</v>
      </c>
      <c r="AG46" s="24">
        <v>0</v>
      </c>
      <c r="AH46" s="28">
        <f t="shared" si="5"/>
        <v>0</v>
      </c>
      <c r="AI46" s="25">
        <f t="shared" si="6"/>
        <v>0</v>
      </c>
      <c r="AJ46" s="29" t="s">
        <v>127</v>
      </c>
    </row>
    <row r="47" spans="1:36" x14ac:dyDescent="0.2">
      <c r="A47" s="16" t="s">
        <v>80</v>
      </c>
      <c r="B47" s="17"/>
      <c r="C47" s="17">
        <v>26425384</v>
      </c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0"/>
      <c r="T47" s="21"/>
      <c r="U47" s="22"/>
      <c r="V47" s="23"/>
      <c r="W47" s="23"/>
      <c r="X47" s="24">
        <f t="shared" si="0"/>
        <v>0</v>
      </c>
      <c r="Y47" s="24">
        <f t="shared" si="1"/>
        <v>0</v>
      </c>
      <c r="Z47" s="25">
        <f t="shared" si="2"/>
        <v>0</v>
      </c>
      <c r="AA47" s="26"/>
      <c r="AB47" s="26"/>
      <c r="AC47" s="26">
        <f t="shared" si="3"/>
        <v>0</v>
      </c>
      <c r="AD47" s="31"/>
      <c r="AE47" s="31"/>
      <c r="AF47" s="25">
        <f t="shared" si="4"/>
        <v>0</v>
      </c>
      <c r="AG47" s="24"/>
      <c r="AH47" s="28">
        <f t="shared" si="5"/>
        <v>0</v>
      </c>
      <c r="AI47" s="25">
        <f t="shared" si="6"/>
        <v>0</v>
      </c>
    </row>
    <row r="48" spans="1:36" x14ac:dyDescent="0.2">
      <c r="A48" s="16" t="s">
        <v>81</v>
      </c>
      <c r="B48" s="17"/>
      <c r="C48" s="17">
        <v>34127902</v>
      </c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20"/>
      <c r="T48" s="21"/>
      <c r="U48" s="22"/>
      <c r="V48" s="23"/>
      <c r="W48" s="23"/>
      <c r="X48" s="24">
        <f t="shared" si="0"/>
        <v>0</v>
      </c>
      <c r="Y48" s="24">
        <f t="shared" si="1"/>
        <v>0</v>
      </c>
      <c r="Z48" s="25">
        <f t="shared" si="2"/>
        <v>0</v>
      </c>
      <c r="AA48" s="26"/>
      <c r="AB48" s="26"/>
      <c r="AC48" s="26">
        <f t="shared" si="3"/>
        <v>0</v>
      </c>
      <c r="AD48" s="25"/>
      <c r="AE48" s="31"/>
      <c r="AF48" s="25">
        <f t="shared" si="4"/>
        <v>0</v>
      </c>
      <c r="AG48" s="24">
        <v>50000</v>
      </c>
      <c r="AH48" s="28">
        <f t="shared" si="5"/>
        <v>-50000</v>
      </c>
      <c r="AI48" s="25">
        <f t="shared" si="6"/>
        <v>0</v>
      </c>
    </row>
    <row r="49" spans="1:35" x14ac:dyDescent="0.2">
      <c r="A49" s="16" t="s">
        <v>82</v>
      </c>
      <c r="B49" s="17"/>
      <c r="C49" s="17">
        <v>31887569</v>
      </c>
      <c r="D49" s="18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  <c r="T49" s="21"/>
      <c r="U49" s="30"/>
      <c r="V49" s="23"/>
      <c r="W49" s="32"/>
      <c r="X49" s="24">
        <f t="shared" si="0"/>
        <v>0</v>
      </c>
      <c r="Y49" s="24">
        <f t="shared" si="1"/>
        <v>0</v>
      </c>
      <c r="Z49" s="25">
        <f t="shared" si="2"/>
        <v>0</v>
      </c>
      <c r="AA49" s="26"/>
      <c r="AB49" s="26"/>
      <c r="AC49" s="26">
        <f t="shared" si="3"/>
        <v>0</v>
      </c>
      <c r="AD49" s="26"/>
      <c r="AE49" s="31"/>
      <c r="AF49" s="25">
        <f t="shared" si="4"/>
        <v>0</v>
      </c>
      <c r="AG49" s="24"/>
      <c r="AH49" s="28">
        <f t="shared" si="5"/>
        <v>0</v>
      </c>
      <c r="AI49" s="25">
        <f t="shared" si="6"/>
        <v>0</v>
      </c>
    </row>
    <row r="50" spans="1:35" x14ac:dyDescent="0.2">
      <c r="A50" s="16" t="s">
        <v>83</v>
      </c>
      <c r="B50" s="17"/>
      <c r="C50" s="17">
        <v>23062493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0"/>
      <c r="T50" s="21"/>
      <c r="U50" s="30"/>
      <c r="V50" s="23"/>
      <c r="W50" s="32"/>
      <c r="X50" s="24">
        <f t="shared" si="0"/>
        <v>0</v>
      </c>
      <c r="Y50" s="24">
        <f t="shared" si="1"/>
        <v>0</v>
      </c>
      <c r="Z50" s="25">
        <f t="shared" si="2"/>
        <v>0</v>
      </c>
      <c r="AA50" s="26"/>
      <c r="AB50" s="26"/>
      <c r="AC50" s="26">
        <f t="shared" si="3"/>
        <v>0</v>
      </c>
      <c r="AD50" s="26"/>
      <c r="AE50" s="38"/>
      <c r="AF50" s="25">
        <f t="shared" si="4"/>
        <v>0</v>
      </c>
      <c r="AG50" s="24">
        <v>100000</v>
      </c>
      <c r="AH50" s="28">
        <f t="shared" si="5"/>
        <v>-100000</v>
      </c>
      <c r="AI50" s="25">
        <f t="shared" si="6"/>
        <v>0</v>
      </c>
    </row>
    <row r="51" spans="1:35" x14ac:dyDescent="0.2">
      <c r="A51" s="16" t="s">
        <v>84</v>
      </c>
      <c r="B51" s="17"/>
      <c r="C51" s="17">
        <v>34746850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0"/>
      <c r="T51" s="21"/>
      <c r="U51" s="22"/>
      <c r="V51" s="23"/>
      <c r="W51" s="23"/>
      <c r="X51" s="24">
        <f t="shared" si="0"/>
        <v>0</v>
      </c>
      <c r="Y51" s="24">
        <f t="shared" si="1"/>
        <v>0</v>
      </c>
      <c r="Z51" s="25">
        <f t="shared" si="2"/>
        <v>0</v>
      </c>
      <c r="AA51" s="26"/>
      <c r="AB51" s="26"/>
      <c r="AC51" s="26">
        <f t="shared" si="3"/>
        <v>0</v>
      </c>
      <c r="AD51" s="31"/>
      <c r="AE51" s="31"/>
      <c r="AF51" s="25">
        <f t="shared" si="4"/>
        <v>0</v>
      </c>
      <c r="AG51" s="24">
        <v>200000</v>
      </c>
      <c r="AH51" s="28">
        <f t="shared" si="5"/>
        <v>-200000</v>
      </c>
      <c r="AI51" s="25">
        <f t="shared" si="6"/>
        <v>0</v>
      </c>
    </row>
    <row r="52" spans="1:35" x14ac:dyDescent="0.2">
      <c r="A52" s="16" t="s">
        <v>85</v>
      </c>
      <c r="B52" s="17"/>
      <c r="C52" s="17">
        <v>39239719</v>
      </c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  <c r="T52" s="21"/>
      <c r="U52" s="22"/>
      <c r="V52" s="23"/>
      <c r="W52" s="35"/>
      <c r="X52" s="24">
        <f t="shared" si="0"/>
        <v>0</v>
      </c>
      <c r="Y52" s="24">
        <f t="shared" si="1"/>
        <v>0</v>
      </c>
      <c r="Z52" s="25">
        <f t="shared" si="2"/>
        <v>0</v>
      </c>
      <c r="AA52" s="26"/>
      <c r="AB52" s="26"/>
      <c r="AC52" s="26">
        <f t="shared" si="3"/>
        <v>0</v>
      </c>
      <c r="AD52" s="31"/>
      <c r="AE52" s="31"/>
      <c r="AF52" s="25">
        <f t="shared" si="4"/>
        <v>0</v>
      </c>
      <c r="AG52" s="24"/>
      <c r="AH52" s="28">
        <f t="shared" si="5"/>
        <v>0</v>
      </c>
      <c r="AI52" s="25">
        <f t="shared" si="6"/>
        <v>0</v>
      </c>
    </row>
    <row r="53" spans="1:35" x14ac:dyDescent="0.2">
      <c r="A53" s="16" t="s">
        <v>86</v>
      </c>
      <c r="B53" s="17"/>
      <c r="C53" s="17">
        <v>31486706</v>
      </c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  <c r="T53" s="21"/>
      <c r="U53" s="21"/>
      <c r="V53" s="23"/>
      <c r="W53" s="40"/>
      <c r="X53" s="24">
        <f t="shared" si="0"/>
        <v>0</v>
      </c>
      <c r="Y53" s="24">
        <f t="shared" si="1"/>
        <v>0</v>
      </c>
      <c r="Z53" s="25">
        <f t="shared" si="2"/>
        <v>0</v>
      </c>
      <c r="AA53" s="26"/>
      <c r="AB53" s="26"/>
      <c r="AC53" s="26">
        <f t="shared" si="3"/>
        <v>0</v>
      </c>
      <c r="AD53" s="26"/>
      <c r="AE53" s="38"/>
      <c r="AF53" s="25">
        <f t="shared" si="4"/>
        <v>0</v>
      </c>
      <c r="AG53" s="24">
        <v>150000</v>
      </c>
      <c r="AH53" s="28">
        <f t="shared" si="5"/>
        <v>-150000</v>
      </c>
      <c r="AI53" s="25">
        <f t="shared" si="6"/>
        <v>0</v>
      </c>
    </row>
    <row r="54" spans="1:35" x14ac:dyDescent="0.2">
      <c r="A54" s="16" t="s">
        <v>87</v>
      </c>
      <c r="B54" s="17"/>
      <c r="C54" s="17">
        <v>35563541</v>
      </c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0"/>
      <c r="T54" s="21"/>
      <c r="U54" s="30"/>
      <c r="V54" s="23"/>
      <c r="W54" s="23"/>
      <c r="X54" s="24">
        <f t="shared" si="0"/>
        <v>0</v>
      </c>
      <c r="Y54" s="24">
        <f t="shared" si="1"/>
        <v>0</v>
      </c>
      <c r="Z54" s="25">
        <f t="shared" si="2"/>
        <v>0</v>
      </c>
      <c r="AA54" s="26"/>
      <c r="AB54" s="26"/>
      <c r="AC54" s="26">
        <f t="shared" si="3"/>
        <v>0</v>
      </c>
      <c r="AD54" s="31"/>
      <c r="AE54" s="31"/>
      <c r="AF54" s="25">
        <f t="shared" si="4"/>
        <v>0</v>
      </c>
      <c r="AG54" s="24"/>
      <c r="AH54" s="28">
        <f t="shared" si="5"/>
        <v>0</v>
      </c>
      <c r="AI54" s="25">
        <f t="shared" si="6"/>
        <v>0</v>
      </c>
    </row>
    <row r="55" spans="1:35" x14ac:dyDescent="0.2">
      <c r="A55" s="16" t="s">
        <v>88</v>
      </c>
      <c r="B55" s="17"/>
      <c r="C55" s="17">
        <v>28550679</v>
      </c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21"/>
      <c r="U55" s="30"/>
      <c r="V55" s="23"/>
      <c r="W55" s="23"/>
      <c r="X55" s="24">
        <f t="shared" si="0"/>
        <v>0</v>
      </c>
      <c r="Y55" s="24">
        <f t="shared" si="1"/>
        <v>0</v>
      </c>
      <c r="Z55" s="25">
        <f t="shared" si="2"/>
        <v>0</v>
      </c>
      <c r="AA55" s="26"/>
      <c r="AB55" s="26"/>
      <c r="AC55" s="26">
        <f t="shared" si="3"/>
        <v>0</v>
      </c>
      <c r="AD55" s="31"/>
      <c r="AE55" s="31"/>
      <c r="AF55" s="25">
        <f t="shared" si="4"/>
        <v>0</v>
      </c>
      <c r="AG55" s="24">
        <v>100000</v>
      </c>
      <c r="AH55" s="28">
        <f t="shared" si="5"/>
        <v>-100000</v>
      </c>
      <c r="AI55" s="25">
        <f t="shared" si="6"/>
        <v>0</v>
      </c>
    </row>
    <row r="56" spans="1:35" x14ac:dyDescent="0.2">
      <c r="A56" s="16" t="s">
        <v>89</v>
      </c>
      <c r="B56" s="17"/>
      <c r="C56" s="17">
        <v>42063665</v>
      </c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20"/>
      <c r="T56" s="21"/>
      <c r="U56" s="22"/>
      <c r="V56" s="23"/>
      <c r="W56" s="23"/>
      <c r="X56" s="24">
        <f t="shared" si="0"/>
        <v>0</v>
      </c>
      <c r="Y56" s="24">
        <f t="shared" si="1"/>
        <v>0</v>
      </c>
      <c r="Z56" s="25">
        <f t="shared" si="2"/>
        <v>0</v>
      </c>
      <c r="AA56" s="26"/>
      <c r="AB56" s="26"/>
      <c r="AC56" s="26">
        <f t="shared" si="3"/>
        <v>0</v>
      </c>
      <c r="AD56" s="31"/>
      <c r="AE56" s="31"/>
      <c r="AF56" s="25">
        <f t="shared" si="4"/>
        <v>0</v>
      </c>
      <c r="AG56" s="24"/>
      <c r="AH56" s="28">
        <f t="shared" si="5"/>
        <v>0</v>
      </c>
      <c r="AI56" s="25">
        <f t="shared" si="6"/>
        <v>0</v>
      </c>
    </row>
    <row r="57" spans="1:35" x14ac:dyDescent="0.2">
      <c r="A57" s="16" t="s">
        <v>90</v>
      </c>
      <c r="B57" s="17"/>
      <c r="C57" s="17">
        <v>32664926</v>
      </c>
      <c r="D57" s="18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0"/>
      <c r="T57" s="21"/>
      <c r="U57" s="22"/>
      <c r="V57" s="23"/>
      <c r="W57" s="35"/>
      <c r="X57" s="24">
        <f t="shared" si="0"/>
        <v>0</v>
      </c>
      <c r="Y57" s="24">
        <f t="shared" si="1"/>
        <v>0</v>
      </c>
      <c r="Z57" s="25">
        <f t="shared" si="2"/>
        <v>0</v>
      </c>
      <c r="AA57" s="26"/>
      <c r="AB57" s="26"/>
      <c r="AC57" s="26">
        <f t="shared" si="3"/>
        <v>0</v>
      </c>
      <c r="AD57" s="25"/>
      <c r="AE57" s="31"/>
      <c r="AF57" s="25">
        <f t="shared" si="4"/>
        <v>0</v>
      </c>
      <c r="AG57" s="24">
        <v>200000</v>
      </c>
      <c r="AH57" s="28">
        <f t="shared" si="5"/>
        <v>-200000</v>
      </c>
      <c r="AI57" s="25">
        <f t="shared" si="6"/>
        <v>0</v>
      </c>
    </row>
    <row r="58" spans="1:35" x14ac:dyDescent="0.2">
      <c r="A58" s="16" t="s">
        <v>91</v>
      </c>
      <c r="B58" s="17"/>
      <c r="C58" s="17">
        <v>29213089</v>
      </c>
      <c r="D58" s="18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0"/>
      <c r="T58" s="21"/>
      <c r="U58" s="22"/>
      <c r="V58" s="23"/>
      <c r="W58" s="35"/>
      <c r="X58" s="24">
        <f t="shared" si="0"/>
        <v>0</v>
      </c>
      <c r="Y58" s="24">
        <f t="shared" si="1"/>
        <v>0</v>
      </c>
      <c r="Z58" s="25">
        <f t="shared" si="2"/>
        <v>0</v>
      </c>
      <c r="AA58" s="26"/>
      <c r="AB58" s="26"/>
      <c r="AC58" s="26">
        <f t="shared" si="3"/>
        <v>0</v>
      </c>
      <c r="AD58" s="31"/>
      <c r="AE58" s="31"/>
      <c r="AF58" s="25">
        <f t="shared" si="4"/>
        <v>0</v>
      </c>
      <c r="AG58" s="24"/>
      <c r="AH58" s="28">
        <f t="shared" si="5"/>
        <v>0</v>
      </c>
      <c r="AI58" s="25">
        <f t="shared" si="6"/>
        <v>0</v>
      </c>
    </row>
    <row r="59" spans="1:35" x14ac:dyDescent="0.2">
      <c r="A59" s="16" t="s">
        <v>92</v>
      </c>
      <c r="B59" s="17"/>
      <c r="C59" s="17">
        <v>23677794</v>
      </c>
      <c r="D59" s="1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  <c r="T59" s="21"/>
      <c r="U59" s="22"/>
      <c r="V59" s="23"/>
      <c r="W59" s="23"/>
      <c r="X59" s="24">
        <f t="shared" si="0"/>
        <v>0</v>
      </c>
      <c r="Y59" s="24">
        <f t="shared" si="1"/>
        <v>0</v>
      </c>
      <c r="Z59" s="25">
        <f t="shared" si="2"/>
        <v>0</v>
      </c>
      <c r="AA59" s="26"/>
      <c r="AB59" s="26"/>
      <c r="AC59" s="26">
        <f t="shared" si="3"/>
        <v>0</v>
      </c>
      <c r="AD59" s="41"/>
      <c r="AE59" s="31"/>
      <c r="AF59" s="25">
        <f t="shared" si="4"/>
        <v>0</v>
      </c>
      <c r="AG59" s="24">
        <v>50000</v>
      </c>
      <c r="AH59" s="28">
        <f t="shared" si="5"/>
        <v>-50000</v>
      </c>
      <c r="AI59" s="25">
        <f t="shared" si="6"/>
        <v>0</v>
      </c>
    </row>
    <row r="60" spans="1:35" x14ac:dyDescent="0.2">
      <c r="A60" s="16" t="s">
        <v>93</v>
      </c>
      <c r="B60" s="17"/>
      <c r="C60" s="17">
        <v>40972534</v>
      </c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21"/>
      <c r="U60" s="22"/>
      <c r="V60" s="23"/>
      <c r="W60" s="23"/>
      <c r="X60" s="24">
        <f t="shared" si="0"/>
        <v>0</v>
      </c>
      <c r="Y60" s="24">
        <f t="shared" si="1"/>
        <v>0</v>
      </c>
      <c r="Z60" s="25">
        <f t="shared" si="2"/>
        <v>0</v>
      </c>
      <c r="AA60" s="26"/>
      <c r="AB60" s="26"/>
      <c r="AC60" s="26">
        <f t="shared" si="3"/>
        <v>0</v>
      </c>
      <c r="AD60" s="31"/>
      <c r="AE60" s="31"/>
      <c r="AF60" s="25">
        <f t="shared" si="4"/>
        <v>0</v>
      </c>
      <c r="AG60" s="24">
        <v>200000</v>
      </c>
      <c r="AH60" s="28">
        <f t="shared" si="5"/>
        <v>-200000</v>
      </c>
      <c r="AI60" s="25">
        <f t="shared" si="6"/>
        <v>0</v>
      </c>
    </row>
    <row r="61" spans="1:35" x14ac:dyDescent="0.2">
      <c r="A61" s="16" t="s">
        <v>94</v>
      </c>
      <c r="B61" s="17"/>
      <c r="C61" s="17">
        <v>41364071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0"/>
      <c r="T61" s="21"/>
      <c r="U61" s="22"/>
      <c r="V61" s="35"/>
      <c r="W61" s="35"/>
      <c r="X61" s="24">
        <f t="shared" si="0"/>
        <v>0</v>
      </c>
      <c r="Y61" s="24">
        <f t="shared" si="1"/>
        <v>0</v>
      </c>
      <c r="Z61" s="25">
        <f t="shared" si="2"/>
        <v>0</v>
      </c>
      <c r="AA61" s="26"/>
      <c r="AB61" s="26"/>
      <c r="AC61" s="26">
        <f t="shared" si="3"/>
        <v>0</v>
      </c>
      <c r="AD61" s="31"/>
      <c r="AE61" s="38"/>
      <c r="AF61" s="25">
        <f t="shared" si="4"/>
        <v>0</v>
      </c>
      <c r="AG61" s="24">
        <v>20000</v>
      </c>
      <c r="AH61" s="28">
        <f t="shared" si="5"/>
        <v>-20000</v>
      </c>
      <c r="AI61" s="25">
        <f t="shared" si="6"/>
        <v>0</v>
      </c>
    </row>
    <row r="62" spans="1:35" x14ac:dyDescent="0.2">
      <c r="A62" s="16" t="s">
        <v>95</v>
      </c>
      <c r="B62" s="17"/>
      <c r="C62" s="17">
        <v>23259320</v>
      </c>
      <c r="D62" s="18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0"/>
      <c r="T62" s="21"/>
      <c r="U62" s="22"/>
      <c r="V62" s="23"/>
      <c r="W62" s="35"/>
      <c r="X62" s="24">
        <f t="shared" si="0"/>
        <v>0</v>
      </c>
      <c r="Y62" s="24">
        <f t="shared" si="1"/>
        <v>0</v>
      </c>
      <c r="Z62" s="25">
        <f t="shared" si="2"/>
        <v>0</v>
      </c>
      <c r="AA62" s="26"/>
      <c r="AB62" s="26"/>
      <c r="AC62" s="26">
        <f t="shared" si="3"/>
        <v>0</v>
      </c>
      <c r="AD62" s="25"/>
      <c r="AE62" s="31"/>
      <c r="AF62" s="25">
        <f t="shared" si="4"/>
        <v>0</v>
      </c>
      <c r="AG62" s="24"/>
      <c r="AH62" s="28">
        <f t="shared" si="5"/>
        <v>0</v>
      </c>
      <c r="AI62" s="25">
        <f t="shared" si="6"/>
        <v>0</v>
      </c>
    </row>
    <row r="63" spans="1:35" x14ac:dyDescent="0.2">
      <c r="A63" s="16" t="s">
        <v>96</v>
      </c>
      <c r="B63" s="17"/>
      <c r="C63" s="17">
        <v>33231935</v>
      </c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0"/>
      <c r="T63" s="21"/>
      <c r="U63" s="30"/>
      <c r="V63" s="23"/>
      <c r="W63" s="23"/>
      <c r="X63" s="24">
        <f t="shared" si="0"/>
        <v>0</v>
      </c>
      <c r="Y63" s="24">
        <f t="shared" si="1"/>
        <v>0</v>
      </c>
      <c r="Z63" s="25">
        <f t="shared" si="2"/>
        <v>0</v>
      </c>
      <c r="AA63" s="26"/>
      <c r="AB63" s="26"/>
      <c r="AC63" s="26">
        <f t="shared" si="3"/>
        <v>0</v>
      </c>
      <c r="AD63" s="31"/>
      <c r="AE63" s="31"/>
      <c r="AF63" s="25">
        <f t="shared" si="4"/>
        <v>0</v>
      </c>
      <c r="AG63" s="24"/>
      <c r="AH63" s="28">
        <f t="shared" si="5"/>
        <v>0</v>
      </c>
      <c r="AI63" s="25">
        <f t="shared" si="6"/>
        <v>0</v>
      </c>
    </row>
    <row r="64" spans="1:35" x14ac:dyDescent="0.2">
      <c r="A64" s="16" t="s">
        <v>97</v>
      </c>
      <c r="B64" s="17"/>
      <c r="C64" s="17">
        <v>26496747</v>
      </c>
      <c r="D64" s="18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20"/>
      <c r="T64" s="21"/>
      <c r="U64" s="22"/>
      <c r="V64" s="23"/>
      <c r="W64" s="35"/>
      <c r="X64" s="24">
        <f t="shared" si="0"/>
        <v>0</v>
      </c>
      <c r="Y64" s="24">
        <f t="shared" si="1"/>
        <v>0</v>
      </c>
      <c r="Z64" s="25">
        <f t="shared" si="2"/>
        <v>0</v>
      </c>
      <c r="AA64" s="26"/>
      <c r="AB64" s="26"/>
      <c r="AC64" s="26">
        <f t="shared" si="3"/>
        <v>0</v>
      </c>
      <c r="AD64" s="31"/>
      <c r="AE64" s="31"/>
      <c r="AF64" s="25">
        <f t="shared" si="4"/>
        <v>0</v>
      </c>
      <c r="AG64" s="24">
        <v>100000</v>
      </c>
      <c r="AH64" s="28">
        <f t="shared" si="5"/>
        <v>-100000</v>
      </c>
      <c r="AI64" s="25">
        <f t="shared" si="6"/>
        <v>0</v>
      </c>
    </row>
    <row r="65" spans="1:36" x14ac:dyDescent="0.2">
      <c r="A65" s="16" t="s">
        <v>98</v>
      </c>
      <c r="B65" s="17"/>
      <c r="C65" s="17">
        <v>25151996</v>
      </c>
      <c r="D65" s="18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  <c r="T65" s="21"/>
      <c r="U65" s="22"/>
      <c r="V65" s="23"/>
      <c r="W65" s="32"/>
      <c r="X65" s="24">
        <f t="shared" si="0"/>
        <v>0</v>
      </c>
      <c r="Y65" s="24">
        <f t="shared" si="1"/>
        <v>0</v>
      </c>
      <c r="Z65" s="25">
        <f t="shared" si="2"/>
        <v>0</v>
      </c>
      <c r="AA65" s="26"/>
      <c r="AB65" s="26"/>
      <c r="AC65" s="26">
        <f t="shared" si="3"/>
        <v>0</v>
      </c>
      <c r="AD65" s="26"/>
      <c r="AE65" s="38"/>
      <c r="AF65" s="25">
        <f t="shared" si="4"/>
        <v>0</v>
      </c>
      <c r="AG65" s="24">
        <v>150000</v>
      </c>
      <c r="AH65" s="28">
        <f t="shared" si="5"/>
        <v>-150000</v>
      </c>
      <c r="AI65" s="25">
        <f t="shared" si="6"/>
        <v>0</v>
      </c>
    </row>
    <row r="66" spans="1:36" x14ac:dyDescent="0.2">
      <c r="A66" s="16" t="s">
        <v>99</v>
      </c>
      <c r="B66" s="17"/>
      <c r="C66" s="17">
        <v>28804165</v>
      </c>
      <c r="D66" s="18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20"/>
      <c r="T66" s="21"/>
      <c r="U66" s="22"/>
      <c r="V66" s="23"/>
      <c r="W66" s="23"/>
      <c r="X66" s="24">
        <f t="shared" ref="X66:X94" si="7">((E66/200)*(1.5*V66))</f>
        <v>0</v>
      </c>
      <c r="Y66" s="24">
        <f t="shared" ref="Y66:Y94" si="8">((E66/200)*(2*W66))</f>
        <v>0</v>
      </c>
      <c r="Z66" s="25">
        <f t="shared" ref="Z66:Z94" si="9">X66+Y66</f>
        <v>0</v>
      </c>
      <c r="AA66" s="26"/>
      <c r="AB66" s="26"/>
      <c r="AC66" s="26">
        <f t="shared" ref="AC66:AC94" si="10">IF(AB66-(AA66+Z66)&gt;=0,(AB66-(AA66+Z66)),0)</f>
        <v>0</v>
      </c>
      <c r="AD66" s="31"/>
      <c r="AE66" s="31"/>
      <c r="AF66" s="25">
        <f t="shared" ref="AF66:AF94" si="11">(R66+S66+T66+U66)-(AC66+AD66+AE66)</f>
        <v>0</v>
      </c>
      <c r="AG66" s="24"/>
      <c r="AH66" s="28">
        <f t="shared" ref="AH66:AH94" si="12">AF66-AG66</f>
        <v>0</v>
      </c>
      <c r="AI66" s="25">
        <f t="shared" ref="AI66:AI94" si="13">IF((Z66+AA66-AB66)&gt;=0,(Z66+AA66-AB66),0)</f>
        <v>0</v>
      </c>
    </row>
    <row r="67" spans="1:36" x14ac:dyDescent="0.2">
      <c r="A67" s="16" t="s">
        <v>100</v>
      </c>
      <c r="B67" s="17"/>
      <c r="C67" s="17">
        <v>42507189</v>
      </c>
      <c r="D67" s="18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20"/>
      <c r="T67" s="21"/>
      <c r="U67" s="30"/>
      <c r="V67" s="23"/>
      <c r="W67" s="23"/>
      <c r="X67" s="24">
        <f t="shared" si="7"/>
        <v>0</v>
      </c>
      <c r="Y67" s="24">
        <f t="shared" si="8"/>
        <v>0</v>
      </c>
      <c r="Z67" s="25">
        <f t="shared" si="9"/>
        <v>0</v>
      </c>
      <c r="AA67" s="26"/>
      <c r="AB67" s="26"/>
      <c r="AC67" s="26">
        <f t="shared" si="10"/>
        <v>0</v>
      </c>
      <c r="AD67" s="31"/>
      <c r="AE67" s="31"/>
      <c r="AF67" s="25">
        <f t="shared" si="11"/>
        <v>0</v>
      </c>
      <c r="AG67" s="24"/>
      <c r="AH67" s="28">
        <f t="shared" si="12"/>
        <v>0</v>
      </c>
      <c r="AI67" s="25">
        <f t="shared" si="13"/>
        <v>0</v>
      </c>
    </row>
    <row r="68" spans="1:36" x14ac:dyDescent="0.2">
      <c r="A68" s="16" t="s">
        <v>101</v>
      </c>
      <c r="B68" s="17"/>
      <c r="C68" s="17">
        <v>38205805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20"/>
      <c r="T68" s="21"/>
      <c r="U68" s="22"/>
      <c r="V68" s="23"/>
      <c r="W68" s="23"/>
      <c r="X68" s="24">
        <f t="shared" si="7"/>
        <v>0</v>
      </c>
      <c r="Y68" s="24">
        <f t="shared" si="8"/>
        <v>0</v>
      </c>
      <c r="Z68" s="25">
        <f t="shared" si="9"/>
        <v>0</v>
      </c>
      <c r="AA68" s="26"/>
      <c r="AB68" s="26"/>
      <c r="AC68" s="26">
        <f t="shared" si="10"/>
        <v>0</v>
      </c>
      <c r="AD68" s="31"/>
      <c r="AE68" s="31"/>
      <c r="AF68" s="25">
        <f t="shared" si="11"/>
        <v>0</v>
      </c>
      <c r="AG68" s="24"/>
      <c r="AH68" s="28">
        <f t="shared" si="12"/>
        <v>0</v>
      </c>
      <c r="AI68" s="25">
        <f t="shared" si="13"/>
        <v>0</v>
      </c>
    </row>
    <row r="69" spans="1:36" x14ac:dyDescent="0.2">
      <c r="A69" s="16" t="s">
        <v>102</v>
      </c>
      <c r="B69" s="17"/>
      <c r="C69" s="17">
        <v>29935823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21"/>
      <c r="U69" s="22"/>
      <c r="V69" s="23"/>
      <c r="W69" s="35"/>
      <c r="X69" s="24">
        <f t="shared" si="7"/>
        <v>0</v>
      </c>
      <c r="Y69" s="24">
        <f t="shared" si="8"/>
        <v>0</v>
      </c>
      <c r="Z69" s="25">
        <f t="shared" si="9"/>
        <v>0</v>
      </c>
      <c r="AA69" s="26"/>
      <c r="AB69" s="26"/>
      <c r="AC69" s="26">
        <f t="shared" si="10"/>
        <v>0</v>
      </c>
      <c r="AD69" s="31"/>
      <c r="AE69" s="31"/>
      <c r="AF69" s="25">
        <f t="shared" si="11"/>
        <v>0</v>
      </c>
      <c r="AG69" s="24">
        <v>100000</v>
      </c>
      <c r="AH69" s="28">
        <f t="shared" si="12"/>
        <v>-100000</v>
      </c>
      <c r="AI69" s="25">
        <f t="shared" si="13"/>
        <v>0</v>
      </c>
    </row>
    <row r="70" spans="1:36" x14ac:dyDescent="0.2">
      <c r="A70" s="16" t="s">
        <v>103</v>
      </c>
      <c r="B70" s="17"/>
      <c r="C70" s="17">
        <v>17342305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0"/>
      <c r="T70" s="21"/>
      <c r="U70" s="22"/>
      <c r="V70" s="23"/>
      <c r="W70" s="32"/>
      <c r="X70" s="24">
        <f t="shared" si="7"/>
        <v>0</v>
      </c>
      <c r="Y70" s="24">
        <f t="shared" si="8"/>
        <v>0</v>
      </c>
      <c r="Z70" s="25">
        <f t="shared" si="9"/>
        <v>0</v>
      </c>
      <c r="AA70" s="26"/>
      <c r="AB70" s="26"/>
      <c r="AC70" s="26">
        <f t="shared" si="10"/>
        <v>0</v>
      </c>
      <c r="AD70" s="31"/>
      <c r="AE70" s="31"/>
      <c r="AF70" s="25">
        <f t="shared" si="11"/>
        <v>0</v>
      </c>
      <c r="AG70" s="24"/>
      <c r="AH70" s="28">
        <f t="shared" si="12"/>
        <v>0</v>
      </c>
      <c r="AI70" s="25">
        <f t="shared" si="13"/>
        <v>0</v>
      </c>
    </row>
    <row r="71" spans="1:36" x14ac:dyDescent="0.2">
      <c r="A71" s="16" t="s">
        <v>104</v>
      </c>
      <c r="B71" s="17"/>
      <c r="C71" s="17">
        <v>32169014</v>
      </c>
      <c r="D71" s="18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0"/>
      <c r="T71" s="21"/>
      <c r="U71" s="30"/>
      <c r="V71" s="23"/>
      <c r="W71" s="23"/>
      <c r="X71" s="24">
        <f t="shared" si="7"/>
        <v>0</v>
      </c>
      <c r="Y71" s="24">
        <f t="shared" si="8"/>
        <v>0</v>
      </c>
      <c r="Z71" s="25">
        <f t="shared" si="9"/>
        <v>0</v>
      </c>
      <c r="AA71" s="26"/>
      <c r="AB71" s="26"/>
      <c r="AC71" s="26">
        <f t="shared" si="10"/>
        <v>0</v>
      </c>
      <c r="AD71" s="31"/>
      <c r="AE71" s="31"/>
      <c r="AF71" s="25">
        <f t="shared" si="11"/>
        <v>0</v>
      </c>
      <c r="AG71" s="24"/>
      <c r="AH71" s="28">
        <f t="shared" si="12"/>
        <v>0</v>
      </c>
      <c r="AI71" s="25">
        <f t="shared" si="13"/>
        <v>0</v>
      </c>
    </row>
    <row r="72" spans="1:36" x14ac:dyDescent="0.2">
      <c r="A72" s="42" t="s">
        <v>105</v>
      </c>
      <c r="B72" s="17"/>
      <c r="C72" s="43">
        <v>18429204</v>
      </c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1"/>
      <c r="U72" s="30"/>
      <c r="V72" s="35"/>
      <c r="W72" s="23"/>
      <c r="X72" s="24">
        <f t="shared" si="7"/>
        <v>0</v>
      </c>
      <c r="Y72" s="24">
        <f t="shared" si="8"/>
        <v>0</v>
      </c>
      <c r="Z72" s="25">
        <f t="shared" si="9"/>
        <v>0</v>
      </c>
      <c r="AA72" s="26"/>
      <c r="AB72" s="26"/>
      <c r="AC72" s="26">
        <f t="shared" si="10"/>
        <v>0</v>
      </c>
      <c r="AD72" s="26"/>
      <c r="AE72" s="31"/>
      <c r="AF72" s="25">
        <f t="shared" si="11"/>
        <v>0</v>
      </c>
      <c r="AG72" s="24"/>
      <c r="AH72" s="28">
        <f t="shared" si="12"/>
        <v>0</v>
      </c>
      <c r="AI72" s="25">
        <f t="shared" si="13"/>
        <v>0</v>
      </c>
    </row>
    <row r="73" spans="1:36" x14ac:dyDescent="0.2">
      <c r="A73" s="16" t="s">
        <v>106</v>
      </c>
      <c r="B73" s="17"/>
      <c r="C73" s="17">
        <v>32193970</v>
      </c>
      <c r="D73" s="18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1"/>
      <c r="U73" s="22"/>
      <c r="V73" s="35"/>
      <c r="W73" s="35"/>
      <c r="X73" s="24">
        <f t="shared" si="7"/>
        <v>0</v>
      </c>
      <c r="Y73" s="24">
        <f t="shared" si="8"/>
        <v>0</v>
      </c>
      <c r="Z73" s="25">
        <f t="shared" si="9"/>
        <v>0</v>
      </c>
      <c r="AA73" s="26"/>
      <c r="AB73" s="26"/>
      <c r="AC73" s="26">
        <f t="shared" si="10"/>
        <v>0</v>
      </c>
      <c r="AD73" s="25"/>
      <c r="AE73" s="38"/>
      <c r="AF73" s="25">
        <f t="shared" si="11"/>
        <v>0</v>
      </c>
      <c r="AG73" s="24">
        <v>200000</v>
      </c>
      <c r="AH73" s="28">
        <f t="shared" si="12"/>
        <v>-200000</v>
      </c>
      <c r="AI73" s="25">
        <f t="shared" si="13"/>
        <v>0</v>
      </c>
    </row>
    <row r="74" spans="1:36" x14ac:dyDescent="0.2">
      <c r="A74" s="16" t="s">
        <v>107</v>
      </c>
      <c r="B74" s="17"/>
      <c r="C74" s="17">
        <v>26155465</v>
      </c>
      <c r="D74" s="18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1"/>
      <c r="U74" s="30"/>
      <c r="V74" s="23"/>
      <c r="W74" s="23"/>
      <c r="X74" s="24">
        <f t="shared" si="7"/>
        <v>0</v>
      </c>
      <c r="Y74" s="24">
        <f t="shared" si="8"/>
        <v>0</v>
      </c>
      <c r="Z74" s="25">
        <f t="shared" si="9"/>
        <v>0</v>
      </c>
      <c r="AA74" s="26"/>
      <c r="AB74" s="26"/>
      <c r="AC74" s="26">
        <f t="shared" si="10"/>
        <v>0</v>
      </c>
      <c r="AD74" s="25"/>
      <c r="AE74" s="31"/>
      <c r="AF74" s="25">
        <f t="shared" si="11"/>
        <v>0</v>
      </c>
      <c r="AG74" s="24"/>
      <c r="AH74" s="28">
        <f t="shared" si="12"/>
        <v>0</v>
      </c>
      <c r="AI74" s="25">
        <f t="shared" si="13"/>
        <v>0</v>
      </c>
    </row>
    <row r="75" spans="1:36" x14ac:dyDescent="0.2">
      <c r="A75" s="50" t="s">
        <v>108</v>
      </c>
      <c r="B75" s="17"/>
      <c r="C75" s="17">
        <v>36788186</v>
      </c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1"/>
      <c r="U75" s="30"/>
      <c r="V75" s="23"/>
      <c r="W75" s="23"/>
      <c r="X75" s="24">
        <f t="shared" si="7"/>
        <v>0</v>
      </c>
      <c r="Y75" s="24">
        <f t="shared" si="8"/>
        <v>0</v>
      </c>
      <c r="Z75" s="25">
        <f t="shared" si="9"/>
        <v>0</v>
      </c>
      <c r="AA75" s="26"/>
      <c r="AB75" s="26"/>
      <c r="AC75" s="26">
        <f t="shared" si="10"/>
        <v>0</v>
      </c>
      <c r="AD75" s="31"/>
      <c r="AE75" s="31"/>
      <c r="AF75" s="25">
        <f t="shared" si="11"/>
        <v>0</v>
      </c>
      <c r="AG75" s="24">
        <v>0</v>
      </c>
      <c r="AH75" s="28">
        <f t="shared" si="12"/>
        <v>0</v>
      </c>
      <c r="AI75" s="25">
        <f t="shared" si="13"/>
        <v>0</v>
      </c>
      <c r="AJ75" s="29" t="s">
        <v>127</v>
      </c>
    </row>
    <row r="76" spans="1:36" x14ac:dyDescent="0.2">
      <c r="A76" s="16" t="s">
        <v>109</v>
      </c>
      <c r="B76" s="17"/>
      <c r="C76" s="17">
        <v>32767013</v>
      </c>
      <c r="D76" s="18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1"/>
      <c r="U76" s="22"/>
      <c r="V76" s="23"/>
      <c r="W76" s="35"/>
      <c r="X76" s="24">
        <f t="shared" si="7"/>
        <v>0</v>
      </c>
      <c r="Y76" s="24">
        <f t="shared" si="8"/>
        <v>0</v>
      </c>
      <c r="Z76" s="25">
        <f t="shared" si="9"/>
        <v>0</v>
      </c>
      <c r="AA76" s="26"/>
      <c r="AB76" s="26"/>
      <c r="AC76" s="26">
        <f t="shared" si="10"/>
        <v>0</v>
      </c>
      <c r="AD76" s="31"/>
      <c r="AE76" s="31"/>
      <c r="AF76" s="25">
        <f t="shared" si="11"/>
        <v>0</v>
      </c>
      <c r="AG76" s="24">
        <v>150000</v>
      </c>
      <c r="AH76" s="28">
        <f t="shared" si="12"/>
        <v>-150000</v>
      </c>
      <c r="AI76" s="25">
        <f t="shared" si="13"/>
        <v>0</v>
      </c>
    </row>
    <row r="77" spans="1:36" x14ac:dyDescent="0.2">
      <c r="A77" s="16" t="s">
        <v>110</v>
      </c>
      <c r="B77" s="17"/>
      <c r="C77" s="17">
        <v>35842489</v>
      </c>
      <c r="D77" s="18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1"/>
      <c r="U77" s="30"/>
      <c r="V77" s="23"/>
      <c r="W77" s="23"/>
      <c r="X77" s="24">
        <f t="shared" si="7"/>
        <v>0</v>
      </c>
      <c r="Y77" s="24">
        <f t="shared" si="8"/>
        <v>0</v>
      </c>
      <c r="Z77" s="25">
        <f t="shared" si="9"/>
        <v>0</v>
      </c>
      <c r="AA77" s="26"/>
      <c r="AB77" s="26"/>
      <c r="AC77" s="26">
        <f t="shared" si="10"/>
        <v>0</v>
      </c>
      <c r="AD77" s="31"/>
      <c r="AE77" s="31"/>
      <c r="AF77" s="25">
        <f t="shared" si="11"/>
        <v>0</v>
      </c>
      <c r="AG77" s="24"/>
      <c r="AH77" s="28">
        <f t="shared" si="12"/>
        <v>0</v>
      </c>
      <c r="AI77" s="25">
        <f t="shared" si="13"/>
        <v>0</v>
      </c>
    </row>
    <row r="78" spans="1:36" x14ac:dyDescent="0.2">
      <c r="A78" s="16" t="s">
        <v>111</v>
      </c>
      <c r="B78" s="17"/>
      <c r="C78" s="17">
        <v>35032473</v>
      </c>
      <c r="D78" s="18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1"/>
      <c r="U78" s="22"/>
      <c r="V78" s="23"/>
      <c r="W78" s="35"/>
      <c r="X78" s="24">
        <f t="shared" si="7"/>
        <v>0</v>
      </c>
      <c r="Y78" s="24">
        <f t="shared" si="8"/>
        <v>0</v>
      </c>
      <c r="Z78" s="25">
        <f t="shared" si="9"/>
        <v>0</v>
      </c>
      <c r="AA78" s="26"/>
      <c r="AB78" s="26"/>
      <c r="AC78" s="26">
        <f t="shared" si="10"/>
        <v>0</v>
      </c>
      <c r="AD78" s="31"/>
      <c r="AE78" s="31"/>
      <c r="AF78" s="25">
        <f t="shared" si="11"/>
        <v>0</v>
      </c>
      <c r="AG78" s="24"/>
      <c r="AH78" s="28">
        <f t="shared" si="12"/>
        <v>0</v>
      </c>
      <c r="AI78" s="25">
        <f t="shared" si="13"/>
        <v>0</v>
      </c>
    </row>
    <row r="79" spans="1:36" x14ac:dyDescent="0.2">
      <c r="A79" s="16" t="s">
        <v>112</v>
      </c>
      <c r="B79" s="17"/>
      <c r="C79" s="17">
        <v>18886437</v>
      </c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1"/>
      <c r="U79" s="30"/>
      <c r="V79" s="23"/>
      <c r="W79" s="35"/>
      <c r="X79" s="24">
        <f t="shared" si="7"/>
        <v>0</v>
      </c>
      <c r="Y79" s="24">
        <f t="shared" si="8"/>
        <v>0</v>
      </c>
      <c r="Z79" s="25">
        <f t="shared" si="9"/>
        <v>0</v>
      </c>
      <c r="AA79" s="26"/>
      <c r="AB79" s="26"/>
      <c r="AC79" s="26">
        <f t="shared" si="10"/>
        <v>0</v>
      </c>
      <c r="AD79" s="26"/>
      <c r="AE79" s="31"/>
      <c r="AF79" s="25">
        <f t="shared" si="11"/>
        <v>0</v>
      </c>
      <c r="AG79" s="24"/>
      <c r="AH79" s="28">
        <f t="shared" si="12"/>
        <v>0</v>
      </c>
      <c r="AI79" s="25">
        <f t="shared" si="13"/>
        <v>0</v>
      </c>
    </row>
    <row r="80" spans="1:36" x14ac:dyDescent="0.2">
      <c r="A80" s="16" t="s">
        <v>113</v>
      </c>
      <c r="B80" s="17"/>
      <c r="C80" s="17">
        <v>27063564</v>
      </c>
      <c r="D80" s="18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1"/>
      <c r="U80" s="30"/>
      <c r="V80" s="23"/>
      <c r="W80" s="23"/>
      <c r="X80" s="24">
        <f t="shared" si="7"/>
        <v>0</v>
      </c>
      <c r="Y80" s="24">
        <f t="shared" si="8"/>
        <v>0</v>
      </c>
      <c r="Z80" s="25">
        <f t="shared" si="9"/>
        <v>0</v>
      </c>
      <c r="AA80" s="26"/>
      <c r="AB80" s="26"/>
      <c r="AC80" s="26">
        <f t="shared" si="10"/>
        <v>0</v>
      </c>
      <c r="AD80" s="26"/>
      <c r="AE80" s="31"/>
      <c r="AF80" s="25">
        <f t="shared" si="11"/>
        <v>0</v>
      </c>
      <c r="AG80" s="24">
        <v>100000</v>
      </c>
      <c r="AH80" s="28">
        <f t="shared" si="12"/>
        <v>-100000</v>
      </c>
      <c r="AI80" s="25">
        <f t="shared" si="13"/>
        <v>0</v>
      </c>
    </row>
    <row r="81" spans="1:35" x14ac:dyDescent="0.2">
      <c r="A81" s="16" t="s">
        <v>114</v>
      </c>
      <c r="B81" s="17"/>
      <c r="C81" s="17">
        <v>33930200</v>
      </c>
      <c r="D81" s="18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1"/>
      <c r="U81" s="30"/>
      <c r="V81" s="23"/>
      <c r="W81" s="23"/>
      <c r="X81" s="24">
        <f t="shared" si="7"/>
        <v>0</v>
      </c>
      <c r="Y81" s="24">
        <f t="shared" si="8"/>
        <v>0</v>
      </c>
      <c r="Z81" s="25">
        <f t="shared" si="9"/>
        <v>0</v>
      </c>
      <c r="AA81" s="26"/>
      <c r="AB81" s="26"/>
      <c r="AC81" s="26">
        <f t="shared" si="10"/>
        <v>0</v>
      </c>
      <c r="AD81" s="25"/>
      <c r="AE81" s="31"/>
      <c r="AF81" s="25">
        <f t="shared" si="11"/>
        <v>0</v>
      </c>
      <c r="AG81" s="24">
        <v>100000</v>
      </c>
      <c r="AH81" s="28">
        <f t="shared" si="12"/>
        <v>-100000</v>
      </c>
      <c r="AI81" s="25">
        <f t="shared" si="13"/>
        <v>0</v>
      </c>
    </row>
    <row r="82" spans="1:35" x14ac:dyDescent="0.2">
      <c r="A82" s="16" t="s">
        <v>115</v>
      </c>
      <c r="B82" s="17"/>
      <c r="C82" s="17">
        <v>29935859</v>
      </c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1"/>
      <c r="U82" s="30"/>
      <c r="V82" s="23"/>
      <c r="W82" s="23"/>
      <c r="X82" s="24">
        <f t="shared" si="7"/>
        <v>0</v>
      </c>
      <c r="Y82" s="24">
        <f t="shared" si="8"/>
        <v>0</v>
      </c>
      <c r="Z82" s="25">
        <f t="shared" si="9"/>
        <v>0</v>
      </c>
      <c r="AA82" s="26"/>
      <c r="AB82" s="26"/>
      <c r="AC82" s="26">
        <f t="shared" si="10"/>
        <v>0</v>
      </c>
      <c r="AD82" s="31"/>
      <c r="AE82" s="31"/>
      <c r="AF82" s="25">
        <f t="shared" si="11"/>
        <v>0</v>
      </c>
      <c r="AG82" s="24"/>
      <c r="AH82" s="28">
        <f t="shared" si="12"/>
        <v>0</v>
      </c>
      <c r="AI82" s="25">
        <f t="shared" si="13"/>
        <v>0</v>
      </c>
    </row>
    <row r="83" spans="1:35" x14ac:dyDescent="0.2">
      <c r="A83" s="16" t="s">
        <v>116</v>
      </c>
      <c r="B83" s="17"/>
      <c r="C83" s="17">
        <v>38205853</v>
      </c>
      <c r="D83" s="18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1"/>
      <c r="U83" s="30"/>
      <c r="V83" s="23"/>
      <c r="W83" s="23"/>
      <c r="X83" s="24">
        <f t="shared" si="7"/>
        <v>0</v>
      </c>
      <c r="Y83" s="24">
        <f t="shared" si="8"/>
        <v>0</v>
      </c>
      <c r="Z83" s="25">
        <f t="shared" si="9"/>
        <v>0</v>
      </c>
      <c r="AA83" s="26"/>
      <c r="AB83" s="26"/>
      <c r="AC83" s="26">
        <f t="shared" si="10"/>
        <v>0</v>
      </c>
      <c r="AD83" s="31"/>
      <c r="AE83" s="38"/>
      <c r="AF83" s="25">
        <f t="shared" si="11"/>
        <v>0</v>
      </c>
      <c r="AG83" s="24"/>
      <c r="AH83" s="28">
        <f t="shared" si="12"/>
        <v>0</v>
      </c>
      <c r="AI83" s="25">
        <f t="shared" si="13"/>
        <v>0</v>
      </c>
    </row>
    <row r="84" spans="1:35" x14ac:dyDescent="0.2">
      <c r="A84" s="42" t="s">
        <v>117</v>
      </c>
      <c r="B84" s="17"/>
      <c r="C84" s="43">
        <v>30053322</v>
      </c>
      <c r="D84" s="18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1"/>
      <c r="U84" s="22"/>
      <c r="V84" s="23"/>
      <c r="W84" s="23"/>
      <c r="X84" s="24">
        <f t="shared" si="7"/>
        <v>0</v>
      </c>
      <c r="Y84" s="24">
        <f t="shared" si="8"/>
        <v>0</v>
      </c>
      <c r="Z84" s="25">
        <f t="shared" si="9"/>
        <v>0</v>
      </c>
      <c r="AA84" s="26"/>
      <c r="AB84" s="26"/>
      <c r="AC84" s="26">
        <f t="shared" si="10"/>
        <v>0</v>
      </c>
      <c r="AD84" s="31"/>
      <c r="AE84" s="31"/>
      <c r="AF84" s="25">
        <f t="shared" si="11"/>
        <v>0</v>
      </c>
      <c r="AG84" s="24"/>
      <c r="AH84" s="28">
        <f t="shared" si="12"/>
        <v>0</v>
      </c>
      <c r="AI84" s="25">
        <f t="shared" si="13"/>
        <v>0</v>
      </c>
    </row>
    <row r="85" spans="1:35" x14ac:dyDescent="0.2">
      <c r="A85" s="16" t="s">
        <v>118</v>
      </c>
      <c r="B85" s="17"/>
      <c r="C85" s="17">
        <v>26922846</v>
      </c>
      <c r="D85" s="1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1"/>
      <c r="U85" s="30"/>
      <c r="V85" s="23"/>
      <c r="W85" s="23"/>
      <c r="X85" s="24">
        <f t="shared" si="7"/>
        <v>0</v>
      </c>
      <c r="Y85" s="24">
        <f t="shared" si="8"/>
        <v>0</v>
      </c>
      <c r="Z85" s="25">
        <f t="shared" si="9"/>
        <v>0</v>
      </c>
      <c r="AA85" s="26"/>
      <c r="AB85" s="26"/>
      <c r="AC85" s="26">
        <f t="shared" si="10"/>
        <v>0</v>
      </c>
      <c r="AD85" s="31"/>
      <c r="AE85" s="31"/>
      <c r="AF85" s="25">
        <f t="shared" si="11"/>
        <v>0</v>
      </c>
      <c r="AG85" s="24">
        <v>100000</v>
      </c>
      <c r="AH85" s="28">
        <f t="shared" si="12"/>
        <v>-100000</v>
      </c>
      <c r="AI85" s="25">
        <f t="shared" si="13"/>
        <v>0</v>
      </c>
    </row>
    <row r="86" spans="1:35" x14ac:dyDescent="0.2">
      <c r="A86" s="16" t="s">
        <v>119</v>
      </c>
      <c r="B86" s="17"/>
      <c r="C86" s="17">
        <v>35842332</v>
      </c>
      <c r="D86" s="18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1"/>
      <c r="U86" s="22"/>
      <c r="V86" s="23"/>
      <c r="W86" s="23"/>
      <c r="X86" s="24">
        <f t="shared" si="7"/>
        <v>0</v>
      </c>
      <c r="Y86" s="24">
        <f t="shared" si="8"/>
        <v>0</v>
      </c>
      <c r="Z86" s="25">
        <f t="shared" si="9"/>
        <v>0</v>
      </c>
      <c r="AA86" s="26"/>
      <c r="AB86" s="26"/>
      <c r="AC86" s="26">
        <f t="shared" si="10"/>
        <v>0</v>
      </c>
      <c r="AD86" s="31"/>
      <c r="AE86" s="31"/>
      <c r="AF86" s="25">
        <f t="shared" si="11"/>
        <v>0</v>
      </c>
      <c r="AG86" s="24"/>
      <c r="AH86" s="28">
        <f t="shared" si="12"/>
        <v>0</v>
      </c>
      <c r="AI86" s="25">
        <f t="shared" si="13"/>
        <v>0</v>
      </c>
    </row>
    <row r="87" spans="1:35" x14ac:dyDescent="0.2">
      <c r="A87" s="16" t="s">
        <v>120</v>
      </c>
      <c r="B87" s="17"/>
      <c r="C87" s="17">
        <v>41364055</v>
      </c>
      <c r="D87" s="18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1"/>
      <c r="U87" s="22"/>
      <c r="V87" s="23"/>
      <c r="W87" s="23"/>
      <c r="X87" s="24">
        <f t="shared" si="7"/>
        <v>0</v>
      </c>
      <c r="Y87" s="24">
        <f t="shared" si="8"/>
        <v>0</v>
      </c>
      <c r="Z87" s="25">
        <f t="shared" si="9"/>
        <v>0</v>
      </c>
      <c r="AA87" s="26"/>
      <c r="AB87" s="26"/>
      <c r="AC87" s="26">
        <f t="shared" si="10"/>
        <v>0</v>
      </c>
      <c r="AD87" s="31"/>
      <c r="AE87" s="31"/>
      <c r="AF87" s="25">
        <f t="shared" si="11"/>
        <v>0</v>
      </c>
      <c r="AG87" s="24"/>
      <c r="AH87" s="28">
        <f t="shared" si="12"/>
        <v>0</v>
      </c>
      <c r="AI87" s="25">
        <f t="shared" si="13"/>
        <v>0</v>
      </c>
    </row>
    <row r="88" spans="1:35" x14ac:dyDescent="0.2">
      <c r="A88" s="16" t="s">
        <v>121</v>
      </c>
      <c r="B88" s="17"/>
      <c r="C88" s="17">
        <v>29880977</v>
      </c>
      <c r="D88" s="18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1"/>
      <c r="U88" s="22"/>
      <c r="V88" s="35"/>
      <c r="W88" s="35"/>
      <c r="X88" s="24">
        <f t="shared" si="7"/>
        <v>0</v>
      </c>
      <c r="Y88" s="24">
        <f t="shared" si="8"/>
        <v>0</v>
      </c>
      <c r="Z88" s="25">
        <f t="shared" si="9"/>
        <v>0</v>
      </c>
      <c r="AA88" s="26"/>
      <c r="AB88" s="26"/>
      <c r="AC88" s="26">
        <f t="shared" si="10"/>
        <v>0</v>
      </c>
      <c r="AD88" s="25"/>
      <c r="AE88" s="38"/>
      <c r="AF88" s="25">
        <f t="shared" si="11"/>
        <v>0</v>
      </c>
      <c r="AG88" s="24">
        <v>100000</v>
      </c>
      <c r="AH88" s="28">
        <f t="shared" si="12"/>
        <v>-100000</v>
      </c>
      <c r="AI88" s="25">
        <f t="shared" si="13"/>
        <v>0</v>
      </c>
    </row>
    <row r="89" spans="1:35" x14ac:dyDescent="0.2">
      <c r="A89" s="16" t="s">
        <v>122</v>
      </c>
      <c r="B89" s="17"/>
      <c r="C89" s="17">
        <v>32474193</v>
      </c>
      <c r="D89" s="18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1"/>
      <c r="U89" s="22"/>
      <c r="V89" s="23"/>
      <c r="W89" s="32"/>
      <c r="X89" s="24">
        <f t="shared" si="7"/>
        <v>0</v>
      </c>
      <c r="Y89" s="24">
        <f t="shared" si="8"/>
        <v>0</v>
      </c>
      <c r="Z89" s="25">
        <f t="shared" si="9"/>
        <v>0</v>
      </c>
      <c r="AA89" s="26"/>
      <c r="AB89" s="26"/>
      <c r="AC89" s="26">
        <f t="shared" si="10"/>
        <v>0</v>
      </c>
      <c r="AD89" s="26"/>
      <c r="AE89" s="31"/>
      <c r="AF89" s="25">
        <f t="shared" si="11"/>
        <v>0</v>
      </c>
      <c r="AG89" s="24"/>
      <c r="AH89" s="28">
        <f t="shared" si="12"/>
        <v>0</v>
      </c>
      <c r="AI89" s="25">
        <f t="shared" si="13"/>
        <v>0</v>
      </c>
    </row>
    <row r="90" spans="1:35" x14ac:dyDescent="0.2">
      <c r="A90" s="16" t="s">
        <v>123</v>
      </c>
      <c r="B90" s="17"/>
      <c r="C90" s="17">
        <v>27063598</v>
      </c>
      <c r="D90" s="18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1"/>
      <c r="U90" s="30"/>
      <c r="V90" s="23"/>
      <c r="W90" s="23"/>
      <c r="X90" s="24">
        <f t="shared" si="7"/>
        <v>0</v>
      </c>
      <c r="Y90" s="24">
        <f t="shared" si="8"/>
        <v>0</v>
      </c>
      <c r="Z90" s="25">
        <f t="shared" si="9"/>
        <v>0</v>
      </c>
      <c r="AA90" s="26"/>
      <c r="AB90" s="26"/>
      <c r="AC90" s="26">
        <f t="shared" si="10"/>
        <v>0</v>
      </c>
      <c r="AD90" s="25"/>
      <c r="AE90" s="31"/>
      <c r="AF90" s="25">
        <f t="shared" si="11"/>
        <v>0</v>
      </c>
      <c r="AG90" s="24">
        <v>100000</v>
      </c>
      <c r="AH90" s="28">
        <f t="shared" si="12"/>
        <v>-100000</v>
      </c>
      <c r="AI90" s="25">
        <f t="shared" si="13"/>
        <v>0</v>
      </c>
    </row>
    <row r="91" spans="1:35" x14ac:dyDescent="0.2">
      <c r="A91" s="16" t="s">
        <v>124</v>
      </c>
      <c r="B91" s="17"/>
      <c r="C91" s="17">
        <v>35516461</v>
      </c>
      <c r="D91" s="18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1"/>
      <c r="U91" s="30"/>
      <c r="V91" s="23"/>
      <c r="W91" s="23"/>
      <c r="X91" s="24">
        <f t="shared" si="7"/>
        <v>0</v>
      </c>
      <c r="Y91" s="24">
        <f t="shared" si="8"/>
        <v>0</v>
      </c>
      <c r="Z91" s="25">
        <f t="shared" si="9"/>
        <v>0</v>
      </c>
      <c r="AA91" s="26"/>
      <c r="AB91" s="26"/>
      <c r="AC91" s="26">
        <f t="shared" si="10"/>
        <v>0</v>
      </c>
      <c r="AD91" s="31"/>
      <c r="AE91" s="31"/>
      <c r="AF91" s="25">
        <f t="shared" si="11"/>
        <v>0</v>
      </c>
      <c r="AG91" s="24">
        <v>150000</v>
      </c>
      <c r="AH91" s="28">
        <f t="shared" si="12"/>
        <v>-150000</v>
      </c>
      <c r="AI91" s="25">
        <f t="shared" si="13"/>
        <v>0</v>
      </c>
    </row>
    <row r="92" spans="1:35" x14ac:dyDescent="0.2">
      <c r="A92" s="16" t="s">
        <v>125</v>
      </c>
      <c r="B92" s="17"/>
      <c r="C92" s="17">
        <v>34642808</v>
      </c>
      <c r="D92" s="18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1"/>
      <c r="U92" s="30"/>
      <c r="V92" s="35"/>
      <c r="W92" s="35"/>
      <c r="X92" s="24">
        <f t="shared" si="7"/>
        <v>0</v>
      </c>
      <c r="Y92" s="24">
        <f t="shared" si="8"/>
        <v>0</v>
      </c>
      <c r="Z92" s="25">
        <f t="shared" si="9"/>
        <v>0</v>
      </c>
      <c r="AA92" s="26"/>
      <c r="AB92" s="26"/>
      <c r="AC92" s="26">
        <f t="shared" si="10"/>
        <v>0</v>
      </c>
      <c r="AD92" s="31"/>
      <c r="AE92" s="31"/>
      <c r="AF92" s="25">
        <f t="shared" si="11"/>
        <v>0</v>
      </c>
      <c r="AG92" s="24"/>
      <c r="AH92" s="28">
        <f t="shared" si="12"/>
        <v>0</v>
      </c>
      <c r="AI92" s="25">
        <f t="shared" si="13"/>
        <v>0</v>
      </c>
    </row>
    <row r="93" spans="1:35" x14ac:dyDescent="0.2">
      <c r="A93" s="16" t="s">
        <v>126</v>
      </c>
      <c r="B93" s="17"/>
      <c r="C93" s="17">
        <v>38169847</v>
      </c>
      <c r="D93" s="18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1"/>
      <c r="U93" s="22"/>
      <c r="V93" s="23"/>
      <c r="W93" s="23"/>
      <c r="X93" s="24">
        <f t="shared" si="7"/>
        <v>0</v>
      </c>
      <c r="Y93" s="24">
        <f t="shared" si="8"/>
        <v>0</v>
      </c>
      <c r="Z93" s="25">
        <f t="shared" si="9"/>
        <v>0</v>
      </c>
      <c r="AA93" s="26"/>
      <c r="AB93" s="26"/>
      <c r="AC93" s="26">
        <f t="shared" si="10"/>
        <v>0</v>
      </c>
      <c r="AD93" s="31"/>
      <c r="AE93" s="31"/>
      <c r="AF93" s="25">
        <f t="shared" si="11"/>
        <v>0</v>
      </c>
      <c r="AG93" s="24">
        <v>80000</v>
      </c>
      <c r="AH93" s="28">
        <f t="shared" si="12"/>
        <v>-80000</v>
      </c>
      <c r="AI93" s="25">
        <f t="shared" si="13"/>
        <v>0</v>
      </c>
    </row>
    <row r="94" spans="1:35" x14ac:dyDescent="0.2">
      <c r="A94" s="18"/>
      <c r="B94" s="44"/>
      <c r="C94" s="45"/>
      <c r="D94" s="18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1"/>
      <c r="U94" s="22"/>
      <c r="V94" s="23"/>
      <c r="W94" s="23"/>
      <c r="X94" s="24">
        <f t="shared" si="7"/>
        <v>0</v>
      </c>
      <c r="Y94" s="24">
        <f t="shared" si="8"/>
        <v>0</v>
      </c>
      <c r="Z94" s="25">
        <f t="shared" si="9"/>
        <v>0</v>
      </c>
      <c r="AA94" s="26"/>
      <c r="AB94" s="26"/>
      <c r="AC94" s="26">
        <f t="shared" si="10"/>
        <v>0</v>
      </c>
      <c r="AD94" s="31"/>
      <c r="AE94" s="31"/>
      <c r="AF94" s="25">
        <f t="shared" si="11"/>
        <v>0</v>
      </c>
      <c r="AG94" s="46" t="s">
        <v>127</v>
      </c>
      <c r="AH94" s="28" t="e">
        <f t="shared" si="12"/>
        <v>#VALUE!</v>
      </c>
      <c r="AI94" s="25">
        <f t="shared" si="13"/>
        <v>0</v>
      </c>
    </row>
    <row r="95" spans="1:35" x14ac:dyDescent="0.2">
      <c r="W95" s="29"/>
    </row>
    <row r="96" spans="1:35" x14ac:dyDescent="0.2">
      <c r="S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</row>
    <row r="97" s="29" customFormat="1" x14ac:dyDescent="0.2"/>
    <row r="98" s="29" customFormat="1" x14ac:dyDescent="0.2"/>
  </sheetData>
  <autoFilter ref="A1:AI94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ACREDITACION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2024-08-02T14:13:02Z</dcterms:modified>
</cp:coreProperties>
</file>