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icolas/Desktop/"/>
    </mc:Choice>
  </mc:AlternateContent>
  <xr:revisionPtr revIDLastSave="0" documentId="13_ncr:1_{7F26F4EC-E7D9-2A4A-9642-9CFC8461358C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Comparativa ACUM" sheetId="2" r:id="rId1"/>
    <sheet name="Comparativa" sheetId="3" r:id="rId2"/>
    <sheet name="Dato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S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S4" i="1"/>
  <c r="T4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" i="1"/>
  <c r="L2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3" i="1"/>
  <c r="J2" i="1"/>
  <c r="M2" i="1"/>
  <c r="M3" i="1"/>
  <c r="M5" i="1"/>
  <c r="M7" i="1"/>
  <c r="M8" i="1"/>
  <c r="M10" i="1"/>
  <c r="M12" i="1"/>
  <c r="M13" i="1"/>
  <c r="M14" i="1"/>
  <c r="M15" i="1"/>
  <c r="M17" i="1"/>
  <c r="M18" i="1"/>
  <c r="M20" i="1"/>
  <c r="M21" i="1"/>
  <c r="M24" i="1"/>
  <c r="M25" i="1"/>
  <c r="M27" i="1"/>
  <c r="M28" i="1"/>
  <c r="M30" i="1"/>
  <c r="M32" i="1"/>
  <c r="M33" i="1"/>
  <c r="M36" i="1"/>
  <c r="M38" i="1"/>
  <c r="M41" i="1"/>
  <c r="M43" i="1"/>
  <c r="M45" i="1"/>
  <c r="M47" i="1"/>
  <c r="M49" i="1"/>
  <c r="M51" i="1"/>
  <c r="M54" i="1"/>
  <c r="M55" i="1"/>
  <c r="M56" i="1"/>
  <c r="M58" i="1"/>
  <c r="M59" i="1"/>
  <c r="M61" i="1"/>
  <c r="M62" i="1"/>
  <c r="M64" i="1"/>
  <c r="M65" i="1"/>
  <c r="M67" i="1"/>
  <c r="M69" i="1"/>
  <c r="M73" i="1"/>
  <c r="M75" i="1"/>
  <c r="M76" i="1"/>
  <c r="M78" i="1"/>
  <c r="M80" i="1"/>
  <c r="M82" i="1"/>
  <c r="M83" i="1"/>
  <c r="M85" i="1"/>
  <c r="M88" i="1"/>
  <c r="M89" i="1"/>
  <c r="M92" i="1"/>
  <c r="M93" i="1"/>
  <c r="M94" i="1"/>
  <c r="M95" i="1"/>
  <c r="M97" i="1"/>
  <c r="M99" i="1"/>
  <c r="M100" i="1"/>
  <c r="M102" i="1"/>
  <c r="M103" i="1"/>
  <c r="M104" i="1"/>
  <c r="M106" i="1"/>
  <c r="M107" i="1"/>
  <c r="M109" i="1"/>
  <c r="M111" i="1"/>
  <c r="M112" i="1"/>
  <c r="M113" i="1"/>
  <c r="M115" i="1"/>
  <c r="M116" i="1"/>
  <c r="M118" i="1"/>
  <c r="M119" i="1"/>
  <c r="M120" i="1"/>
  <c r="M121" i="1"/>
  <c r="M126" i="1"/>
  <c r="M128" i="1"/>
  <c r="M129" i="1"/>
  <c r="M130" i="1"/>
  <c r="M132" i="1"/>
  <c r="M134" i="1"/>
  <c r="M135" i="1"/>
  <c r="M136" i="1"/>
  <c r="M139" i="1"/>
  <c r="M140" i="1"/>
  <c r="M142" i="1"/>
  <c r="M144" i="1"/>
  <c r="M146" i="1"/>
  <c r="M148" i="1"/>
  <c r="M149" i="1"/>
  <c r="M151" i="1"/>
  <c r="M153" i="1"/>
  <c r="M156" i="1"/>
  <c r="M157" i="1"/>
  <c r="M159" i="1"/>
  <c r="M160" i="1"/>
  <c r="M162" i="1"/>
  <c r="M165" i="1"/>
  <c r="M166" i="1"/>
  <c r="M169" i="1"/>
  <c r="M170" i="1"/>
  <c r="M173" i="1"/>
  <c r="M174" i="1"/>
  <c r="M176" i="1"/>
  <c r="M177" i="1"/>
  <c r="M178" i="1"/>
  <c r="M179" i="1"/>
  <c r="M181" i="1"/>
  <c r="M182" i="1"/>
  <c r="M184" i="1"/>
  <c r="M186" i="1"/>
  <c r="M187" i="1"/>
  <c r="M189" i="1"/>
  <c r="M191" i="1"/>
  <c r="M193" i="1"/>
  <c r="M195" i="1"/>
  <c r="M197" i="1"/>
  <c r="M200" i="1"/>
  <c r="M201" i="1"/>
  <c r="M203" i="1"/>
  <c r="M205" i="1"/>
  <c r="M206" i="1"/>
  <c r="M207" i="1"/>
  <c r="K3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K4" i="1"/>
  <c r="M4" i="1" s="1"/>
  <c r="K5" i="1"/>
  <c r="K6" i="1"/>
  <c r="M6" i="1" s="1"/>
  <c r="K7" i="1"/>
  <c r="K8" i="1"/>
  <c r="K9" i="1"/>
  <c r="M9" i="1" s="1"/>
  <c r="K10" i="1"/>
  <c r="K11" i="1"/>
  <c r="M11" i="1" s="1"/>
  <c r="K12" i="1"/>
  <c r="K13" i="1"/>
  <c r="K14" i="1"/>
  <c r="K15" i="1"/>
  <c r="K16" i="1"/>
  <c r="M16" i="1" s="1"/>
  <c r="K17" i="1"/>
  <c r="K18" i="1"/>
  <c r="K19" i="1"/>
  <c r="M19" i="1" s="1"/>
  <c r="K20" i="1"/>
  <c r="K21" i="1"/>
  <c r="K22" i="1"/>
  <c r="M22" i="1" s="1"/>
  <c r="K23" i="1"/>
  <c r="M23" i="1" s="1"/>
  <c r="K24" i="1"/>
  <c r="K25" i="1"/>
  <c r="K26" i="1"/>
  <c r="M26" i="1" s="1"/>
  <c r="K27" i="1"/>
  <c r="K28" i="1"/>
  <c r="K29" i="1"/>
  <c r="M29" i="1" s="1"/>
  <c r="K30" i="1"/>
  <c r="K31" i="1"/>
  <c r="M31" i="1" s="1"/>
  <c r="K32" i="1"/>
  <c r="K33" i="1"/>
  <c r="K34" i="1"/>
  <c r="M34" i="1" s="1"/>
  <c r="K35" i="1"/>
  <c r="M35" i="1" s="1"/>
  <c r="K36" i="1"/>
  <c r="K37" i="1"/>
  <c r="M37" i="1" s="1"/>
  <c r="K38" i="1"/>
  <c r="K39" i="1"/>
  <c r="M39" i="1" s="1"/>
  <c r="K40" i="1"/>
  <c r="M40" i="1" s="1"/>
  <c r="K41" i="1"/>
  <c r="K42" i="1"/>
  <c r="M42" i="1" s="1"/>
  <c r="K43" i="1"/>
  <c r="K44" i="1"/>
  <c r="M44" i="1" s="1"/>
  <c r="K45" i="1"/>
  <c r="K46" i="1"/>
  <c r="M46" i="1" s="1"/>
  <c r="K47" i="1"/>
  <c r="K48" i="1"/>
  <c r="M48" i="1" s="1"/>
  <c r="K49" i="1"/>
  <c r="K50" i="1"/>
  <c r="M50" i="1" s="1"/>
  <c r="K51" i="1"/>
  <c r="K52" i="1"/>
  <c r="M52" i="1" s="1"/>
  <c r="K53" i="1"/>
  <c r="M53" i="1" s="1"/>
  <c r="K54" i="1"/>
  <c r="K55" i="1"/>
  <c r="K56" i="1"/>
  <c r="K57" i="1"/>
  <c r="M57" i="1" s="1"/>
  <c r="K58" i="1"/>
  <c r="K59" i="1"/>
  <c r="K60" i="1"/>
  <c r="M60" i="1" s="1"/>
  <c r="K61" i="1"/>
  <c r="K62" i="1"/>
  <c r="K63" i="1"/>
  <c r="M63" i="1" s="1"/>
  <c r="K64" i="1"/>
  <c r="K65" i="1"/>
  <c r="K66" i="1"/>
  <c r="M66" i="1" s="1"/>
  <c r="K67" i="1"/>
  <c r="K68" i="1"/>
  <c r="M68" i="1" s="1"/>
  <c r="K69" i="1"/>
  <c r="K70" i="1"/>
  <c r="M70" i="1" s="1"/>
  <c r="K71" i="1"/>
  <c r="M71" i="1" s="1"/>
  <c r="K72" i="1"/>
  <c r="M72" i="1" s="1"/>
  <c r="K73" i="1"/>
  <c r="K74" i="1"/>
  <c r="M74" i="1" s="1"/>
  <c r="K75" i="1"/>
  <c r="K76" i="1"/>
  <c r="K77" i="1"/>
  <c r="M77" i="1" s="1"/>
  <c r="K78" i="1"/>
  <c r="K79" i="1"/>
  <c r="M79" i="1" s="1"/>
  <c r="K80" i="1"/>
  <c r="K81" i="1"/>
  <c r="M81" i="1" s="1"/>
  <c r="K82" i="1"/>
  <c r="K83" i="1"/>
  <c r="K84" i="1"/>
  <c r="M84" i="1" s="1"/>
  <c r="K85" i="1"/>
  <c r="K86" i="1"/>
  <c r="M86" i="1" s="1"/>
  <c r="K87" i="1"/>
  <c r="M87" i="1" s="1"/>
  <c r="K88" i="1"/>
  <c r="K89" i="1"/>
  <c r="K90" i="1"/>
  <c r="M90" i="1" s="1"/>
  <c r="K91" i="1"/>
  <c r="M91" i="1" s="1"/>
  <c r="K92" i="1"/>
  <c r="K93" i="1"/>
  <c r="K94" i="1"/>
  <c r="K95" i="1"/>
  <c r="K96" i="1"/>
  <c r="M96" i="1" s="1"/>
  <c r="K97" i="1"/>
  <c r="K98" i="1"/>
  <c r="M98" i="1" s="1"/>
  <c r="K99" i="1"/>
  <c r="K100" i="1"/>
  <c r="K101" i="1"/>
  <c r="M101" i="1" s="1"/>
  <c r="K102" i="1"/>
  <c r="K103" i="1"/>
  <c r="K104" i="1"/>
  <c r="K105" i="1"/>
  <c r="M105" i="1" s="1"/>
  <c r="K106" i="1"/>
  <c r="K107" i="1"/>
  <c r="K108" i="1"/>
  <c r="M108" i="1" s="1"/>
  <c r="K109" i="1"/>
  <c r="K110" i="1"/>
  <c r="M110" i="1" s="1"/>
  <c r="K111" i="1"/>
  <c r="K112" i="1"/>
  <c r="K113" i="1"/>
  <c r="K114" i="1"/>
  <c r="M114" i="1" s="1"/>
  <c r="K115" i="1"/>
  <c r="K116" i="1"/>
  <c r="K117" i="1"/>
  <c r="M117" i="1" s="1"/>
  <c r="K118" i="1"/>
  <c r="K119" i="1"/>
  <c r="K120" i="1"/>
  <c r="K121" i="1"/>
  <c r="K122" i="1"/>
  <c r="M122" i="1" s="1"/>
  <c r="K123" i="1"/>
  <c r="M123" i="1" s="1"/>
  <c r="K124" i="1"/>
  <c r="M124" i="1" s="1"/>
  <c r="K125" i="1"/>
  <c r="M125" i="1" s="1"/>
  <c r="K126" i="1"/>
  <c r="K127" i="1"/>
  <c r="M127" i="1" s="1"/>
  <c r="K128" i="1"/>
  <c r="K129" i="1"/>
  <c r="K130" i="1"/>
  <c r="K131" i="1"/>
  <c r="M131" i="1" s="1"/>
  <c r="K132" i="1"/>
  <c r="K133" i="1"/>
  <c r="M133" i="1" s="1"/>
  <c r="K134" i="1"/>
  <c r="K135" i="1"/>
  <c r="K136" i="1"/>
  <c r="K137" i="1"/>
  <c r="M137" i="1" s="1"/>
  <c r="K138" i="1"/>
  <c r="M138" i="1" s="1"/>
  <c r="K139" i="1"/>
  <c r="K140" i="1"/>
  <c r="K141" i="1"/>
  <c r="M141" i="1" s="1"/>
  <c r="K142" i="1"/>
  <c r="K143" i="1"/>
  <c r="M143" i="1" s="1"/>
  <c r="K144" i="1"/>
  <c r="K145" i="1"/>
  <c r="M145" i="1" s="1"/>
  <c r="K146" i="1"/>
  <c r="K147" i="1"/>
  <c r="M147" i="1" s="1"/>
  <c r="K148" i="1"/>
  <c r="K149" i="1"/>
  <c r="K150" i="1"/>
  <c r="M150" i="1" s="1"/>
  <c r="K151" i="1"/>
  <c r="K152" i="1"/>
  <c r="M152" i="1" s="1"/>
  <c r="K153" i="1"/>
  <c r="K154" i="1"/>
  <c r="M154" i="1" s="1"/>
  <c r="K155" i="1"/>
  <c r="M155" i="1" s="1"/>
  <c r="K156" i="1"/>
  <c r="K157" i="1"/>
  <c r="K158" i="1"/>
  <c r="M158" i="1" s="1"/>
  <c r="K159" i="1"/>
  <c r="K160" i="1"/>
  <c r="K161" i="1"/>
  <c r="M161" i="1" s="1"/>
  <c r="K162" i="1"/>
  <c r="K163" i="1"/>
  <c r="M163" i="1" s="1"/>
  <c r="K164" i="1"/>
  <c r="M164" i="1" s="1"/>
  <c r="K165" i="1"/>
  <c r="K166" i="1"/>
  <c r="K167" i="1"/>
  <c r="M167" i="1" s="1"/>
  <c r="K168" i="1"/>
  <c r="M168" i="1" s="1"/>
  <c r="K169" i="1"/>
  <c r="K170" i="1"/>
  <c r="K171" i="1"/>
  <c r="M171" i="1" s="1"/>
  <c r="K172" i="1"/>
  <c r="M172" i="1" s="1"/>
  <c r="K173" i="1"/>
  <c r="K174" i="1"/>
  <c r="K175" i="1"/>
  <c r="M175" i="1" s="1"/>
  <c r="K176" i="1"/>
  <c r="K177" i="1"/>
  <c r="K178" i="1"/>
  <c r="K179" i="1"/>
  <c r="K180" i="1"/>
  <c r="M180" i="1" s="1"/>
  <c r="K181" i="1"/>
  <c r="K182" i="1"/>
  <c r="K183" i="1"/>
  <c r="M183" i="1" s="1"/>
  <c r="K184" i="1"/>
  <c r="K185" i="1"/>
  <c r="M185" i="1" s="1"/>
  <c r="K186" i="1"/>
  <c r="K187" i="1"/>
  <c r="K188" i="1"/>
  <c r="M188" i="1" s="1"/>
  <c r="K189" i="1"/>
  <c r="K190" i="1"/>
  <c r="M190" i="1" s="1"/>
  <c r="K191" i="1"/>
  <c r="K192" i="1"/>
  <c r="M192" i="1" s="1"/>
  <c r="K193" i="1"/>
  <c r="K194" i="1"/>
  <c r="M194" i="1" s="1"/>
  <c r="K195" i="1"/>
  <c r="K196" i="1"/>
  <c r="M196" i="1" s="1"/>
  <c r="K197" i="1"/>
  <c r="K198" i="1"/>
  <c r="M198" i="1" s="1"/>
  <c r="K199" i="1"/>
  <c r="M199" i="1" s="1"/>
  <c r="K200" i="1"/>
  <c r="K201" i="1"/>
  <c r="K202" i="1"/>
  <c r="M202" i="1" s="1"/>
  <c r="K203" i="1"/>
  <c r="K204" i="1"/>
  <c r="M204" i="1" s="1"/>
  <c r="K205" i="1"/>
  <c r="K206" i="1"/>
  <c r="K207" i="1"/>
  <c r="K208" i="1"/>
  <c r="M208" i="1" s="1"/>
  <c r="S5" i="1" l="1"/>
  <c r="T5" i="1" s="1"/>
</calcChain>
</file>

<file path=xl/sharedStrings.xml><?xml version="1.0" encoding="utf-8"?>
<sst xmlns="http://schemas.openxmlformats.org/spreadsheetml/2006/main" count="21" uniqueCount="21">
  <si>
    <t>Date</t>
  </si>
  <si>
    <t>Price</t>
  </si>
  <si>
    <t>Open</t>
  </si>
  <si>
    <t>High</t>
  </si>
  <si>
    <t>Low</t>
  </si>
  <si>
    <t>Vol.</t>
  </si>
  <si>
    <t>Target</t>
  </si>
  <si>
    <t>Predicted</t>
  </si>
  <si>
    <t>HODL Profit</t>
  </si>
  <si>
    <t>Profit Regresion</t>
  </si>
  <si>
    <t>Cumulative profit with regression</t>
  </si>
  <si>
    <t>Cumulative profit HODL</t>
  </si>
  <si>
    <t>What happened when Regression predicted to short</t>
  </si>
  <si>
    <t>PROFIT</t>
  </si>
  <si>
    <t>TOTAL</t>
  </si>
  <si>
    <t>%%</t>
  </si>
  <si>
    <t>Regression</t>
  </si>
  <si>
    <t>HODL</t>
  </si>
  <si>
    <t>Predicted -- Real</t>
  </si>
  <si>
    <t>Average error</t>
  </si>
  <si>
    <t>Absolut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</si>
</sst>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14" fontId="0" fillId="0" borderId="0" xfId="0" applyNumberFormat="1"/>
    <xf numFmtId="9" fontId="0" fillId="0" borderId="0" xfId="2" applyFont="1"/>
    <xf numFmtId="44" fontId="0" fillId="0" borderId="0" xfId="0" applyNumberFormat="1"/>
    <xf numFmtId="0" fontId="0" fillId="0" borderId="0" xfId="0" applyAlignment="1">
      <alignment wrapText="1"/>
    </xf>
    <xf numFmtId="44" fontId="2" fillId="2" borderId="2" xfId="1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0" fontId="0" fillId="0" borderId="5" xfId="0" applyBorder="1"/>
    <xf numFmtId="44" fontId="0" fillId="0" borderId="0" xfId="0" applyNumberFormat="1" applyBorder="1"/>
    <xf numFmtId="9" fontId="0" fillId="0" borderId="6" xfId="2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10" fontId="0" fillId="0" borderId="9" xfId="2" applyNumberFormat="1" applyFont="1" applyBorder="1"/>
    <xf numFmtId="0" fontId="0" fillId="0" borderId="1" xfId="0" applyBorder="1"/>
    <xf numFmtId="44" fontId="0" fillId="0" borderId="1" xfId="1" applyFont="1" applyBorder="1"/>
    <xf numFmtId="14" fontId="0" fillId="0" borderId="10" xfId="0" applyNumberFormat="1" applyBorder="1"/>
    <xf numFmtId="0" fontId="0" fillId="0" borderId="11" xfId="0" applyBorder="1"/>
    <xf numFmtId="14" fontId="0" fillId="0" borderId="12" xfId="0" applyNumberFormat="1" applyBorder="1"/>
    <xf numFmtId="0" fontId="0" fillId="0" borderId="13" xfId="0" applyBorder="1"/>
    <xf numFmtId="44" fontId="0" fillId="0" borderId="13" xfId="1" applyFon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44" fontId="0" fillId="0" borderId="16" xfId="1" applyFont="1" applyBorder="1"/>
    <xf numFmtId="0" fontId="0" fillId="0" borderId="17" xfId="0" applyBorder="1"/>
    <xf numFmtId="14" fontId="2" fillId="2" borderId="18" xfId="0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44" fontId="2" fillId="2" borderId="19" xfId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RTDOS REGRESIÓN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Datos!$J$1</c:f>
              <c:strCache>
                <c:ptCount val="1"/>
                <c:pt idx="0">
                  <c:v> Cumulative profit with regression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Datos!$A$2:$A$209</c:f>
              <c:numCache>
                <c:formatCode>m/d/yy</c:formatCode>
                <c:ptCount val="208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44296</c:v>
                </c:pt>
                <c:pt idx="4">
                  <c:v>44297</c:v>
                </c:pt>
                <c:pt idx="5">
                  <c:v>44298</c:v>
                </c:pt>
                <c:pt idx="6">
                  <c:v>44299</c:v>
                </c:pt>
                <c:pt idx="7">
                  <c:v>44300</c:v>
                </c:pt>
                <c:pt idx="8">
                  <c:v>44301</c:v>
                </c:pt>
                <c:pt idx="9">
                  <c:v>44302</c:v>
                </c:pt>
                <c:pt idx="10">
                  <c:v>44303</c:v>
                </c:pt>
                <c:pt idx="11">
                  <c:v>44304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44310</c:v>
                </c:pt>
                <c:pt idx="18">
                  <c:v>44311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44317</c:v>
                </c:pt>
                <c:pt idx="25">
                  <c:v>44318</c:v>
                </c:pt>
                <c:pt idx="26">
                  <c:v>44319</c:v>
                </c:pt>
                <c:pt idx="27">
                  <c:v>44320</c:v>
                </c:pt>
                <c:pt idx="28">
                  <c:v>44321</c:v>
                </c:pt>
                <c:pt idx="29">
                  <c:v>44322</c:v>
                </c:pt>
                <c:pt idx="30">
                  <c:v>44323</c:v>
                </c:pt>
                <c:pt idx="31">
                  <c:v>44324</c:v>
                </c:pt>
                <c:pt idx="32">
                  <c:v>44325</c:v>
                </c:pt>
                <c:pt idx="33">
                  <c:v>44326</c:v>
                </c:pt>
                <c:pt idx="34">
                  <c:v>44327</c:v>
                </c:pt>
                <c:pt idx="35">
                  <c:v>44328</c:v>
                </c:pt>
                <c:pt idx="36">
                  <c:v>44329</c:v>
                </c:pt>
                <c:pt idx="37">
                  <c:v>44330</c:v>
                </c:pt>
                <c:pt idx="38">
                  <c:v>44331</c:v>
                </c:pt>
                <c:pt idx="39">
                  <c:v>44332</c:v>
                </c:pt>
                <c:pt idx="40">
                  <c:v>44333</c:v>
                </c:pt>
                <c:pt idx="41">
                  <c:v>44334</c:v>
                </c:pt>
                <c:pt idx="42">
                  <c:v>44335</c:v>
                </c:pt>
                <c:pt idx="43">
                  <c:v>44336</c:v>
                </c:pt>
                <c:pt idx="44">
                  <c:v>44337</c:v>
                </c:pt>
                <c:pt idx="45">
                  <c:v>44338</c:v>
                </c:pt>
                <c:pt idx="46">
                  <c:v>44339</c:v>
                </c:pt>
                <c:pt idx="47">
                  <c:v>44340</c:v>
                </c:pt>
                <c:pt idx="48">
                  <c:v>44341</c:v>
                </c:pt>
                <c:pt idx="49">
                  <c:v>44342</c:v>
                </c:pt>
                <c:pt idx="50">
                  <c:v>44343</c:v>
                </c:pt>
                <c:pt idx="51">
                  <c:v>44344</c:v>
                </c:pt>
                <c:pt idx="52">
                  <c:v>44345</c:v>
                </c:pt>
                <c:pt idx="53">
                  <c:v>44346</c:v>
                </c:pt>
                <c:pt idx="54">
                  <c:v>44347</c:v>
                </c:pt>
                <c:pt idx="55">
                  <c:v>44348</c:v>
                </c:pt>
                <c:pt idx="56">
                  <c:v>44349</c:v>
                </c:pt>
                <c:pt idx="57">
                  <c:v>44350</c:v>
                </c:pt>
                <c:pt idx="58">
                  <c:v>44351</c:v>
                </c:pt>
                <c:pt idx="59">
                  <c:v>44352</c:v>
                </c:pt>
                <c:pt idx="60">
                  <c:v>44353</c:v>
                </c:pt>
                <c:pt idx="61">
                  <c:v>44354</c:v>
                </c:pt>
                <c:pt idx="62">
                  <c:v>44355</c:v>
                </c:pt>
                <c:pt idx="63">
                  <c:v>44356</c:v>
                </c:pt>
                <c:pt idx="64">
                  <c:v>44357</c:v>
                </c:pt>
                <c:pt idx="65">
                  <c:v>44358</c:v>
                </c:pt>
                <c:pt idx="66">
                  <c:v>44359</c:v>
                </c:pt>
                <c:pt idx="67">
                  <c:v>44360</c:v>
                </c:pt>
                <c:pt idx="68">
                  <c:v>44361</c:v>
                </c:pt>
                <c:pt idx="69">
                  <c:v>44362</c:v>
                </c:pt>
                <c:pt idx="70">
                  <c:v>44363</c:v>
                </c:pt>
                <c:pt idx="71">
                  <c:v>44364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44377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44384</c:v>
                </c:pt>
                <c:pt idx="92">
                  <c:v>44385</c:v>
                </c:pt>
                <c:pt idx="93">
                  <c:v>44386</c:v>
                </c:pt>
                <c:pt idx="94">
                  <c:v>44387</c:v>
                </c:pt>
                <c:pt idx="95">
                  <c:v>44388</c:v>
                </c:pt>
                <c:pt idx="96">
                  <c:v>44389</c:v>
                </c:pt>
                <c:pt idx="97">
                  <c:v>44390</c:v>
                </c:pt>
                <c:pt idx="98">
                  <c:v>44391</c:v>
                </c:pt>
                <c:pt idx="99">
                  <c:v>44392</c:v>
                </c:pt>
                <c:pt idx="100">
                  <c:v>44393</c:v>
                </c:pt>
                <c:pt idx="101">
                  <c:v>44394</c:v>
                </c:pt>
                <c:pt idx="102">
                  <c:v>44395</c:v>
                </c:pt>
                <c:pt idx="103">
                  <c:v>44396</c:v>
                </c:pt>
                <c:pt idx="104">
                  <c:v>44397</c:v>
                </c:pt>
                <c:pt idx="105">
                  <c:v>44398</c:v>
                </c:pt>
                <c:pt idx="106">
                  <c:v>44399</c:v>
                </c:pt>
                <c:pt idx="107">
                  <c:v>44400</c:v>
                </c:pt>
                <c:pt idx="108">
                  <c:v>44401</c:v>
                </c:pt>
                <c:pt idx="109">
                  <c:v>44402</c:v>
                </c:pt>
                <c:pt idx="110">
                  <c:v>44403</c:v>
                </c:pt>
                <c:pt idx="111">
                  <c:v>44404</c:v>
                </c:pt>
                <c:pt idx="112">
                  <c:v>44405</c:v>
                </c:pt>
                <c:pt idx="113">
                  <c:v>44406</c:v>
                </c:pt>
                <c:pt idx="114">
                  <c:v>44407</c:v>
                </c:pt>
                <c:pt idx="115">
                  <c:v>44408</c:v>
                </c:pt>
                <c:pt idx="116">
                  <c:v>44409</c:v>
                </c:pt>
                <c:pt idx="117">
                  <c:v>44410</c:v>
                </c:pt>
                <c:pt idx="118">
                  <c:v>44411</c:v>
                </c:pt>
                <c:pt idx="119">
                  <c:v>44412</c:v>
                </c:pt>
                <c:pt idx="120">
                  <c:v>44413</c:v>
                </c:pt>
                <c:pt idx="121">
                  <c:v>44414</c:v>
                </c:pt>
                <c:pt idx="122">
                  <c:v>44415</c:v>
                </c:pt>
                <c:pt idx="123">
                  <c:v>44416</c:v>
                </c:pt>
                <c:pt idx="124">
                  <c:v>44417</c:v>
                </c:pt>
                <c:pt idx="125">
                  <c:v>44418</c:v>
                </c:pt>
                <c:pt idx="126">
                  <c:v>44419</c:v>
                </c:pt>
                <c:pt idx="127">
                  <c:v>44420</c:v>
                </c:pt>
                <c:pt idx="128">
                  <c:v>44421</c:v>
                </c:pt>
                <c:pt idx="129">
                  <c:v>44422</c:v>
                </c:pt>
                <c:pt idx="130">
                  <c:v>44423</c:v>
                </c:pt>
                <c:pt idx="131">
                  <c:v>44424</c:v>
                </c:pt>
                <c:pt idx="132">
                  <c:v>44425</c:v>
                </c:pt>
                <c:pt idx="133">
                  <c:v>44426</c:v>
                </c:pt>
                <c:pt idx="134">
                  <c:v>44427</c:v>
                </c:pt>
                <c:pt idx="135">
                  <c:v>44428</c:v>
                </c:pt>
                <c:pt idx="136">
                  <c:v>44429</c:v>
                </c:pt>
                <c:pt idx="137">
                  <c:v>44430</c:v>
                </c:pt>
                <c:pt idx="138">
                  <c:v>44431</c:v>
                </c:pt>
                <c:pt idx="139">
                  <c:v>44432</c:v>
                </c:pt>
                <c:pt idx="140">
                  <c:v>44433</c:v>
                </c:pt>
                <c:pt idx="141">
                  <c:v>44434</c:v>
                </c:pt>
                <c:pt idx="142">
                  <c:v>44435</c:v>
                </c:pt>
                <c:pt idx="143">
                  <c:v>44436</c:v>
                </c:pt>
                <c:pt idx="144">
                  <c:v>44437</c:v>
                </c:pt>
                <c:pt idx="145">
                  <c:v>44438</c:v>
                </c:pt>
                <c:pt idx="146">
                  <c:v>44439</c:v>
                </c:pt>
                <c:pt idx="147">
                  <c:v>44440</c:v>
                </c:pt>
                <c:pt idx="148">
                  <c:v>44441</c:v>
                </c:pt>
                <c:pt idx="149">
                  <c:v>44442</c:v>
                </c:pt>
                <c:pt idx="150">
                  <c:v>44443</c:v>
                </c:pt>
                <c:pt idx="151">
                  <c:v>44444</c:v>
                </c:pt>
                <c:pt idx="152">
                  <c:v>44445</c:v>
                </c:pt>
                <c:pt idx="153">
                  <c:v>44446</c:v>
                </c:pt>
                <c:pt idx="154">
                  <c:v>44447</c:v>
                </c:pt>
                <c:pt idx="155">
                  <c:v>44448</c:v>
                </c:pt>
                <c:pt idx="156">
                  <c:v>44449</c:v>
                </c:pt>
                <c:pt idx="157">
                  <c:v>44450</c:v>
                </c:pt>
                <c:pt idx="158">
                  <c:v>44451</c:v>
                </c:pt>
                <c:pt idx="159">
                  <c:v>44452</c:v>
                </c:pt>
                <c:pt idx="160">
                  <c:v>44453</c:v>
                </c:pt>
                <c:pt idx="161">
                  <c:v>44454</c:v>
                </c:pt>
                <c:pt idx="162">
                  <c:v>44455</c:v>
                </c:pt>
                <c:pt idx="163">
                  <c:v>44456</c:v>
                </c:pt>
                <c:pt idx="164">
                  <c:v>44457</c:v>
                </c:pt>
                <c:pt idx="165">
                  <c:v>44458</c:v>
                </c:pt>
                <c:pt idx="166">
                  <c:v>44459</c:v>
                </c:pt>
                <c:pt idx="167">
                  <c:v>44460</c:v>
                </c:pt>
                <c:pt idx="168">
                  <c:v>44461</c:v>
                </c:pt>
                <c:pt idx="169">
                  <c:v>44462</c:v>
                </c:pt>
                <c:pt idx="170">
                  <c:v>44463</c:v>
                </c:pt>
                <c:pt idx="171">
                  <c:v>44464</c:v>
                </c:pt>
                <c:pt idx="172">
                  <c:v>44465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44471</c:v>
                </c:pt>
                <c:pt idx="179">
                  <c:v>44472</c:v>
                </c:pt>
                <c:pt idx="180">
                  <c:v>44473</c:v>
                </c:pt>
                <c:pt idx="181">
                  <c:v>44474</c:v>
                </c:pt>
                <c:pt idx="182">
                  <c:v>44475</c:v>
                </c:pt>
                <c:pt idx="183">
                  <c:v>44476</c:v>
                </c:pt>
                <c:pt idx="184">
                  <c:v>44477</c:v>
                </c:pt>
                <c:pt idx="185">
                  <c:v>44478</c:v>
                </c:pt>
                <c:pt idx="186">
                  <c:v>44479</c:v>
                </c:pt>
                <c:pt idx="187">
                  <c:v>44480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44484</c:v>
                </c:pt>
                <c:pt idx="192">
                  <c:v>44485</c:v>
                </c:pt>
                <c:pt idx="193">
                  <c:v>44486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44492</c:v>
                </c:pt>
                <c:pt idx="200">
                  <c:v>44493</c:v>
                </c:pt>
                <c:pt idx="201">
                  <c:v>44494</c:v>
                </c:pt>
                <c:pt idx="202">
                  <c:v>44495</c:v>
                </c:pt>
                <c:pt idx="203">
                  <c:v>44496</c:v>
                </c:pt>
                <c:pt idx="204">
                  <c:v>44497</c:v>
                </c:pt>
                <c:pt idx="205">
                  <c:v>44498</c:v>
                </c:pt>
                <c:pt idx="206">
                  <c:v>44499</c:v>
                </c:pt>
              </c:numCache>
            </c:numRef>
          </c:cat>
          <c:val>
            <c:numRef>
              <c:f>Datos!$J$2:$J$209</c:f>
              <c:numCache>
                <c:formatCode>_("$"* #,##0.00_);_("$"* \(#,##0.00\);_("$"* "-"??_);_(@_)</c:formatCode>
                <c:ptCount val="208"/>
                <c:pt idx="0">
                  <c:v>0</c:v>
                </c:pt>
                <c:pt idx="1">
                  <c:v>2128.7000000000039</c:v>
                </c:pt>
                <c:pt idx="2">
                  <c:v>2128.7000000000039</c:v>
                </c:pt>
                <c:pt idx="3">
                  <c:v>3758.4000000000078</c:v>
                </c:pt>
                <c:pt idx="4">
                  <c:v>3758.4000000000078</c:v>
                </c:pt>
                <c:pt idx="5">
                  <c:v>3643.5000000000136</c:v>
                </c:pt>
                <c:pt idx="6">
                  <c:v>7320.6000000000131</c:v>
                </c:pt>
                <c:pt idx="7">
                  <c:v>7320.6000000000131</c:v>
                </c:pt>
                <c:pt idx="8">
                  <c:v>7556.2000000000116</c:v>
                </c:pt>
                <c:pt idx="9">
                  <c:v>7556.2000000000116</c:v>
                </c:pt>
                <c:pt idx="10">
                  <c:v>6218.400000000016</c:v>
                </c:pt>
                <c:pt idx="11">
                  <c:v>2383.6000000000131</c:v>
                </c:pt>
                <c:pt idx="12">
                  <c:v>1822.6000000000131</c:v>
                </c:pt>
                <c:pt idx="13">
                  <c:v>2659.7000000000116</c:v>
                </c:pt>
                <c:pt idx="14">
                  <c:v>2659.7000000000116</c:v>
                </c:pt>
                <c:pt idx="15">
                  <c:v>569.00000000001455</c:v>
                </c:pt>
                <c:pt idx="16">
                  <c:v>-16.899999999986903</c:v>
                </c:pt>
                <c:pt idx="17">
                  <c:v>-16.899999999986903</c:v>
                </c:pt>
                <c:pt idx="18">
                  <c:v>-1142.1999999999898</c:v>
                </c:pt>
                <c:pt idx="19">
                  <c:v>3914.7000000000107</c:v>
                </c:pt>
                <c:pt idx="20">
                  <c:v>3914.7000000000107</c:v>
                </c:pt>
                <c:pt idx="21">
                  <c:v>3914.7000000000107</c:v>
                </c:pt>
                <c:pt idx="22">
                  <c:v>2634.1000000000117</c:v>
                </c:pt>
                <c:pt idx="23">
                  <c:v>6793.6000000000113</c:v>
                </c:pt>
                <c:pt idx="24">
                  <c:v>6793.6000000000113</c:v>
                </c:pt>
                <c:pt idx="25">
                  <c:v>5590.3000000000156</c:v>
                </c:pt>
                <c:pt idx="26">
                  <c:v>6156.3000000000156</c:v>
                </c:pt>
                <c:pt idx="27">
                  <c:v>6156.3000000000156</c:v>
                </c:pt>
                <c:pt idx="28">
                  <c:v>9856.1000000000186</c:v>
                </c:pt>
                <c:pt idx="29">
                  <c:v>9856.1000000000186</c:v>
                </c:pt>
                <c:pt idx="30">
                  <c:v>10787.900000000014</c:v>
                </c:pt>
                <c:pt idx="31">
                  <c:v>12290.800000000016</c:v>
                </c:pt>
                <c:pt idx="32">
                  <c:v>12290.800000000016</c:v>
                </c:pt>
                <c:pt idx="33">
                  <c:v>12290.800000000016</c:v>
                </c:pt>
                <c:pt idx="34">
                  <c:v>13137.600000000011</c:v>
                </c:pt>
                <c:pt idx="35">
                  <c:v>13137.600000000011</c:v>
                </c:pt>
                <c:pt idx="36">
                  <c:v>13458.000000000013</c:v>
                </c:pt>
                <c:pt idx="37">
                  <c:v>13458.000000000013</c:v>
                </c:pt>
                <c:pt idx="38">
                  <c:v>13458.000000000013</c:v>
                </c:pt>
                <c:pt idx="39">
                  <c:v>13175.600000000011</c:v>
                </c:pt>
                <c:pt idx="40">
                  <c:v>13175.600000000011</c:v>
                </c:pt>
                <c:pt idx="41">
                  <c:v>12531.600000000011</c:v>
                </c:pt>
                <c:pt idx="42">
                  <c:v>12531.600000000011</c:v>
                </c:pt>
                <c:pt idx="43">
                  <c:v>16528.30000000001</c:v>
                </c:pt>
                <c:pt idx="44">
                  <c:v>16528.30000000001</c:v>
                </c:pt>
                <c:pt idx="45">
                  <c:v>16679.200000000012</c:v>
                </c:pt>
                <c:pt idx="46">
                  <c:v>16679.200000000012</c:v>
                </c:pt>
                <c:pt idx="47">
                  <c:v>20750.100000000013</c:v>
                </c:pt>
                <c:pt idx="48">
                  <c:v>20750.100000000013</c:v>
                </c:pt>
                <c:pt idx="49">
                  <c:v>21621.000000000007</c:v>
                </c:pt>
                <c:pt idx="50">
                  <c:v>21621.000000000007</c:v>
                </c:pt>
                <c:pt idx="51">
                  <c:v>21621.000000000007</c:v>
                </c:pt>
                <c:pt idx="52">
                  <c:v>20543.100000000006</c:v>
                </c:pt>
                <c:pt idx="53">
                  <c:v>21611.30000000001</c:v>
                </c:pt>
                <c:pt idx="54">
                  <c:v>23257.100000000006</c:v>
                </c:pt>
                <c:pt idx="55">
                  <c:v>23257.100000000006</c:v>
                </c:pt>
                <c:pt idx="56">
                  <c:v>24125.30000000001</c:v>
                </c:pt>
                <c:pt idx="57">
                  <c:v>25756.80000000001</c:v>
                </c:pt>
                <c:pt idx="58">
                  <c:v>25756.80000000001</c:v>
                </c:pt>
                <c:pt idx="59">
                  <c:v>24425.500000000007</c:v>
                </c:pt>
                <c:pt idx="60">
                  <c:v>24720.900000000009</c:v>
                </c:pt>
                <c:pt idx="61">
                  <c:v>24720.900000000009</c:v>
                </c:pt>
                <c:pt idx="62">
                  <c:v>24525.80000000001</c:v>
                </c:pt>
                <c:pt idx="63">
                  <c:v>28475.100000000006</c:v>
                </c:pt>
                <c:pt idx="64">
                  <c:v>28475.100000000006</c:v>
                </c:pt>
                <c:pt idx="65">
                  <c:v>29140.300000000003</c:v>
                </c:pt>
                <c:pt idx="66">
                  <c:v>29140.300000000003</c:v>
                </c:pt>
                <c:pt idx="67">
                  <c:v>32695.700000000004</c:v>
                </c:pt>
                <c:pt idx="68">
                  <c:v>32695.700000000004</c:v>
                </c:pt>
                <c:pt idx="69">
                  <c:v>32695.700000000004</c:v>
                </c:pt>
                <c:pt idx="70">
                  <c:v>32695.700000000004</c:v>
                </c:pt>
                <c:pt idx="71">
                  <c:v>32411.700000000004</c:v>
                </c:pt>
                <c:pt idx="72">
                  <c:v>32411.700000000004</c:v>
                </c:pt>
                <c:pt idx="73">
                  <c:v>32175.700000000004</c:v>
                </c:pt>
                <c:pt idx="74">
                  <c:v>32258.100000000006</c:v>
                </c:pt>
                <c:pt idx="75">
                  <c:v>32258.100000000006</c:v>
                </c:pt>
                <c:pt idx="76">
                  <c:v>33062.500000000007</c:v>
                </c:pt>
                <c:pt idx="77">
                  <c:v>33062.500000000007</c:v>
                </c:pt>
                <c:pt idx="78">
                  <c:v>34054.000000000007</c:v>
                </c:pt>
                <c:pt idx="79">
                  <c:v>34054.000000000007</c:v>
                </c:pt>
                <c:pt idx="80">
                  <c:v>34703.400000000009</c:v>
                </c:pt>
                <c:pt idx="81">
                  <c:v>37138.500000000007</c:v>
                </c:pt>
                <c:pt idx="82">
                  <c:v>37138.500000000007</c:v>
                </c:pt>
                <c:pt idx="83">
                  <c:v>38497.300000000003</c:v>
                </c:pt>
                <c:pt idx="84">
                  <c:v>38497.300000000003</c:v>
                </c:pt>
                <c:pt idx="85">
                  <c:v>38497.300000000003</c:v>
                </c:pt>
                <c:pt idx="86">
                  <c:v>38767.100000000006</c:v>
                </c:pt>
                <c:pt idx="87">
                  <c:v>39696.500000000007</c:v>
                </c:pt>
                <c:pt idx="88">
                  <c:v>39696.500000000007</c:v>
                </c:pt>
                <c:pt idx="89">
                  <c:v>39696.500000000007</c:v>
                </c:pt>
                <c:pt idx="90">
                  <c:v>40234.300000000003</c:v>
                </c:pt>
                <c:pt idx="91">
                  <c:v>39876.500000000007</c:v>
                </c:pt>
                <c:pt idx="92">
                  <c:v>38875.000000000007</c:v>
                </c:pt>
                <c:pt idx="93">
                  <c:v>39806.100000000006</c:v>
                </c:pt>
                <c:pt idx="94">
                  <c:v>39806.100000000006</c:v>
                </c:pt>
                <c:pt idx="95">
                  <c:v>40523.200000000004</c:v>
                </c:pt>
                <c:pt idx="96">
                  <c:v>40523.200000000004</c:v>
                </c:pt>
                <c:pt idx="97">
                  <c:v>40138.300000000003</c:v>
                </c:pt>
                <c:pt idx="98">
                  <c:v>40230.9</c:v>
                </c:pt>
                <c:pt idx="99">
                  <c:v>40230.9</c:v>
                </c:pt>
                <c:pt idx="100">
                  <c:v>39784.400000000001</c:v>
                </c:pt>
                <c:pt idx="101">
                  <c:v>39909</c:v>
                </c:pt>
                <c:pt idx="102">
                  <c:v>40175.800000000003</c:v>
                </c:pt>
                <c:pt idx="103">
                  <c:v>40175.800000000003</c:v>
                </c:pt>
                <c:pt idx="104">
                  <c:v>39132.400000000001</c:v>
                </c:pt>
                <c:pt idx="105">
                  <c:v>41470</c:v>
                </c:pt>
                <c:pt idx="106">
                  <c:v>41470</c:v>
                </c:pt>
                <c:pt idx="107">
                  <c:v>42774.400000000001</c:v>
                </c:pt>
                <c:pt idx="108">
                  <c:v>42774.400000000001</c:v>
                </c:pt>
                <c:pt idx="109">
                  <c:v>44340.7</c:v>
                </c:pt>
                <c:pt idx="110">
                  <c:v>46226.2</c:v>
                </c:pt>
                <c:pt idx="111">
                  <c:v>48401.599999999999</c:v>
                </c:pt>
                <c:pt idx="112">
                  <c:v>48401.599999999999</c:v>
                </c:pt>
                <c:pt idx="113">
                  <c:v>48399.8</c:v>
                </c:pt>
                <c:pt idx="114">
                  <c:v>50601.8</c:v>
                </c:pt>
                <c:pt idx="115">
                  <c:v>50601.8</c:v>
                </c:pt>
                <c:pt idx="116">
                  <c:v>48926.400000000009</c:v>
                </c:pt>
                <c:pt idx="117">
                  <c:v>48216.500000000007</c:v>
                </c:pt>
                <c:pt idx="118">
                  <c:v>47178.400000000009</c:v>
                </c:pt>
                <c:pt idx="119">
                  <c:v>48785.000000000007</c:v>
                </c:pt>
                <c:pt idx="120">
                  <c:v>48785.000000000007</c:v>
                </c:pt>
                <c:pt idx="121">
                  <c:v>48785.000000000007</c:v>
                </c:pt>
                <c:pt idx="122">
                  <c:v>48785.000000000007</c:v>
                </c:pt>
                <c:pt idx="123">
                  <c:v>48785.000000000007</c:v>
                </c:pt>
                <c:pt idx="124">
                  <c:v>51276.500000000007</c:v>
                </c:pt>
                <c:pt idx="125">
                  <c:v>51276.500000000007</c:v>
                </c:pt>
                <c:pt idx="126">
                  <c:v>51247.000000000007</c:v>
                </c:pt>
                <c:pt idx="127">
                  <c:v>50086.100000000006</c:v>
                </c:pt>
                <c:pt idx="128">
                  <c:v>53491.8</c:v>
                </c:pt>
                <c:pt idx="129">
                  <c:v>53491.8</c:v>
                </c:pt>
                <c:pt idx="130">
                  <c:v>53401.600000000006</c:v>
                </c:pt>
                <c:pt idx="131">
                  <c:v>53401.600000000006</c:v>
                </c:pt>
                <c:pt idx="132">
                  <c:v>52096.9</c:v>
                </c:pt>
                <c:pt idx="133">
                  <c:v>52129.100000000006</c:v>
                </c:pt>
                <c:pt idx="134">
                  <c:v>54161.200000000004</c:v>
                </c:pt>
                <c:pt idx="135">
                  <c:v>54161.200000000004</c:v>
                </c:pt>
                <c:pt idx="136">
                  <c:v>54161.200000000004</c:v>
                </c:pt>
                <c:pt idx="137">
                  <c:v>54539.9</c:v>
                </c:pt>
                <c:pt idx="138">
                  <c:v>54825.1</c:v>
                </c:pt>
                <c:pt idx="139">
                  <c:v>54825.1</c:v>
                </c:pt>
                <c:pt idx="140">
                  <c:v>56104.9</c:v>
                </c:pt>
                <c:pt idx="141">
                  <c:v>56104.9</c:v>
                </c:pt>
                <c:pt idx="142">
                  <c:v>58337.600000000006</c:v>
                </c:pt>
                <c:pt idx="143">
                  <c:v>58337.600000000006</c:v>
                </c:pt>
                <c:pt idx="144">
                  <c:v>58217.900000000009</c:v>
                </c:pt>
                <c:pt idx="145">
                  <c:v>58217.900000000009</c:v>
                </c:pt>
                <c:pt idx="146">
                  <c:v>58355.600000000013</c:v>
                </c:pt>
                <c:pt idx="147">
                  <c:v>60044.600000000013</c:v>
                </c:pt>
                <c:pt idx="148">
                  <c:v>60044.600000000013</c:v>
                </c:pt>
                <c:pt idx="149">
                  <c:v>60769.30000000001</c:v>
                </c:pt>
                <c:pt idx="150">
                  <c:v>60769.30000000001</c:v>
                </c:pt>
                <c:pt idx="151">
                  <c:v>62619.500000000007</c:v>
                </c:pt>
                <c:pt idx="152">
                  <c:v>62619.500000000007</c:v>
                </c:pt>
                <c:pt idx="153">
                  <c:v>62619.500000000007</c:v>
                </c:pt>
                <c:pt idx="154">
                  <c:v>61901.30000000001</c:v>
                </c:pt>
                <c:pt idx="155">
                  <c:v>62225.500000000007</c:v>
                </c:pt>
                <c:pt idx="156">
                  <c:v>62225.500000000007</c:v>
                </c:pt>
                <c:pt idx="157">
                  <c:v>62544.600000000006</c:v>
                </c:pt>
                <c:pt idx="158">
                  <c:v>63445.000000000007</c:v>
                </c:pt>
                <c:pt idx="159">
                  <c:v>63445.000000000007</c:v>
                </c:pt>
                <c:pt idx="160">
                  <c:v>65573</c:v>
                </c:pt>
                <c:pt idx="161">
                  <c:v>65573</c:v>
                </c:pt>
                <c:pt idx="162">
                  <c:v>65573</c:v>
                </c:pt>
                <c:pt idx="163">
                  <c:v>65107.8</c:v>
                </c:pt>
                <c:pt idx="164">
                  <c:v>66131.7</c:v>
                </c:pt>
                <c:pt idx="165">
                  <c:v>66131.7</c:v>
                </c:pt>
                <c:pt idx="166">
                  <c:v>66131.7</c:v>
                </c:pt>
                <c:pt idx="167">
                  <c:v>63912.4</c:v>
                </c:pt>
                <c:pt idx="168">
                  <c:v>66812.7</c:v>
                </c:pt>
                <c:pt idx="169">
                  <c:v>66812.7</c:v>
                </c:pt>
                <c:pt idx="170">
                  <c:v>66812.7</c:v>
                </c:pt>
                <c:pt idx="171">
                  <c:v>66679.600000000006</c:v>
                </c:pt>
                <c:pt idx="172">
                  <c:v>67196.200000000012</c:v>
                </c:pt>
                <c:pt idx="173">
                  <c:v>67196.200000000012</c:v>
                </c:pt>
                <c:pt idx="174">
                  <c:v>66045.900000000009</c:v>
                </c:pt>
                <c:pt idx="175">
                  <c:v>66560.400000000009</c:v>
                </c:pt>
                <c:pt idx="176">
                  <c:v>68846.900000000009</c:v>
                </c:pt>
                <c:pt idx="177">
                  <c:v>73169.600000000006</c:v>
                </c:pt>
                <c:pt idx="178">
                  <c:v>73169.600000000006</c:v>
                </c:pt>
                <c:pt idx="179">
                  <c:v>73702.8</c:v>
                </c:pt>
                <c:pt idx="180">
                  <c:v>74730</c:v>
                </c:pt>
                <c:pt idx="181">
                  <c:v>74730</c:v>
                </c:pt>
                <c:pt idx="182">
                  <c:v>78583.899999999994</c:v>
                </c:pt>
                <c:pt idx="183">
                  <c:v>78583.899999999994</c:v>
                </c:pt>
                <c:pt idx="184">
                  <c:v>78714.699999999983</c:v>
                </c:pt>
                <c:pt idx="185">
                  <c:v>79742.499999999985</c:v>
                </c:pt>
                <c:pt idx="186">
                  <c:v>79742.499999999985</c:v>
                </c:pt>
                <c:pt idx="187">
                  <c:v>82532.099999999991</c:v>
                </c:pt>
                <c:pt idx="188">
                  <c:v>82532.099999999991</c:v>
                </c:pt>
                <c:pt idx="189">
                  <c:v>83896.299999999988</c:v>
                </c:pt>
                <c:pt idx="190">
                  <c:v>83896.299999999988</c:v>
                </c:pt>
                <c:pt idx="191">
                  <c:v>88222.999999999985</c:v>
                </c:pt>
                <c:pt idx="192">
                  <c:v>88222.999999999985</c:v>
                </c:pt>
                <c:pt idx="193">
                  <c:v>88889.4</c:v>
                </c:pt>
                <c:pt idx="194">
                  <c:v>88889.4</c:v>
                </c:pt>
                <c:pt idx="195">
                  <c:v>91111.599999999991</c:v>
                </c:pt>
                <c:pt idx="196">
                  <c:v>91111.599999999991</c:v>
                </c:pt>
                <c:pt idx="197">
                  <c:v>91111.599999999991</c:v>
                </c:pt>
                <c:pt idx="198">
                  <c:v>89591.7</c:v>
                </c:pt>
                <c:pt idx="199">
                  <c:v>90213.9</c:v>
                </c:pt>
                <c:pt idx="200">
                  <c:v>90213.9</c:v>
                </c:pt>
                <c:pt idx="201">
                  <c:v>92414.399999999994</c:v>
                </c:pt>
                <c:pt idx="202">
                  <c:v>92414.399999999994</c:v>
                </c:pt>
                <c:pt idx="203">
                  <c:v>90541.7</c:v>
                </c:pt>
                <c:pt idx="204">
                  <c:v>92686.099999999991</c:v>
                </c:pt>
                <c:pt idx="205">
                  <c:v>94346.4</c:v>
                </c:pt>
                <c:pt idx="206">
                  <c:v>94346.4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5-8849-87B6-409080FDD13C}"/>
            </c:ext>
          </c:extLst>
        </c:ser>
        <c:ser>
          <c:idx val="1"/>
          <c:order val="1"/>
          <c:tx>
            <c:strRef>
              <c:f>Datos!$L$1</c:f>
              <c:strCache>
                <c:ptCount val="1"/>
                <c:pt idx="0">
                  <c:v> Cumulative profit HODL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Datos!$A$2:$A$209</c:f>
              <c:numCache>
                <c:formatCode>m/d/yy</c:formatCode>
                <c:ptCount val="208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44296</c:v>
                </c:pt>
                <c:pt idx="4">
                  <c:v>44297</c:v>
                </c:pt>
                <c:pt idx="5">
                  <c:v>44298</c:v>
                </c:pt>
                <c:pt idx="6">
                  <c:v>44299</c:v>
                </c:pt>
                <c:pt idx="7">
                  <c:v>44300</c:v>
                </c:pt>
                <c:pt idx="8">
                  <c:v>44301</c:v>
                </c:pt>
                <c:pt idx="9">
                  <c:v>44302</c:v>
                </c:pt>
                <c:pt idx="10">
                  <c:v>44303</c:v>
                </c:pt>
                <c:pt idx="11">
                  <c:v>44304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44310</c:v>
                </c:pt>
                <c:pt idx="18">
                  <c:v>44311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44317</c:v>
                </c:pt>
                <c:pt idx="25">
                  <c:v>44318</c:v>
                </c:pt>
                <c:pt idx="26">
                  <c:v>44319</c:v>
                </c:pt>
                <c:pt idx="27">
                  <c:v>44320</c:v>
                </c:pt>
                <c:pt idx="28">
                  <c:v>44321</c:v>
                </c:pt>
                <c:pt idx="29">
                  <c:v>44322</c:v>
                </c:pt>
                <c:pt idx="30">
                  <c:v>44323</c:v>
                </c:pt>
                <c:pt idx="31">
                  <c:v>44324</c:v>
                </c:pt>
                <c:pt idx="32">
                  <c:v>44325</c:v>
                </c:pt>
                <c:pt idx="33">
                  <c:v>44326</c:v>
                </c:pt>
                <c:pt idx="34">
                  <c:v>44327</c:v>
                </c:pt>
                <c:pt idx="35">
                  <c:v>44328</c:v>
                </c:pt>
                <c:pt idx="36">
                  <c:v>44329</c:v>
                </c:pt>
                <c:pt idx="37">
                  <c:v>44330</c:v>
                </c:pt>
                <c:pt idx="38">
                  <c:v>44331</c:v>
                </c:pt>
                <c:pt idx="39">
                  <c:v>44332</c:v>
                </c:pt>
                <c:pt idx="40">
                  <c:v>44333</c:v>
                </c:pt>
                <c:pt idx="41">
                  <c:v>44334</c:v>
                </c:pt>
                <c:pt idx="42">
                  <c:v>44335</c:v>
                </c:pt>
                <c:pt idx="43">
                  <c:v>44336</c:v>
                </c:pt>
                <c:pt idx="44">
                  <c:v>44337</c:v>
                </c:pt>
                <c:pt idx="45">
                  <c:v>44338</c:v>
                </c:pt>
                <c:pt idx="46">
                  <c:v>44339</c:v>
                </c:pt>
                <c:pt idx="47">
                  <c:v>44340</c:v>
                </c:pt>
                <c:pt idx="48">
                  <c:v>44341</c:v>
                </c:pt>
                <c:pt idx="49">
                  <c:v>44342</c:v>
                </c:pt>
                <c:pt idx="50">
                  <c:v>44343</c:v>
                </c:pt>
                <c:pt idx="51">
                  <c:v>44344</c:v>
                </c:pt>
                <c:pt idx="52">
                  <c:v>44345</c:v>
                </c:pt>
                <c:pt idx="53">
                  <c:v>44346</c:v>
                </c:pt>
                <c:pt idx="54">
                  <c:v>44347</c:v>
                </c:pt>
                <c:pt idx="55">
                  <c:v>44348</c:v>
                </c:pt>
                <c:pt idx="56">
                  <c:v>44349</c:v>
                </c:pt>
                <c:pt idx="57">
                  <c:v>44350</c:v>
                </c:pt>
                <c:pt idx="58">
                  <c:v>44351</c:v>
                </c:pt>
                <c:pt idx="59">
                  <c:v>44352</c:v>
                </c:pt>
                <c:pt idx="60">
                  <c:v>44353</c:v>
                </c:pt>
                <c:pt idx="61">
                  <c:v>44354</c:v>
                </c:pt>
                <c:pt idx="62">
                  <c:v>44355</c:v>
                </c:pt>
                <c:pt idx="63">
                  <c:v>44356</c:v>
                </c:pt>
                <c:pt idx="64">
                  <c:v>44357</c:v>
                </c:pt>
                <c:pt idx="65">
                  <c:v>44358</c:v>
                </c:pt>
                <c:pt idx="66">
                  <c:v>44359</c:v>
                </c:pt>
                <c:pt idx="67">
                  <c:v>44360</c:v>
                </c:pt>
                <c:pt idx="68">
                  <c:v>44361</c:v>
                </c:pt>
                <c:pt idx="69">
                  <c:v>44362</c:v>
                </c:pt>
                <c:pt idx="70">
                  <c:v>44363</c:v>
                </c:pt>
                <c:pt idx="71">
                  <c:v>44364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44377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44384</c:v>
                </c:pt>
                <c:pt idx="92">
                  <c:v>44385</c:v>
                </c:pt>
                <c:pt idx="93">
                  <c:v>44386</c:v>
                </c:pt>
                <c:pt idx="94">
                  <c:v>44387</c:v>
                </c:pt>
                <c:pt idx="95">
                  <c:v>44388</c:v>
                </c:pt>
                <c:pt idx="96">
                  <c:v>44389</c:v>
                </c:pt>
                <c:pt idx="97">
                  <c:v>44390</c:v>
                </c:pt>
                <c:pt idx="98">
                  <c:v>44391</c:v>
                </c:pt>
                <c:pt idx="99">
                  <c:v>44392</c:v>
                </c:pt>
                <c:pt idx="100">
                  <c:v>44393</c:v>
                </c:pt>
                <c:pt idx="101">
                  <c:v>44394</c:v>
                </c:pt>
                <c:pt idx="102">
                  <c:v>44395</c:v>
                </c:pt>
                <c:pt idx="103">
                  <c:v>44396</c:v>
                </c:pt>
                <c:pt idx="104">
                  <c:v>44397</c:v>
                </c:pt>
                <c:pt idx="105">
                  <c:v>44398</c:v>
                </c:pt>
                <c:pt idx="106">
                  <c:v>44399</c:v>
                </c:pt>
                <c:pt idx="107">
                  <c:v>44400</c:v>
                </c:pt>
                <c:pt idx="108">
                  <c:v>44401</c:v>
                </c:pt>
                <c:pt idx="109">
                  <c:v>44402</c:v>
                </c:pt>
                <c:pt idx="110">
                  <c:v>44403</c:v>
                </c:pt>
                <c:pt idx="111">
                  <c:v>44404</c:v>
                </c:pt>
                <c:pt idx="112">
                  <c:v>44405</c:v>
                </c:pt>
                <c:pt idx="113">
                  <c:v>44406</c:v>
                </c:pt>
                <c:pt idx="114">
                  <c:v>44407</c:v>
                </c:pt>
                <c:pt idx="115">
                  <c:v>44408</c:v>
                </c:pt>
                <c:pt idx="116">
                  <c:v>44409</c:v>
                </c:pt>
                <c:pt idx="117">
                  <c:v>44410</c:v>
                </c:pt>
                <c:pt idx="118">
                  <c:v>44411</c:v>
                </c:pt>
                <c:pt idx="119">
                  <c:v>44412</c:v>
                </c:pt>
                <c:pt idx="120">
                  <c:v>44413</c:v>
                </c:pt>
                <c:pt idx="121">
                  <c:v>44414</c:v>
                </c:pt>
                <c:pt idx="122">
                  <c:v>44415</c:v>
                </c:pt>
                <c:pt idx="123">
                  <c:v>44416</c:v>
                </c:pt>
                <c:pt idx="124">
                  <c:v>44417</c:v>
                </c:pt>
                <c:pt idx="125">
                  <c:v>44418</c:v>
                </c:pt>
                <c:pt idx="126">
                  <c:v>44419</c:v>
                </c:pt>
                <c:pt idx="127">
                  <c:v>44420</c:v>
                </c:pt>
                <c:pt idx="128">
                  <c:v>44421</c:v>
                </c:pt>
                <c:pt idx="129">
                  <c:v>44422</c:v>
                </c:pt>
                <c:pt idx="130">
                  <c:v>44423</c:v>
                </c:pt>
                <c:pt idx="131">
                  <c:v>44424</c:v>
                </c:pt>
                <c:pt idx="132">
                  <c:v>44425</c:v>
                </c:pt>
                <c:pt idx="133">
                  <c:v>44426</c:v>
                </c:pt>
                <c:pt idx="134">
                  <c:v>44427</c:v>
                </c:pt>
                <c:pt idx="135">
                  <c:v>44428</c:v>
                </c:pt>
                <c:pt idx="136">
                  <c:v>44429</c:v>
                </c:pt>
                <c:pt idx="137">
                  <c:v>44430</c:v>
                </c:pt>
                <c:pt idx="138">
                  <c:v>44431</c:v>
                </c:pt>
                <c:pt idx="139">
                  <c:v>44432</c:v>
                </c:pt>
                <c:pt idx="140">
                  <c:v>44433</c:v>
                </c:pt>
                <c:pt idx="141">
                  <c:v>44434</c:v>
                </c:pt>
                <c:pt idx="142">
                  <c:v>44435</c:v>
                </c:pt>
                <c:pt idx="143">
                  <c:v>44436</c:v>
                </c:pt>
                <c:pt idx="144">
                  <c:v>44437</c:v>
                </c:pt>
                <c:pt idx="145">
                  <c:v>44438</c:v>
                </c:pt>
                <c:pt idx="146">
                  <c:v>44439</c:v>
                </c:pt>
                <c:pt idx="147">
                  <c:v>44440</c:v>
                </c:pt>
                <c:pt idx="148">
                  <c:v>44441</c:v>
                </c:pt>
                <c:pt idx="149">
                  <c:v>44442</c:v>
                </c:pt>
                <c:pt idx="150">
                  <c:v>44443</c:v>
                </c:pt>
                <c:pt idx="151">
                  <c:v>44444</c:v>
                </c:pt>
                <c:pt idx="152">
                  <c:v>44445</c:v>
                </c:pt>
                <c:pt idx="153">
                  <c:v>44446</c:v>
                </c:pt>
                <c:pt idx="154">
                  <c:v>44447</c:v>
                </c:pt>
                <c:pt idx="155">
                  <c:v>44448</c:v>
                </c:pt>
                <c:pt idx="156">
                  <c:v>44449</c:v>
                </c:pt>
                <c:pt idx="157">
                  <c:v>44450</c:v>
                </c:pt>
                <c:pt idx="158">
                  <c:v>44451</c:v>
                </c:pt>
                <c:pt idx="159">
                  <c:v>44452</c:v>
                </c:pt>
                <c:pt idx="160">
                  <c:v>44453</c:v>
                </c:pt>
                <c:pt idx="161">
                  <c:v>44454</c:v>
                </c:pt>
                <c:pt idx="162">
                  <c:v>44455</c:v>
                </c:pt>
                <c:pt idx="163">
                  <c:v>44456</c:v>
                </c:pt>
                <c:pt idx="164">
                  <c:v>44457</c:v>
                </c:pt>
                <c:pt idx="165">
                  <c:v>44458</c:v>
                </c:pt>
                <c:pt idx="166">
                  <c:v>44459</c:v>
                </c:pt>
                <c:pt idx="167">
                  <c:v>44460</c:v>
                </c:pt>
                <c:pt idx="168">
                  <c:v>44461</c:v>
                </c:pt>
                <c:pt idx="169">
                  <c:v>44462</c:v>
                </c:pt>
                <c:pt idx="170">
                  <c:v>44463</c:v>
                </c:pt>
                <c:pt idx="171">
                  <c:v>44464</c:v>
                </c:pt>
                <c:pt idx="172">
                  <c:v>44465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44471</c:v>
                </c:pt>
                <c:pt idx="179">
                  <c:v>44472</c:v>
                </c:pt>
                <c:pt idx="180">
                  <c:v>44473</c:v>
                </c:pt>
                <c:pt idx="181">
                  <c:v>44474</c:v>
                </c:pt>
                <c:pt idx="182">
                  <c:v>44475</c:v>
                </c:pt>
                <c:pt idx="183">
                  <c:v>44476</c:v>
                </c:pt>
                <c:pt idx="184">
                  <c:v>44477</c:v>
                </c:pt>
                <c:pt idx="185">
                  <c:v>44478</c:v>
                </c:pt>
                <c:pt idx="186">
                  <c:v>44479</c:v>
                </c:pt>
                <c:pt idx="187">
                  <c:v>44480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44484</c:v>
                </c:pt>
                <c:pt idx="192">
                  <c:v>44485</c:v>
                </c:pt>
                <c:pt idx="193">
                  <c:v>44486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44492</c:v>
                </c:pt>
                <c:pt idx="200">
                  <c:v>44493</c:v>
                </c:pt>
                <c:pt idx="201">
                  <c:v>44494</c:v>
                </c:pt>
                <c:pt idx="202">
                  <c:v>44495</c:v>
                </c:pt>
                <c:pt idx="203">
                  <c:v>44496</c:v>
                </c:pt>
                <c:pt idx="204">
                  <c:v>44497</c:v>
                </c:pt>
                <c:pt idx="205">
                  <c:v>44498</c:v>
                </c:pt>
                <c:pt idx="206">
                  <c:v>44499</c:v>
                </c:pt>
              </c:numCache>
            </c:numRef>
          </c:cat>
          <c:val>
            <c:numRef>
              <c:f>Datos!$L$2:$L$209</c:f>
              <c:numCache>
                <c:formatCode>_("$"* #,##0.00_);_("$"* \(#,##0.00\);_("$"* "-"??_);_(@_)</c:formatCode>
                <c:ptCount val="208"/>
                <c:pt idx="0">
                  <c:v>0</c:v>
                </c:pt>
                <c:pt idx="1">
                  <c:v>2128.7000000000044</c:v>
                </c:pt>
                <c:pt idx="2">
                  <c:v>2170</c:v>
                </c:pt>
                <c:pt idx="3">
                  <c:v>3799.7000000000044</c:v>
                </c:pt>
                <c:pt idx="4">
                  <c:v>4030</c:v>
                </c:pt>
                <c:pt idx="5">
                  <c:v>3915.1000000000058</c:v>
                </c:pt>
                <c:pt idx="6">
                  <c:v>7592.2000000000044</c:v>
                </c:pt>
                <c:pt idx="7">
                  <c:v>7031.7000000000044</c:v>
                </c:pt>
                <c:pt idx="8">
                  <c:v>7267.3000000000029</c:v>
                </c:pt>
                <c:pt idx="9">
                  <c:v>5431</c:v>
                </c:pt>
                <c:pt idx="10">
                  <c:v>4093.2000000000044</c:v>
                </c:pt>
                <c:pt idx="11">
                  <c:v>258.40000000000146</c:v>
                </c:pt>
                <c:pt idx="12">
                  <c:v>-302.59999999999854</c:v>
                </c:pt>
                <c:pt idx="13">
                  <c:v>534.5</c:v>
                </c:pt>
                <c:pt idx="14">
                  <c:v>-2128.5</c:v>
                </c:pt>
                <c:pt idx="15">
                  <c:v>-4219.1999999999971</c:v>
                </c:pt>
                <c:pt idx="16">
                  <c:v>-4805.0999999999985</c:v>
                </c:pt>
                <c:pt idx="17">
                  <c:v>-5859.7999999999956</c:v>
                </c:pt>
                <c:pt idx="18">
                  <c:v>-6985.0999999999985</c:v>
                </c:pt>
                <c:pt idx="19">
                  <c:v>-1928.1999999999971</c:v>
                </c:pt>
                <c:pt idx="20">
                  <c:v>-912.19999999999709</c:v>
                </c:pt>
                <c:pt idx="21">
                  <c:v>-1107.2999999999956</c:v>
                </c:pt>
                <c:pt idx="22">
                  <c:v>-2387.8999999999942</c:v>
                </c:pt>
                <c:pt idx="23">
                  <c:v>1771.6000000000058</c:v>
                </c:pt>
                <c:pt idx="24">
                  <c:v>1858.4000000000015</c:v>
                </c:pt>
                <c:pt idx="25">
                  <c:v>655.10000000000582</c:v>
                </c:pt>
                <c:pt idx="26">
                  <c:v>1221.1000000000058</c:v>
                </c:pt>
                <c:pt idx="27">
                  <c:v>-2207.1999999999971</c:v>
                </c:pt>
                <c:pt idx="28">
                  <c:v>1492.6000000000058</c:v>
                </c:pt>
                <c:pt idx="29">
                  <c:v>456.70000000000437</c:v>
                </c:pt>
                <c:pt idx="30">
                  <c:v>1388.5</c:v>
                </c:pt>
                <c:pt idx="31">
                  <c:v>2891.4000000000015</c:v>
                </c:pt>
                <c:pt idx="32">
                  <c:v>2289.6000000000058</c:v>
                </c:pt>
                <c:pt idx="33">
                  <c:v>-99.799999999995634</c:v>
                </c:pt>
                <c:pt idx="34">
                  <c:v>747</c:v>
                </c:pt>
                <c:pt idx="35">
                  <c:v>-6564.5</c:v>
                </c:pt>
                <c:pt idx="36">
                  <c:v>-6244.0999999999985</c:v>
                </c:pt>
                <c:pt idx="37">
                  <c:v>-6108.8999999999942</c:v>
                </c:pt>
                <c:pt idx="38">
                  <c:v>-9239.8999999999942</c:v>
                </c:pt>
                <c:pt idx="39">
                  <c:v>-9522.2999999999956</c:v>
                </c:pt>
                <c:pt idx="40">
                  <c:v>-12407.399999999994</c:v>
                </c:pt>
                <c:pt idx="41">
                  <c:v>-13051.399999999994</c:v>
                </c:pt>
                <c:pt idx="42">
                  <c:v>-19228.199999999997</c:v>
                </c:pt>
                <c:pt idx="43">
                  <c:v>-15231.5</c:v>
                </c:pt>
                <c:pt idx="44">
                  <c:v>-18651.299999999996</c:v>
                </c:pt>
                <c:pt idx="45">
                  <c:v>-18500.399999999994</c:v>
                </c:pt>
                <c:pt idx="46">
                  <c:v>-21269</c:v>
                </c:pt>
                <c:pt idx="47">
                  <c:v>-17198.099999999999</c:v>
                </c:pt>
                <c:pt idx="48">
                  <c:v>-17570.399999999994</c:v>
                </c:pt>
                <c:pt idx="49">
                  <c:v>-16699.5</c:v>
                </c:pt>
                <c:pt idx="50">
                  <c:v>-17531.399999999994</c:v>
                </c:pt>
                <c:pt idx="51">
                  <c:v>-20286.199999999997</c:v>
                </c:pt>
                <c:pt idx="52">
                  <c:v>-21364.1</c:v>
                </c:pt>
                <c:pt idx="53">
                  <c:v>-20295.899999999994</c:v>
                </c:pt>
                <c:pt idx="54">
                  <c:v>-18650.099999999999</c:v>
                </c:pt>
                <c:pt idx="55">
                  <c:v>-19261.099999999999</c:v>
                </c:pt>
                <c:pt idx="56">
                  <c:v>-18392.899999999994</c:v>
                </c:pt>
                <c:pt idx="57">
                  <c:v>-16761.399999999994</c:v>
                </c:pt>
                <c:pt idx="58">
                  <c:v>-19097.399999999994</c:v>
                </c:pt>
                <c:pt idx="59">
                  <c:v>-20428.699999999997</c:v>
                </c:pt>
                <c:pt idx="60">
                  <c:v>-20133.299999999996</c:v>
                </c:pt>
                <c:pt idx="61">
                  <c:v>-22370.699999999997</c:v>
                </c:pt>
                <c:pt idx="62">
                  <c:v>-22565.799999999996</c:v>
                </c:pt>
                <c:pt idx="63">
                  <c:v>-18616.5</c:v>
                </c:pt>
                <c:pt idx="64">
                  <c:v>-19299.299999999996</c:v>
                </c:pt>
                <c:pt idx="65">
                  <c:v>-18634.099999999999</c:v>
                </c:pt>
                <c:pt idx="66">
                  <c:v>-20481.199999999997</c:v>
                </c:pt>
                <c:pt idx="67">
                  <c:v>-16925.799999999996</c:v>
                </c:pt>
                <c:pt idx="68">
                  <c:v>-15419.299999999996</c:v>
                </c:pt>
                <c:pt idx="69">
                  <c:v>-15792.599999999999</c:v>
                </c:pt>
                <c:pt idx="70">
                  <c:v>-17612.699999999997</c:v>
                </c:pt>
                <c:pt idx="71">
                  <c:v>-17896.699999999997</c:v>
                </c:pt>
                <c:pt idx="72">
                  <c:v>-20199.299999999996</c:v>
                </c:pt>
                <c:pt idx="73">
                  <c:v>-20435.299999999996</c:v>
                </c:pt>
                <c:pt idx="74">
                  <c:v>-20352.899999999994</c:v>
                </c:pt>
                <c:pt idx="75">
                  <c:v>-24256.699999999997</c:v>
                </c:pt>
                <c:pt idx="76">
                  <c:v>-23452.299999999996</c:v>
                </c:pt>
                <c:pt idx="77">
                  <c:v>-22274.399999999994</c:v>
                </c:pt>
                <c:pt idx="78">
                  <c:v>-21282.899999999994</c:v>
                </c:pt>
                <c:pt idx="79">
                  <c:v>-24354.699999999997</c:v>
                </c:pt>
                <c:pt idx="80">
                  <c:v>-23705.299999999996</c:v>
                </c:pt>
                <c:pt idx="81">
                  <c:v>-21270.199999999997</c:v>
                </c:pt>
                <c:pt idx="82">
                  <c:v>-21472.799999999996</c:v>
                </c:pt>
                <c:pt idx="83">
                  <c:v>-20114</c:v>
                </c:pt>
                <c:pt idx="84">
                  <c:v>-20921.799999999996</c:v>
                </c:pt>
                <c:pt idx="85">
                  <c:v>-22405.1</c:v>
                </c:pt>
                <c:pt idx="86">
                  <c:v>-22135.299999999996</c:v>
                </c:pt>
                <c:pt idx="87">
                  <c:v>-21205.899999999994</c:v>
                </c:pt>
                <c:pt idx="88">
                  <c:v>-20650.5</c:v>
                </c:pt>
                <c:pt idx="89">
                  <c:v>-22260.899999999994</c:v>
                </c:pt>
                <c:pt idx="90">
                  <c:v>-21723.1</c:v>
                </c:pt>
                <c:pt idx="91">
                  <c:v>-22080.899999999994</c:v>
                </c:pt>
                <c:pt idx="92">
                  <c:v>-23082.399999999994</c:v>
                </c:pt>
                <c:pt idx="93">
                  <c:v>-22151.299999999996</c:v>
                </c:pt>
                <c:pt idx="94">
                  <c:v>-22438.1</c:v>
                </c:pt>
                <c:pt idx="95">
                  <c:v>-21721</c:v>
                </c:pt>
                <c:pt idx="96">
                  <c:v>-22835.699999999997</c:v>
                </c:pt>
                <c:pt idx="97">
                  <c:v>-23220.6</c:v>
                </c:pt>
                <c:pt idx="98">
                  <c:v>-23128</c:v>
                </c:pt>
                <c:pt idx="99">
                  <c:v>-24108.199999999997</c:v>
                </c:pt>
                <c:pt idx="100">
                  <c:v>-24554.699999999997</c:v>
                </c:pt>
                <c:pt idx="101">
                  <c:v>-24430.1</c:v>
                </c:pt>
                <c:pt idx="102">
                  <c:v>-24163.299999999996</c:v>
                </c:pt>
                <c:pt idx="103">
                  <c:v>-25111.499999999996</c:v>
                </c:pt>
                <c:pt idx="104">
                  <c:v>-26154.899999999998</c:v>
                </c:pt>
                <c:pt idx="105">
                  <c:v>-23817.299999999996</c:v>
                </c:pt>
                <c:pt idx="106">
                  <c:v>-23649.799999999996</c:v>
                </c:pt>
                <c:pt idx="107">
                  <c:v>-22345.399999999994</c:v>
                </c:pt>
                <c:pt idx="108">
                  <c:v>-22123.899999999994</c:v>
                </c:pt>
                <c:pt idx="109">
                  <c:v>-20557.599999999999</c:v>
                </c:pt>
                <c:pt idx="110">
                  <c:v>-18672.099999999999</c:v>
                </c:pt>
                <c:pt idx="111">
                  <c:v>-16496.699999999997</c:v>
                </c:pt>
                <c:pt idx="112">
                  <c:v>-15945.5</c:v>
                </c:pt>
                <c:pt idx="113">
                  <c:v>-15947.299999999996</c:v>
                </c:pt>
                <c:pt idx="114">
                  <c:v>-13745.299999999996</c:v>
                </c:pt>
                <c:pt idx="115">
                  <c:v>-14395</c:v>
                </c:pt>
                <c:pt idx="116">
                  <c:v>-16070.399999999994</c:v>
                </c:pt>
                <c:pt idx="117">
                  <c:v>-16780.299999999996</c:v>
                </c:pt>
                <c:pt idx="118">
                  <c:v>-17818.399999999994</c:v>
                </c:pt>
                <c:pt idx="119">
                  <c:v>-16211.799999999996</c:v>
                </c:pt>
                <c:pt idx="120">
                  <c:v>-15081.5</c:v>
                </c:pt>
                <c:pt idx="121">
                  <c:v>-13153.299999999996</c:v>
                </c:pt>
                <c:pt idx="122">
                  <c:v>-11334.5</c:v>
                </c:pt>
                <c:pt idx="123">
                  <c:v>-12155.899999999994</c:v>
                </c:pt>
                <c:pt idx="124">
                  <c:v>-9664.3999999999942</c:v>
                </c:pt>
                <c:pt idx="125">
                  <c:v>-10354.899999999994</c:v>
                </c:pt>
                <c:pt idx="126">
                  <c:v>-10384.399999999994</c:v>
                </c:pt>
                <c:pt idx="127">
                  <c:v>-11545.299999999996</c:v>
                </c:pt>
                <c:pt idx="128">
                  <c:v>-8139.5999999999985</c:v>
                </c:pt>
                <c:pt idx="129">
                  <c:v>-8867.1999999999971</c:v>
                </c:pt>
                <c:pt idx="130">
                  <c:v>-8957.3999999999942</c:v>
                </c:pt>
                <c:pt idx="131">
                  <c:v>-9952.3999999999942</c:v>
                </c:pt>
                <c:pt idx="132">
                  <c:v>-11257.099999999999</c:v>
                </c:pt>
                <c:pt idx="133">
                  <c:v>-11224.899999999994</c:v>
                </c:pt>
                <c:pt idx="134">
                  <c:v>-9192.7999999999956</c:v>
                </c:pt>
                <c:pt idx="135">
                  <c:v>-6624.6999999999971</c:v>
                </c:pt>
                <c:pt idx="136">
                  <c:v>-7072.8999999999942</c:v>
                </c:pt>
                <c:pt idx="137">
                  <c:v>-6694.1999999999971</c:v>
                </c:pt>
                <c:pt idx="138">
                  <c:v>-6409</c:v>
                </c:pt>
                <c:pt idx="139">
                  <c:v>-8234</c:v>
                </c:pt>
                <c:pt idx="140">
                  <c:v>-6954.1999999999971</c:v>
                </c:pt>
                <c:pt idx="141">
                  <c:v>-9117.0999999999985</c:v>
                </c:pt>
                <c:pt idx="142">
                  <c:v>-6884.3999999999942</c:v>
                </c:pt>
                <c:pt idx="143">
                  <c:v>-7051.5999999999985</c:v>
                </c:pt>
                <c:pt idx="144">
                  <c:v>-7171.2999999999956</c:v>
                </c:pt>
                <c:pt idx="145">
                  <c:v>-8956</c:v>
                </c:pt>
                <c:pt idx="146">
                  <c:v>-8818.2999999999956</c:v>
                </c:pt>
                <c:pt idx="147">
                  <c:v>-7129.2999999999956</c:v>
                </c:pt>
                <c:pt idx="148">
                  <c:v>-6674.3999999999942</c:v>
                </c:pt>
                <c:pt idx="149">
                  <c:v>-5949.6999999999971</c:v>
                </c:pt>
                <c:pt idx="150">
                  <c:v>-6030.2999999999956</c:v>
                </c:pt>
                <c:pt idx="151">
                  <c:v>-4180.0999999999985</c:v>
                </c:pt>
                <c:pt idx="152">
                  <c:v>-3276.5999999999985</c:v>
                </c:pt>
                <c:pt idx="153">
                  <c:v>-9169.0999999999985</c:v>
                </c:pt>
                <c:pt idx="154">
                  <c:v>-9887.2999999999956</c:v>
                </c:pt>
                <c:pt idx="155">
                  <c:v>-9563.0999999999985</c:v>
                </c:pt>
                <c:pt idx="156">
                  <c:v>-11105.899999999994</c:v>
                </c:pt>
                <c:pt idx="157">
                  <c:v>-10786.799999999996</c:v>
                </c:pt>
                <c:pt idx="158">
                  <c:v>-9886.3999999999942</c:v>
                </c:pt>
                <c:pt idx="159">
                  <c:v>-10999.199999999997</c:v>
                </c:pt>
                <c:pt idx="160">
                  <c:v>-8871.1999999999971</c:v>
                </c:pt>
                <c:pt idx="161">
                  <c:v>-7818.0999999999985</c:v>
                </c:pt>
                <c:pt idx="162">
                  <c:v>-8200.6999999999971</c:v>
                </c:pt>
                <c:pt idx="163">
                  <c:v>-8665.8999999999942</c:v>
                </c:pt>
                <c:pt idx="164">
                  <c:v>-7642</c:v>
                </c:pt>
                <c:pt idx="165">
                  <c:v>-8710</c:v>
                </c:pt>
                <c:pt idx="166">
                  <c:v>-13078.099999999999</c:v>
                </c:pt>
                <c:pt idx="167">
                  <c:v>-15297.399999999994</c:v>
                </c:pt>
                <c:pt idx="168">
                  <c:v>-12397.099999999999</c:v>
                </c:pt>
                <c:pt idx="169">
                  <c:v>-11079.5</c:v>
                </c:pt>
                <c:pt idx="170">
                  <c:v>-13128.799999999996</c:v>
                </c:pt>
                <c:pt idx="171">
                  <c:v>-13261.899999999994</c:v>
                </c:pt>
                <c:pt idx="172">
                  <c:v>-12745.299999999996</c:v>
                </c:pt>
                <c:pt idx="173">
                  <c:v>-13776.099999999999</c:v>
                </c:pt>
                <c:pt idx="174">
                  <c:v>-14926.399999999994</c:v>
                </c:pt>
                <c:pt idx="175">
                  <c:v>-14411.899999999994</c:v>
                </c:pt>
                <c:pt idx="176">
                  <c:v>-12125.399999999994</c:v>
                </c:pt>
                <c:pt idx="177">
                  <c:v>-7802.6999999999971</c:v>
                </c:pt>
                <c:pt idx="178">
                  <c:v>-8281.7999999999956</c:v>
                </c:pt>
                <c:pt idx="179">
                  <c:v>-7748.5999999999985</c:v>
                </c:pt>
                <c:pt idx="180">
                  <c:v>-6721.3999999999942</c:v>
                </c:pt>
                <c:pt idx="181">
                  <c:v>-4479.3999999999942</c:v>
                </c:pt>
                <c:pt idx="182">
                  <c:v>-625.5</c:v>
                </c:pt>
                <c:pt idx="183">
                  <c:v>-2164.7999999999956</c:v>
                </c:pt>
                <c:pt idx="184">
                  <c:v>-2034</c:v>
                </c:pt>
                <c:pt idx="185">
                  <c:v>-1006.1999999999971</c:v>
                </c:pt>
                <c:pt idx="186">
                  <c:v>-1261</c:v>
                </c:pt>
                <c:pt idx="187">
                  <c:v>1528.6000000000058</c:v>
                </c:pt>
                <c:pt idx="188">
                  <c:v>67.200000000004366</c:v>
                </c:pt>
                <c:pt idx="189">
                  <c:v>1431.4000000000015</c:v>
                </c:pt>
                <c:pt idx="190">
                  <c:v>1397.1000000000058</c:v>
                </c:pt>
                <c:pt idx="191">
                  <c:v>5723.8000000000029</c:v>
                </c:pt>
                <c:pt idx="192">
                  <c:v>4912.4000000000015</c:v>
                </c:pt>
                <c:pt idx="193">
                  <c:v>5578.8000000000029</c:v>
                </c:pt>
                <c:pt idx="194">
                  <c:v>6107.6000000000058</c:v>
                </c:pt>
                <c:pt idx="195">
                  <c:v>8329.8000000000029</c:v>
                </c:pt>
                <c:pt idx="196">
                  <c:v>10030.400000000009</c:v>
                </c:pt>
                <c:pt idx="197">
                  <c:v>6261.5</c:v>
                </c:pt>
                <c:pt idx="198">
                  <c:v>4741.6000000000058</c:v>
                </c:pt>
                <c:pt idx="199">
                  <c:v>5363.8000000000029</c:v>
                </c:pt>
                <c:pt idx="200">
                  <c:v>4917.8000000000029</c:v>
                </c:pt>
                <c:pt idx="201">
                  <c:v>7118.3000000000029</c:v>
                </c:pt>
                <c:pt idx="202">
                  <c:v>4362.1000000000058</c:v>
                </c:pt>
                <c:pt idx="203">
                  <c:v>2489.4000000000015</c:v>
                </c:pt>
                <c:pt idx="204">
                  <c:v>4633.8000000000029</c:v>
                </c:pt>
                <c:pt idx="205">
                  <c:v>6294.1000000000058</c:v>
                </c:pt>
                <c:pt idx="206">
                  <c:v>5891.4000000000015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5-8849-87B6-409080FDD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69792"/>
        <c:axId val="177171440"/>
      </c:lineChart>
      <c:dateAx>
        <c:axId val="177169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77171440"/>
        <c:crosses val="autoZero"/>
        <c:auto val="1"/>
        <c:lblOffset val="100"/>
        <c:baseTimeUnit val="days"/>
      </c:dateAx>
      <c:valAx>
        <c:axId val="1771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771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Datos!$I$1</c:f>
              <c:strCache>
                <c:ptCount val="1"/>
                <c:pt idx="0">
                  <c:v> Profit Regresion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Datos!$A$2:$A$212</c:f>
              <c:numCache>
                <c:formatCode>m/d/yy</c:formatCode>
                <c:ptCount val="211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44296</c:v>
                </c:pt>
                <c:pt idx="4">
                  <c:v>44297</c:v>
                </c:pt>
                <c:pt idx="5">
                  <c:v>44298</c:v>
                </c:pt>
                <c:pt idx="6">
                  <c:v>44299</c:v>
                </c:pt>
                <c:pt idx="7">
                  <c:v>44300</c:v>
                </c:pt>
                <c:pt idx="8">
                  <c:v>44301</c:v>
                </c:pt>
                <c:pt idx="9">
                  <c:v>44302</c:v>
                </c:pt>
                <c:pt idx="10">
                  <c:v>44303</c:v>
                </c:pt>
                <c:pt idx="11">
                  <c:v>44304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44310</c:v>
                </c:pt>
                <c:pt idx="18">
                  <c:v>44311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44317</c:v>
                </c:pt>
                <c:pt idx="25">
                  <c:v>44318</c:v>
                </c:pt>
                <c:pt idx="26">
                  <c:v>44319</c:v>
                </c:pt>
                <c:pt idx="27">
                  <c:v>44320</c:v>
                </c:pt>
                <c:pt idx="28">
                  <c:v>44321</c:v>
                </c:pt>
                <c:pt idx="29">
                  <c:v>44322</c:v>
                </c:pt>
                <c:pt idx="30">
                  <c:v>44323</c:v>
                </c:pt>
                <c:pt idx="31">
                  <c:v>44324</c:v>
                </c:pt>
                <c:pt idx="32">
                  <c:v>44325</c:v>
                </c:pt>
                <c:pt idx="33">
                  <c:v>44326</c:v>
                </c:pt>
                <c:pt idx="34">
                  <c:v>44327</c:v>
                </c:pt>
                <c:pt idx="35">
                  <c:v>44328</c:v>
                </c:pt>
                <c:pt idx="36">
                  <c:v>44329</c:v>
                </c:pt>
                <c:pt idx="37">
                  <c:v>44330</c:v>
                </c:pt>
                <c:pt idx="38">
                  <c:v>44331</c:v>
                </c:pt>
                <c:pt idx="39">
                  <c:v>44332</c:v>
                </c:pt>
                <c:pt idx="40">
                  <c:v>44333</c:v>
                </c:pt>
                <c:pt idx="41">
                  <c:v>44334</c:v>
                </c:pt>
                <c:pt idx="42">
                  <c:v>44335</c:v>
                </c:pt>
                <c:pt idx="43">
                  <c:v>44336</c:v>
                </c:pt>
                <c:pt idx="44">
                  <c:v>44337</c:v>
                </c:pt>
                <c:pt idx="45">
                  <c:v>44338</c:v>
                </c:pt>
                <c:pt idx="46">
                  <c:v>44339</c:v>
                </c:pt>
                <c:pt idx="47">
                  <c:v>44340</c:v>
                </c:pt>
                <c:pt idx="48">
                  <c:v>44341</c:v>
                </c:pt>
                <c:pt idx="49">
                  <c:v>44342</c:v>
                </c:pt>
                <c:pt idx="50">
                  <c:v>44343</c:v>
                </c:pt>
                <c:pt idx="51">
                  <c:v>44344</c:v>
                </c:pt>
                <c:pt idx="52">
                  <c:v>44345</c:v>
                </c:pt>
                <c:pt idx="53">
                  <c:v>44346</c:v>
                </c:pt>
                <c:pt idx="54">
                  <c:v>44347</c:v>
                </c:pt>
                <c:pt idx="55">
                  <c:v>44348</c:v>
                </c:pt>
                <c:pt idx="56">
                  <c:v>44349</c:v>
                </c:pt>
                <c:pt idx="57">
                  <c:v>44350</c:v>
                </c:pt>
                <c:pt idx="58">
                  <c:v>44351</c:v>
                </c:pt>
                <c:pt idx="59">
                  <c:v>44352</c:v>
                </c:pt>
                <c:pt idx="60">
                  <c:v>44353</c:v>
                </c:pt>
                <c:pt idx="61">
                  <c:v>44354</c:v>
                </c:pt>
                <c:pt idx="62">
                  <c:v>44355</c:v>
                </c:pt>
                <c:pt idx="63">
                  <c:v>44356</c:v>
                </c:pt>
                <c:pt idx="64">
                  <c:v>44357</c:v>
                </c:pt>
                <c:pt idx="65">
                  <c:v>44358</c:v>
                </c:pt>
                <c:pt idx="66">
                  <c:v>44359</c:v>
                </c:pt>
                <c:pt idx="67">
                  <c:v>44360</c:v>
                </c:pt>
                <c:pt idx="68">
                  <c:v>44361</c:v>
                </c:pt>
                <c:pt idx="69">
                  <c:v>44362</c:v>
                </c:pt>
                <c:pt idx="70">
                  <c:v>44363</c:v>
                </c:pt>
                <c:pt idx="71">
                  <c:v>44364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44377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44384</c:v>
                </c:pt>
                <c:pt idx="92">
                  <c:v>44385</c:v>
                </c:pt>
                <c:pt idx="93">
                  <c:v>44386</c:v>
                </c:pt>
                <c:pt idx="94">
                  <c:v>44387</c:v>
                </c:pt>
                <c:pt idx="95">
                  <c:v>44388</c:v>
                </c:pt>
                <c:pt idx="96">
                  <c:v>44389</c:v>
                </c:pt>
                <c:pt idx="97">
                  <c:v>44390</c:v>
                </c:pt>
                <c:pt idx="98">
                  <c:v>44391</c:v>
                </c:pt>
                <c:pt idx="99">
                  <c:v>44392</c:v>
                </c:pt>
                <c:pt idx="100">
                  <c:v>44393</c:v>
                </c:pt>
                <c:pt idx="101">
                  <c:v>44394</c:v>
                </c:pt>
                <c:pt idx="102">
                  <c:v>44395</c:v>
                </c:pt>
                <c:pt idx="103">
                  <c:v>44396</c:v>
                </c:pt>
                <c:pt idx="104">
                  <c:v>44397</c:v>
                </c:pt>
                <c:pt idx="105">
                  <c:v>44398</c:v>
                </c:pt>
                <c:pt idx="106">
                  <c:v>44399</c:v>
                </c:pt>
                <c:pt idx="107">
                  <c:v>44400</c:v>
                </c:pt>
                <c:pt idx="108">
                  <c:v>44401</c:v>
                </c:pt>
                <c:pt idx="109">
                  <c:v>44402</c:v>
                </c:pt>
                <c:pt idx="110">
                  <c:v>44403</c:v>
                </c:pt>
                <c:pt idx="111">
                  <c:v>44404</c:v>
                </c:pt>
                <c:pt idx="112">
                  <c:v>44405</c:v>
                </c:pt>
                <c:pt idx="113">
                  <c:v>44406</c:v>
                </c:pt>
                <c:pt idx="114">
                  <c:v>44407</c:v>
                </c:pt>
                <c:pt idx="115">
                  <c:v>44408</c:v>
                </c:pt>
                <c:pt idx="116">
                  <c:v>44409</c:v>
                </c:pt>
                <c:pt idx="117">
                  <c:v>44410</c:v>
                </c:pt>
                <c:pt idx="118">
                  <c:v>44411</c:v>
                </c:pt>
                <c:pt idx="119">
                  <c:v>44412</c:v>
                </c:pt>
                <c:pt idx="120">
                  <c:v>44413</c:v>
                </c:pt>
                <c:pt idx="121">
                  <c:v>44414</c:v>
                </c:pt>
                <c:pt idx="122">
                  <c:v>44415</c:v>
                </c:pt>
                <c:pt idx="123">
                  <c:v>44416</c:v>
                </c:pt>
                <c:pt idx="124">
                  <c:v>44417</c:v>
                </c:pt>
                <c:pt idx="125">
                  <c:v>44418</c:v>
                </c:pt>
                <c:pt idx="126">
                  <c:v>44419</c:v>
                </c:pt>
                <c:pt idx="127">
                  <c:v>44420</c:v>
                </c:pt>
                <c:pt idx="128">
                  <c:v>44421</c:v>
                </c:pt>
                <c:pt idx="129">
                  <c:v>44422</c:v>
                </c:pt>
                <c:pt idx="130">
                  <c:v>44423</c:v>
                </c:pt>
                <c:pt idx="131">
                  <c:v>44424</c:v>
                </c:pt>
                <c:pt idx="132">
                  <c:v>44425</c:v>
                </c:pt>
                <c:pt idx="133">
                  <c:v>44426</c:v>
                </c:pt>
                <c:pt idx="134">
                  <c:v>44427</c:v>
                </c:pt>
                <c:pt idx="135">
                  <c:v>44428</c:v>
                </c:pt>
                <c:pt idx="136">
                  <c:v>44429</c:v>
                </c:pt>
                <c:pt idx="137">
                  <c:v>44430</c:v>
                </c:pt>
                <c:pt idx="138">
                  <c:v>44431</c:v>
                </c:pt>
                <c:pt idx="139">
                  <c:v>44432</c:v>
                </c:pt>
                <c:pt idx="140">
                  <c:v>44433</c:v>
                </c:pt>
                <c:pt idx="141">
                  <c:v>44434</c:v>
                </c:pt>
                <c:pt idx="142">
                  <c:v>44435</c:v>
                </c:pt>
                <c:pt idx="143">
                  <c:v>44436</c:v>
                </c:pt>
                <c:pt idx="144">
                  <c:v>44437</c:v>
                </c:pt>
                <c:pt idx="145">
                  <c:v>44438</c:v>
                </c:pt>
                <c:pt idx="146">
                  <c:v>44439</c:v>
                </c:pt>
                <c:pt idx="147">
                  <c:v>44440</c:v>
                </c:pt>
                <c:pt idx="148">
                  <c:v>44441</c:v>
                </c:pt>
                <c:pt idx="149">
                  <c:v>44442</c:v>
                </c:pt>
                <c:pt idx="150">
                  <c:v>44443</c:v>
                </c:pt>
                <c:pt idx="151">
                  <c:v>44444</c:v>
                </c:pt>
                <c:pt idx="152">
                  <c:v>44445</c:v>
                </c:pt>
                <c:pt idx="153">
                  <c:v>44446</c:v>
                </c:pt>
                <c:pt idx="154">
                  <c:v>44447</c:v>
                </c:pt>
                <c:pt idx="155">
                  <c:v>44448</c:v>
                </c:pt>
                <c:pt idx="156">
                  <c:v>44449</c:v>
                </c:pt>
                <c:pt idx="157">
                  <c:v>44450</c:v>
                </c:pt>
                <c:pt idx="158">
                  <c:v>44451</c:v>
                </c:pt>
                <c:pt idx="159">
                  <c:v>44452</c:v>
                </c:pt>
                <c:pt idx="160">
                  <c:v>44453</c:v>
                </c:pt>
                <c:pt idx="161">
                  <c:v>44454</c:v>
                </c:pt>
                <c:pt idx="162">
                  <c:v>44455</c:v>
                </c:pt>
                <c:pt idx="163">
                  <c:v>44456</c:v>
                </c:pt>
                <c:pt idx="164">
                  <c:v>44457</c:v>
                </c:pt>
                <c:pt idx="165">
                  <c:v>44458</c:v>
                </c:pt>
                <c:pt idx="166">
                  <c:v>44459</c:v>
                </c:pt>
                <c:pt idx="167">
                  <c:v>44460</c:v>
                </c:pt>
                <c:pt idx="168">
                  <c:v>44461</c:v>
                </c:pt>
                <c:pt idx="169">
                  <c:v>44462</c:v>
                </c:pt>
                <c:pt idx="170">
                  <c:v>44463</c:v>
                </c:pt>
                <c:pt idx="171">
                  <c:v>44464</c:v>
                </c:pt>
                <c:pt idx="172">
                  <c:v>44465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44471</c:v>
                </c:pt>
                <c:pt idx="179">
                  <c:v>44472</c:v>
                </c:pt>
                <c:pt idx="180">
                  <c:v>44473</c:v>
                </c:pt>
                <c:pt idx="181">
                  <c:v>44474</c:v>
                </c:pt>
                <c:pt idx="182">
                  <c:v>44475</c:v>
                </c:pt>
                <c:pt idx="183">
                  <c:v>44476</c:v>
                </c:pt>
                <c:pt idx="184">
                  <c:v>44477</c:v>
                </c:pt>
                <c:pt idx="185">
                  <c:v>44478</c:v>
                </c:pt>
                <c:pt idx="186">
                  <c:v>44479</c:v>
                </c:pt>
                <c:pt idx="187">
                  <c:v>44480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44484</c:v>
                </c:pt>
                <c:pt idx="192">
                  <c:v>44485</c:v>
                </c:pt>
                <c:pt idx="193">
                  <c:v>44486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44492</c:v>
                </c:pt>
                <c:pt idx="200">
                  <c:v>44493</c:v>
                </c:pt>
                <c:pt idx="201">
                  <c:v>44494</c:v>
                </c:pt>
                <c:pt idx="202">
                  <c:v>44495</c:v>
                </c:pt>
                <c:pt idx="203">
                  <c:v>44496</c:v>
                </c:pt>
                <c:pt idx="204">
                  <c:v>44497</c:v>
                </c:pt>
                <c:pt idx="205">
                  <c:v>44498</c:v>
                </c:pt>
                <c:pt idx="206">
                  <c:v>44499</c:v>
                </c:pt>
              </c:numCache>
            </c:numRef>
          </c:cat>
          <c:val>
            <c:numRef>
              <c:f>Datos!$I$2:$I$212</c:f>
              <c:numCache>
                <c:formatCode>_("$"* #,##0.00_);_("$"* \(#,##0.00\);_("$"* "-"??_);_(@_)</c:formatCode>
                <c:ptCount val="211"/>
                <c:pt idx="0">
                  <c:v>0</c:v>
                </c:pt>
                <c:pt idx="1">
                  <c:v>2128.7000000000039</c:v>
                </c:pt>
                <c:pt idx="2">
                  <c:v>0</c:v>
                </c:pt>
                <c:pt idx="3">
                  <c:v>1629.7000000000039</c:v>
                </c:pt>
                <c:pt idx="4">
                  <c:v>0</c:v>
                </c:pt>
                <c:pt idx="5">
                  <c:v>-114.89999999999419</c:v>
                </c:pt>
                <c:pt idx="6">
                  <c:v>3677.099999999999</c:v>
                </c:pt>
                <c:pt idx="7">
                  <c:v>0</c:v>
                </c:pt>
                <c:pt idx="8">
                  <c:v>235.59999999999849</c:v>
                </c:pt>
                <c:pt idx="9">
                  <c:v>0</c:v>
                </c:pt>
                <c:pt idx="10">
                  <c:v>-1337.7999999999961</c:v>
                </c:pt>
                <c:pt idx="11">
                  <c:v>-3834.8000000000029</c:v>
                </c:pt>
                <c:pt idx="12">
                  <c:v>-561</c:v>
                </c:pt>
                <c:pt idx="13">
                  <c:v>837.09999999999854</c:v>
                </c:pt>
                <c:pt idx="14">
                  <c:v>0</c:v>
                </c:pt>
                <c:pt idx="15">
                  <c:v>-2090.6999999999971</c:v>
                </c:pt>
                <c:pt idx="16">
                  <c:v>-585.90000000000146</c:v>
                </c:pt>
                <c:pt idx="17">
                  <c:v>0</c:v>
                </c:pt>
                <c:pt idx="18">
                  <c:v>-1125.3000000000029</c:v>
                </c:pt>
                <c:pt idx="19">
                  <c:v>5056.9000000000005</c:v>
                </c:pt>
                <c:pt idx="20">
                  <c:v>0</c:v>
                </c:pt>
                <c:pt idx="21">
                  <c:v>0</c:v>
                </c:pt>
                <c:pt idx="22">
                  <c:v>-1280.599999999999</c:v>
                </c:pt>
                <c:pt idx="23">
                  <c:v>4159.5</c:v>
                </c:pt>
                <c:pt idx="24">
                  <c:v>0</c:v>
                </c:pt>
                <c:pt idx="25">
                  <c:v>-1203.2999999999961</c:v>
                </c:pt>
                <c:pt idx="26">
                  <c:v>566</c:v>
                </c:pt>
                <c:pt idx="27">
                  <c:v>0</c:v>
                </c:pt>
                <c:pt idx="28">
                  <c:v>3699.8000000000029</c:v>
                </c:pt>
                <c:pt idx="29">
                  <c:v>0</c:v>
                </c:pt>
                <c:pt idx="30">
                  <c:v>931.79999999999563</c:v>
                </c:pt>
                <c:pt idx="31">
                  <c:v>1502.900000000001</c:v>
                </c:pt>
                <c:pt idx="32">
                  <c:v>0</c:v>
                </c:pt>
                <c:pt idx="33">
                  <c:v>0</c:v>
                </c:pt>
                <c:pt idx="34">
                  <c:v>846.79999999999563</c:v>
                </c:pt>
                <c:pt idx="35">
                  <c:v>0</c:v>
                </c:pt>
                <c:pt idx="36">
                  <c:v>320.40000000000151</c:v>
                </c:pt>
                <c:pt idx="37">
                  <c:v>0</c:v>
                </c:pt>
                <c:pt idx="38">
                  <c:v>0</c:v>
                </c:pt>
                <c:pt idx="39">
                  <c:v>-282.40000000000151</c:v>
                </c:pt>
                <c:pt idx="40">
                  <c:v>0</c:v>
                </c:pt>
                <c:pt idx="41">
                  <c:v>-644</c:v>
                </c:pt>
                <c:pt idx="42">
                  <c:v>0</c:v>
                </c:pt>
                <c:pt idx="43">
                  <c:v>3996.6999999999971</c:v>
                </c:pt>
                <c:pt idx="44">
                  <c:v>0</c:v>
                </c:pt>
                <c:pt idx="45">
                  <c:v>150.90000000000151</c:v>
                </c:pt>
                <c:pt idx="46">
                  <c:v>0</c:v>
                </c:pt>
                <c:pt idx="47">
                  <c:v>4070.900000000001</c:v>
                </c:pt>
                <c:pt idx="48">
                  <c:v>0</c:v>
                </c:pt>
                <c:pt idx="49">
                  <c:v>870.89999999999418</c:v>
                </c:pt>
                <c:pt idx="50">
                  <c:v>0</c:v>
                </c:pt>
                <c:pt idx="51">
                  <c:v>0</c:v>
                </c:pt>
                <c:pt idx="52">
                  <c:v>-1077.900000000001</c:v>
                </c:pt>
                <c:pt idx="53">
                  <c:v>1068.2000000000039</c:v>
                </c:pt>
                <c:pt idx="54">
                  <c:v>1645.7999999999961</c:v>
                </c:pt>
                <c:pt idx="55">
                  <c:v>0</c:v>
                </c:pt>
                <c:pt idx="56">
                  <c:v>868.20000000000437</c:v>
                </c:pt>
                <c:pt idx="57">
                  <c:v>1631.5</c:v>
                </c:pt>
                <c:pt idx="58">
                  <c:v>0</c:v>
                </c:pt>
                <c:pt idx="59">
                  <c:v>-1331.3000000000029</c:v>
                </c:pt>
                <c:pt idx="60">
                  <c:v>295.40000000000151</c:v>
                </c:pt>
                <c:pt idx="61">
                  <c:v>0</c:v>
                </c:pt>
                <c:pt idx="62">
                  <c:v>-195.09999999999849</c:v>
                </c:pt>
                <c:pt idx="63">
                  <c:v>3949.2999999999961</c:v>
                </c:pt>
                <c:pt idx="64">
                  <c:v>0</c:v>
                </c:pt>
                <c:pt idx="65">
                  <c:v>665.19999999999709</c:v>
                </c:pt>
                <c:pt idx="66">
                  <c:v>0</c:v>
                </c:pt>
                <c:pt idx="67">
                  <c:v>3555.400000000001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-284</c:v>
                </c:pt>
                <c:pt idx="72">
                  <c:v>0</c:v>
                </c:pt>
                <c:pt idx="73">
                  <c:v>-236</c:v>
                </c:pt>
                <c:pt idx="74">
                  <c:v>82.400000000001455</c:v>
                </c:pt>
                <c:pt idx="75">
                  <c:v>0</c:v>
                </c:pt>
                <c:pt idx="76">
                  <c:v>804.40000000000146</c:v>
                </c:pt>
                <c:pt idx="77">
                  <c:v>0</c:v>
                </c:pt>
                <c:pt idx="78">
                  <c:v>991.5</c:v>
                </c:pt>
                <c:pt idx="79">
                  <c:v>0</c:v>
                </c:pt>
                <c:pt idx="80">
                  <c:v>649.40000000000146</c:v>
                </c:pt>
                <c:pt idx="81">
                  <c:v>2435.099999999999</c:v>
                </c:pt>
                <c:pt idx="82">
                  <c:v>0</c:v>
                </c:pt>
                <c:pt idx="83">
                  <c:v>1358.7999999999961</c:v>
                </c:pt>
                <c:pt idx="84">
                  <c:v>0</c:v>
                </c:pt>
                <c:pt idx="85">
                  <c:v>0</c:v>
                </c:pt>
                <c:pt idx="86">
                  <c:v>269.80000000000291</c:v>
                </c:pt>
                <c:pt idx="87">
                  <c:v>929.40000000000146</c:v>
                </c:pt>
                <c:pt idx="88">
                  <c:v>0</c:v>
                </c:pt>
                <c:pt idx="89">
                  <c:v>0</c:v>
                </c:pt>
                <c:pt idx="90">
                  <c:v>537.79999999999563</c:v>
                </c:pt>
                <c:pt idx="91">
                  <c:v>-357.79999999999558</c:v>
                </c:pt>
                <c:pt idx="92">
                  <c:v>-1001.5</c:v>
                </c:pt>
                <c:pt idx="93">
                  <c:v>931.09999999999854</c:v>
                </c:pt>
                <c:pt idx="94">
                  <c:v>0</c:v>
                </c:pt>
                <c:pt idx="95">
                  <c:v>717.09999999999854</c:v>
                </c:pt>
                <c:pt idx="96">
                  <c:v>0</c:v>
                </c:pt>
                <c:pt idx="97">
                  <c:v>-384.90000000000151</c:v>
                </c:pt>
                <c:pt idx="98">
                  <c:v>92.599999999998545</c:v>
                </c:pt>
                <c:pt idx="99">
                  <c:v>0</c:v>
                </c:pt>
                <c:pt idx="100">
                  <c:v>-446.5</c:v>
                </c:pt>
                <c:pt idx="101">
                  <c:v>124.5999999999985</c:v>
                </c:pt>
                <c:pt idx="102">
                  <c:v>266.80000000000291</c:v>
                </c:pt>
                <c:pt idx="103">
                  <c:v>0</c:v>
                </c:pt>
                <c:pt idx="104">
                  <c:v>-1043.400000000001</c:v>
                </c:pt>
                <c:pt idx="105">
                  <c:v>2337.6000000000022</c:v>
                </c:pt>
                <c:pt idx="106">
                  <c:v>0</c:v>
                </c:pt>
                <c:pt idx="107">
                  <c:v>1304.400000000001</c:v>
                </c:pt>
                <c:pt idx="108">
                  <c:v>0</c:v>
                </c:pt>
                <c:pt idx="109">
                  <c:v>1566.2999999999961</c:v>
                </c:pt>
                <c:pt idx="110">
                  <c:v>1885.5</c:v>
                </c:pt>
                <c:pt idx="111">
                  <c:v>2175.400000000001</c:v>
                </c:pt>
                <c:pt idx="112">
                  <c:v>0</c:v>
                </c:pt>
                <c:pt idx="113">
                  <c:v>-1.799999999995634</c:v>
                </c:pt>
                <c:pt idx="114">
                  <c:v>2202</c:v>
                </c:pt>
                <c:pt idx="115">
                  <c:v>0</c:v>
                </c:pt>
                <c:pt idx="116">
                  <c:v>-1675.399999999994</c:v>
                </c:pt>
                <c:pt idx="117">
                  <c:v>-709.90000000000146</c:v>
                </c:pt>
                <c:pt idx="118">
                  <c:v>-1038.099999999999</c:v>
                </c:pt>
                <c:pt idx="119">
                  <c:v>1606.599999999999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2491.5</c:v>
                </c:pt>
                <c:pt idx="125">
                  <c:v>0</c:v>
                </c:pt>
                <c:pt idx="126">
                  <c:v>-29.5</c:v>
                </c:pt>
                <c:pt idx="127">
                  <c:v>-1160.900000000001</c:v>
                </c:pt>
                <c:pt idx="128">
                  <c:v>3405.6999999999971</c:v>
                </c:pt>
                <c:pt idx="129">
                  <c:v>0</c:v>
                </c:pt>
                <c:pt idx="130">
                  <c:v>-90.19999999999709</c:v>
                </c:pt>
                <c:pt idx="131">
                  <c:v>0</c:v>
                </c:pt>
                <c:pt idx="132">
                  <c:v>-1304.7000000000039</c:v>
                </c:pt>
                <c:pt idx="133">
                  <c:v>32.200000000004373</c:v>
                </c:pt>
                <c:pt idx="134">
                  <c:v>2032.099999999999</c:v>
                </c:pt>
                <c:pt idx="135">
                  <c:v>0</c:v>
                </c:pt>
                <c:pt idx="136">
                  <c:v>0</c:v>
                </c:pt>
                <c:pt idx="137">
                  <c:v>378.69999999999709</c:v>
                </c:pt>
                <c:pt idx="138">
                  <c:v>285.19999999999709</c:v>
                </c:pt>
                <c:pt idx="139">
                  <c:v>0</c:v>
                </c:pt>
                <c:pt idx="140">
                  <c:v>1279.8000000000029</c:v>
                </c:pt>
                <c:pt idx="141">
                  <c:v>0</c:v>
                </c:pt>
                <c:pt idx="142">
                  <c:v>2232.7000000000039</c:v>
                </c:pt>
                <c:pt idx="143">
                  <c:v>0</c:v>
                </c:pt>
                <c:pt idx="144">
                  <c:v>-119.6999999999971</c:v>
                </c:pt>
                <c:pt idx="145">
                  <c:v>0</c:v>
                </c:pt>
                <c:pt idx="146">
                  <c:v>137.70000000000439</c:v>
                </c:pt>
                <c:pt idx="147">
                  <c:v>1689</c:v>
                </c:pt>
                <c:pt idx="148">
                  <c:v>0</c:v>
                </c:pt>
                <c:pt idx="149">
                  <c:v>724.69999999999709</c:v>
                </c:pt>
                <c:pt idx="150">
                  <c:v>0</c:v>
                </c:pt>
                <c:pt idx="151">
                  <c:v>1850.1999999999971</c:v>
                </c:pt>
                <c:pt idx="152">
                  <c:v>0</c:v>
                </c:pt>
                <c:pt idx="153">
                  <c:v>0</c:v>
                </c:pt>
                <c:pt idx="154">
                  <c:v>-718.19999999999709</c:v>
                </c:pt>
                <c:pt idx="155">
                  <c:v>324.19999999999709</c:v>
                </c:pt>
                <c:pt idx="156">
                  <c:v>0</c:v>
                </c:pt>
                <c:pt idx="157">
                  <c:v>319.09999999999849</c:v>
                </c:pt>
                <c:pt idx="158">
                  <c:v>900.40000000000146</c:v>
                </c:pt>
                <c:pt idx="159">
                  <c:v>0</c:v>
                </c:pt>
                <c:pt idx="160">
                  <c:v>2128</c:v>
                </c:pt>
                <c:pt idx="161">
                  <c:v>0</c:v>
                </c:pt>
                <c:pt idx="162">
                  <c:v>0</c:v>
                </c:pt>
                <c:pt idx="163">
                  <c:v>-465.19999999999709</c:v>
                </c:pt>
                <c:pt idx="164">
                  <c:v>1023.899999999994</c:v>
                </c:pt>
                <c:pt idx="165">
                  <c:v>0</c:v>
                </c:pt>
                <c:pt idx="166">
                  <c:v>0</c:v>
                </c:pt>
                <c:pt idx="167">
                  <c:v>-2219.2999999999961</c:v>
                </c:pt>
                <c:pt idx="168">
                  <c:v>2900.2999999999961</c:v>
                </c:pt>
                <c:pt idx="169">
                  <c:v>0</c:v>
                </c:pt>
                <c:pt idx="170">
                  <c:v>0</c:v>
                </c:pt>
                <c:pt idx="171">
                  <c:v>-133.09999999999849</c:v>
                </c:pt>
                <c:pt idx="172">
                  <c:v>516.59999999999854</c:v>
                </c:pt>
                <c:pt idx="173">
                  <c:v>0</c:v>
                </c:pt>
                <c:pt idx="174">
                  <c:v>-1150.2999999999961</c:v>
                </c:pt>
                <c:pt idx="175">
                  <c:v>514.5</c:v>
                </c:pt>
                <c:pt idx="176">
                  <c:v>2286.5</c:v>
                </c:pt>
                <c:pt idx="177">
                  <c:v>4322.6999999999971</c:v>
                </c:pt>
                <c:pt idx="178">
                  <c:v>0</c:v>
                </c:pt>
                <c:pt idx="179">
                  <c:v>533.19999999999709</c:v>
                </c:pt>
                <c:pt idx="180">
                  <c:v>1027.2000000000039</c:v>
                </c:pt>
                <c:pt idx="181">
                  <c:v>0</c:v>
                </c:pt>
                <c:pt idx="182">
                  <c:v>3853.8999999999942</c:v>
                </c:pt>
                <c:pt idx="183">
                  <c:v>0</c:v>
                </c:pt>
                <c:pt idx="184">
                  <c:v>130.79999999999561</c:v>
                </c:pt>
                <c:pt idx="185">
                  <c:v>1027.8000000000029</c:v>
                </c:pt>
                <c:pt idx="186">
                  <c:v>0</c:v>
                </c:pt>
                <c:pt idx="187">
                  <c:v>2789.6000000000058</c:v>
                </c:pt>
                <c:pt idx="188">
                  <c:v>0</c:v>
                </c:pt>
                <c:pt idx="189">
                  <c:v>1364.1999999999971</c:v>
                </c:pt>
                <c:pt idx="190">
                  <c:v>0</c:v>
                </c:pt>
                <c:pt idx="191">
                  <c:v>4326.6999999999971</c:v>
                </c:pt>
                <c:pt idx="192">
                  <c:v>0</c:v>
                </c:pt>
                <c:pt idx="193">
                  <c:v>666.40000000000146</c:v>
                </c:pt>
                <c:pt idx="194">
                  <c:v>0</c:v>
                </c:pt>
                <c:pt idx="195">
                  <c:v>2222.1999999999971</c:v>
                </c:pt>
                <c:pt idx="196">
                  <c:v>0</c:v>
                </c:pt>
                <c:pt idx="197">
                  <c:v>0</c:v>
                </c:pt>
                <c:pt idx="198">
                  <c:v>-1519.899999999994</c:v>
                </c:pt>
                <c:pt idx="199">
                  <c:v>622.19999999999709</c:v>
                </c:pt>
                <c:pt idx="200">
                  <c:v>0</c:v>
                </c:pt>
                <c:pt idx="201">
                  <c:v>2200.5</c:v>
                </c:pt>
                <c:pt idx="202">
                  <c:v>0</c:v>
                </c:pt>
                <c:pt idx="203">
                  <c:v>-1872.7000000000039</c:v>
                </c:pt>
                <c:pt idx="204">
                  <c:v>2144.400000000001</c:v>
                </c:pt>
                <c:pt idx="205">
                  <c:v>1660.3000000000029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5-E44E-8487-8DAF60E24589}"/>
            </c:ext>
          </c:extLst>
        </c:ser>
        <c:ser>
          <c:idx val="1"/>
          <c:order val="1"/>
          <c:tx>
            <c:strRef>
              <c:f>Datos!$K$1</c:f>
              <c:strCache>
                <c:ptCount val="1"/>
                <c:pt idx="0">
                  <c:v> HODL Profit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Datos!$A$2:$A$212</c:f>
              <c:numCache>
                <c:formatCode>m/d/yy</c:formatCode>
                <c:ptCount val="211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44296</c:v>
                </c:pt>
                <c:pt idx="4">
                  <c:v>44297</c:v>
                </c:pt>
                <c:pt idx="5">
                  <c:v>44298</c:v>
                </c:pt>
                <c:pt idx="6">
                  <c:v>44299</c:v>
                </c:pt>
                <c:pt idx="7">
                  <c:v>44300</c:v>
                </c:pt>
                <c:pt idx="8">
                  <c:v>44301</c:v>
                </c:pt>
                <c:pt idx="9">
                  <c:v>44302</c:v>
                </c:pt>
                <c:pt idx="10">
                  <c:v>44303</c:v>
                </c:pt>
                <c:pt idx="11">
                  <c:v>44304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44310</c:v>
                </c:pt>
                <c:pt idx="18">
                  <c:v>44311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44317</c:v>
                </c:pt>
                <c:pt idx="25">
                  <c:v>44318</c:v>
                </c:pt>
                <c:pt idx="26">
                  <c:v>44319</c:v>
                </c:pt>
                <c:pt idx="27">
                  <c:v>44320</c:v>
                </c:pt>
                <c:pt idx="28">
                  <c:v>44321</c:v>
                </c:pt>
                <c:pt idx="29">
                  <c:v>44322</c:v>
                </c:pt>
                <c:pt idx="30">
                  <c:v>44323</c:v>
                </c:pt>
                <c:pt idx="31">
                  <c:v>44324</c:v>
                </c:pt>
                <c:pt idx="32">
                  <c:v>44325</c:v>
                </c:pt>
                <c:pt idx="33">
                  <c:v>44326</c:v>
                </c:pt>
                <c:pt idx="34">
                  <c:v>44327</c:v>
                </c:pt>
                <c:pt idx="35">
                  <c:v>44328</c:v>
                </c:pt>
                <c:pt idx="36">
                  <c:v>44329</c:v>
                </c:pt>
                <c:pt idx="37">
                  <c:v>44330</c:v>
                </c:pt>
                <c:pt idx="38">
                  <c:v>44331</c:v>
                </c:pt>
                <c:pt idx="39">
                  <c:v>44332</c:v>
                </c:pt>
                <c:pt idx="40">
                  <c:v>44333</c:v>
                </c:pt>
                <c:pt idx="41">
                  <c:v>44334</c:v>
                </c:pt>
                <c:pt idx="42">
                  <c:v>44335</c:v>
                </c:pt>
                <c:pt idx="43">
                  <c:v>44336</c:v>
                </c:pt>
                <c:pt idx="44">
                  <c:v>44337</c:v>
                </c:pt>
                <c:pt idx="45">
                  <c:v>44338</c:v>
                </c:pt>
                <c:pt idx="46">
                  <c:v>44339</c:v>
                </c:pt>
                <c:pt idx="47">
                  <c:v>44340</c:v>
                </c:pt>
                <c:pt idx="48">
                  <c:v>44341</c:v>
                </c:pt>
                <c:pt idx="49">
                  <c:v>44342</c:v>
                </c:pt>
                <c:pt idx="50">
                  <c:v>44343</c:v>
                </c:pt>
                <c:pt idx="51">
                  <c:v>44344</c:v>
                </c:pt>
                <c:pt idx="52">
                  <c:v>44345</c:v>
                </c:pt>
                <c:pt idx="53">
                  <c:v>44346</c:v>
                </c:pt>
                <c:pt idx="54">
                  <c:v>44347</c:v>
                </c:pt>
                <c:pt idx="55">
                  <c:v>44348</c:v>
                </c:pt>
                <c:pt idx="56">
                  <c:v>44349</c:v>
                </c:pt>
                <c:pt idx="57">
                  <c:v>44350</c:v>
                </c:pt>
                <c:pt idx="58">
                  <c:v>44351</c:v>
                </c:pt>
                <c:pt idx="59">
                  <c:v>44352</c:v>
                </c:pt>
                <c:pt idx="60">
                  <c:v>44353</c:v>
                </c:pt>
                <c:pt idx="61">
                  <c:v>44354</c:v>
                </c:pt>
                <c:pt idx="62">
                  <c:v>44355</c:v>
                </c:pt>
                <c:pt idx="63">
                  <c:v>44356</c:v>
                </c:pt>
                <c:pt idx="64">
                  <c:v>44357</c:v>
                </c:pt>
                <c:pt idx="65">
                  <c:v>44358</c:v>
                </c:pt>
                <c:pt idx="66">
                  <c:v>44359</c:v>
                </c:pt>
                <c:pt idx="67">
                  <c:v>44360</c:v>
                </c:pt>
                <c:pt idx="68">
                  <c:v>44361</c:v>
                </c:pt>
                <c:pt idx="69">
                  <c:v>44362</c:v>
                </c:pt>
                <c:pt idx="70">
                  <c:v>44363</c:v>
                </c:pt>
                <c:pt idx="71">
                  <c:v>44364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44377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44384</c:v>
                </c:pt>
                <c:pt idx="92">
                  <c:v>44385</c:v>
                </c:pt>
                <c:pt idx="93">
                  <c:v>44386</c:v>
                </c:pt>
                <c:pt idx="94">
                  <c:v>44387</c:v>
                </c:pt>
                <c:pt idx="95">
                  <c:v>44388</c:v>
                </c:pt>
                <c:pt idx="96">
                  <c:v>44389</c:v>
                </c:pt>
                <c:pt idx="97">
                  <c:v>44390</c:v>
                </c:pt>
                <c:pt idx="98">
                  <c:v>44391</c:v>
                </c:pt>
                <c:pt idx="99">
                  <c:v>44392</c:v>
                </c:pt>
                <c:pt idx="100">
                  <c:v>44393</c:v>
                </c:pt>
                <c:pt idx="101">
                  <c:v>44394</c:v>
                </c:pt>
                <c:pt idx="102">
                  <c:v>44395</c:v>
                </c:pt>
                <c:pt idx="103">
                  <c:v>44396</c:v>
                </c:pt>
                <c:pt idx="104">
                  <c:v>44397</c:v>
                </c:pt>
                <c:pt idx="105">
                  <c:v>44398</c:v>
                </c:pt>
                <c:pt idx="106">
                  <c:v>44399</c:v>
                </c:pt>
                <c:pt idx="107">
                  <c:v>44400</c:v>
                </c:pt>
                <c:pt idx="108">
                  <c:v>44401</c:v>
                </c:pt>
                <c:pt idx="109">
                  <c:v>44402</c:v>
                </c:pt>
                <c:pt idx="110">
                  <c:v>44403</c:v>
                </c:pt>
                <c:pt idx="111">
                  <c:v>44404</c:v>
                </c:pt>
                <c:pt idx="112">
                  <c:v>44405</c:v>
                </c:pt>
                <c:pt idx="113">
                  <c:v>44406</c:v>
                </c:pt>
                <c:pt idx="114">
                  <c:v>44407</c:v>
                </c:pt>
                <c:pt idx="115">
                  <c:v>44408</c:v>
                </c:pt>
                <c:pt idx="116">
                  <c:v>44409</c:v>
                </c:pt>
                <c:pt idx="117">
                  <c:v>44410</c:v>
                </c:pt>
                <c:pt idx="118">
                  <c:v>44411</c:v>
                </c:pt>
                <c:pt idx="119">
                  <c:v>44412</c:v>
                </c:pt>
                <c:pt idx="120">
                  <c:v>44413</c:v>
                </c:pt>
                <c:pt idx="121">
                  <c:v>44414</c:v>
                </c:pt>
                <c:pt idx="122">
                  <c:v>44415</c:v>
                </c:pt>
                <c:pt idx="123">
                  <c:v>44416</c:v>
                </c:pt>
                <c:pt idx="124">
                  <c:v>44417</c:v>
                </c:pt>
                <c:pt idx="125">
                  <c:v>44418</c:v>
                </c:pt>
                <c:pt idx="126">
                  <c:v>44419</c:v>
                </c:pt>
                <c:pt idx="127">
                  <c:v>44420</c:v>
                </c:pt>
                <c:pt idx="128">
                  <c:v>44421</c:v>
                </c:pt>
                <c:pt idx="129">
                  <c:v>44422</c:v>
                </c:pt>
                <c:pt idx="130">
                  <c:v>44423</c:v>
                </c:pt>
                <c:pt idx="131">
                  <c:v>44424</c:v>
                </c:pt>
                <c:pt idx="132">
                  <c:v>44425</c:v>
                </c:pt>
                <c:pt idx="133">
                  <c:v>44426</c:v>
                </c:pt>
                <c:pt idx="134">
                  <c:v>44427</c:v>
                </c:pt>
                <c:pt idx="135">
                  <c:v>44428</c:v>
                </c:pt>
                <c:pt idx="136">
                  <c:v>44429</c:v>
                </c:pt>
                <c:pt idx="137">
                  <c:v>44430</c:v>
                </c:pt>
                <c:pt idx="138">
                  <c:v>44431</c:v>
                </c:pt>
                <c:pt idx="139">
                  <c:v>44432</c:v>
                </c:pt>
                <c:pt idx="140">
                  <c:v>44433</c:v>
                </c:pt>
                <c:pt idx="141">
                  <c:v>44434</c:v>
                </c:pt>
                <c:pt idx="142">
                  <c:v>44435</c:v>
                </c:pt>
                <c:pt idx="143">
                  <c:v>44436</c:v>
                </c:pt>
                <c:pt idx="144">
                  <c:v>44437</c:v>
                </c:pt>
                <c:pt idx="145">
                  <c:v>44438</c:v>
                </c:pt>
                <c:pt idx="146">
                  <c:v>44439</c:v>
                </c:pt>
                <c:pt idx="147">
                  <c:v>44440</c:v>
                </c:pt>
                <c:pt idx="148">
                  <c:v>44441</c:v>
                </c:pt>
                <c:pt idx="149">
                  <c:v>44442</c:v>
                </c:pt>
                <c:pt idx="150">
                  <c:v>44443</c:v>
                </c:pt>
                <c:pt idx="151">
                  <c:v>44444</c:v>
                </c:pt>
                <c:pt idx="152">
                  <c:v>44445</c:v>
                </c:pt>
                <c:pt idx="153">
                  <c:v>44446</c:v>
                </c:pt>
                <c:pt idx="154">
                  <c:v>44447</c:v>
                </c:pt>
                <c:pt idx="155">
                  <c:v>44448</c:v>
                </c:pt>
                <c:pt idx="156">
                  <c:v>44449</c:v>
                </c:pt>
                <c:pt idx="157">
                  <c:v>44450</c:v>
                </c:pt>
                <c:pt idx="158">
                  <c:v>44451</c:v>
                </c:pt>
                <c:pt idx="159">
                  <c:v>44452</c:v>
                </c:pt>
                <c:pt idx="160">
                  <c:v>44453</c:v>
                </c:pt>
                <c:pt idx="161">
                  <c:v>44454</c:v>
                </c:pt>
                <c:pt idx="162">
                  <c:v>44455</c:v>
                </c:pt>
                <c:pt idx="163">
                  <c:v>44456</c:v>
                </c:pt>
                <c:pt idx="164">
                  <c:v>44457</c:v>
                </c:pt>
                <c:pt idx="165">
                  <c:v>44458</c:v>
                </c:pt>
                <c:pt idx="166">
                  <c:v>44459</c:v>
                </c:pt>
                <c:pt idx="167">
                  <c:v>44460</c:v>
                </c:pt>
                <c:pt idx="168">
                  <c:v>44461</c:v>
                </c:pt>
                <c:pt idx="169">
                  <c:v>44462</c:v>
                </c:pt>
                <c:pt idx="170">
                  <c:v>44463</c:v>
                </c:pt>
                <c:pt idx="171">
                  <c:v>44464</c:v>
                </c:pt>
                <c:pt idx="172">
                  <c:v>44465</c:v>
                </c:pt>
                <c:pt idx="173">
                  <c:v>44466</c:v>
                </c:pt>
                <c:pt idx="174">
                  <c:v>44467</c:v>
                </c:pt>
                <c:pt idx="175">
                  <c:v>44468</c:v>
                </c:pt>
                <c:pt idx="176">
                  <c:v>44469</c:v>
                </c:pt>
                <c:pt idx="177">
                  <c:v>44470</c:v>
                </c:pt>
                <c:pt idx="178">
                  <c:v>44471</c:v>
                </c:pt>
                <c:pt idx="179">
                  <c:v>44472</c:v>
                </c:pt>
                <c:pt idx="180">
                  <c:v>44473</c:v>
                </c:pt>
                <c:pt idx="181">
                  <c:v>44474</c:v>
                </c:pt>
                <c:pt idx="182">
                  <c:v>44475</c:v>
                </c:pt>
                <c:pt idx="183">
                  <c:v>44476</c:v>
                </c:pt>
                <c:pt idx="184">
                  <c:v>44477</c:v>
                </c:pt>
                <c:pt idx="185">
                  <c:v>44478</c:v>
                </c:pt>
                <c:pt idx="186">
                  <c:v>44479</c:v>
                </c:pt>
                <c:pt idx="187">
                  <c:v>44480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44484</c:v>
                </c:pt>
                <c:pt idx="192">
                  <c:v>44485</c:v>
                </c:pt>
                <c:pt idx="193">
                  <c:v>44486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44492</c:v>
                </c:pt>
                <c:pt idx="200">
                  <c:v>44493</c:v>
                </c:pt>
                <c:pt idx="201">
                  <c:v>44494</c:v>
                </c:pt>
                <c:pt idx="202">
                  <c:v>44495</c:v>
                </c:pt>
                <c:pt idx="203">
                  <c:v>44496</c:v>
                </c:pt>
                <c:pt idx="204">
                  <c:v>44497</c:v>
                </c:pt>
                <c:pt idx="205">
                  <c:v>44498</c:v>
                </c:pt>
                <c:pt idx="206">
                  <c:v>44499</c:v>
                </c:pt>
              </c:numCache>
            </c:numRef>
          </c:cat>
          <c:val>
            <c:numRef>
              <c:f>Datos!$K$2:$K$212</c:f>
              <c:numCache>
                <c:formatCode>_("$"* #,##0.00_);_("$"* \(#,##0.00\);_("$"* "-"??_);_(@_)</c:formatCode>
                <c:ptCount val="211"/>
                <c:pt idx="0">
                  <c:v>0</c:v>
                </c:pt>
                <c:pt idx="1">
                  <c:v>2128.7000000000044</c:v>
                </c:pt>
                <c:pt idx="2">
                  <c:v>41.299999999995634</c:v>
                </c:pt>
                <c:pt idx="3">
                  <c:v>1629.7000000000044</c:v>
                </c:pt>
                <c:pt idx="4">
                  <c:v>230.29999999999563</c:v>
                </c:pt>
                <c:pt idx="5">
                  <c:v>-114.89999999999418</c:v>
                </c:pt>
                <c:pt idx="6">
                  <c:v>3677.0999999999985</c:v>
                </c:pt>
                <c:pt idx="7">
                  <c:v>-560.5</c:v>
                </c:pt>
                <c:pt idx="8">
                  <c:v>235.59999999999854</c:v>
                </c:pt>
                <c:pt idx="9">
                  <c:v>-1836.3000000000029</c:v>
                </c:pt>
                <c:pt idx="10">
                  <c:v>-1337.7999999999956</c:v>
                </c:pt>
                <c:pt idx="11">
                  <c:v>-3834.8000000000029</c:v>
                </c:pt>
                <c:pt idx="12">
                  <c:v>-561</c:v>
                </c:pt>
                <c:pt idx="13">
                  <c:v>837.09999999999854</c:v>
                </c:pt>
                <c:pt idx="14">
                  <c:v>-2663</c:v>
                </c:pt>
                <c:pt idx="15">
                  <c:v>-2090.6999999999971</c:v>
                </c:pt>
                <c:pt idx="16">
                  <c:v>-585.90000000000146</c:v>
                </c:pt>
                <c:pt idx="17">
                  <c:v>-1054.6999999999971</c:v>
                </c:pt>
                <c:pt idx="18">
                  <c:v>-1125.3000000000029</c:v>
                </c:pt>
                <c:pt idx="19">
                  <c:v>5056.9000000000015</c:v>
                </c:pt>
                <c:pt idx="20">
                  <c:v>1016</c:v>
                </c:pt>
                <c:pt idx="21">
                  <c:v>-195.09999999999854</c:v>
                </c:pt>
                <c:pt idx="22">
                  <c:v>-1280.5999999999985</c:v>
                </c:pt>
                <c:pt idx="23">
                  <c:v>4159.5</c:v>
                </c:pt>
                <c:pt idx="24">
                  <c:v>86.799999999995634</c:v>
                </c:pt>
                <c:pt idx="25">
                  <c:v>-1203.2999999999956</c:v>
                </c:pt>
                <c:pt idx="26">
                  <c:v>566</c:v>
                </c:pt>
                <c:pt idx="27">
                  <c:v>-3428.3000000000029</c:v>
                </c:pt>
                <c:pt idx="28">
                  <c:v>3699.8000000000029</c:v>
                </c:pt>
                <c:pt idx="29">
                  <c:v>-1035.9000000000015</c:v>
                </c:pt>
                <c:pt idx="30">
                  <c:v>931.79999999999563</c:v>
                </c:pt>
                <c:pt idx="31">
                  <c:v>1502.9000000000015</c:v>
                </c:pt>
                <c:pt idx="32">
                  <c:v>-601.79999999999563</c:v>
                </c:pt>
                <c:pt idx="33">
                  <c:v>-2389.4000000000015</c:v>
                </c:pt>
                <c:pt idx="34">
                  <c:v>846.79999999999563</c:v>
                </c:pt>
                <c:pt idx="35">
                  <c:v>-7311.5</c:v>
                </c:pt>
                <c:pt idx="36">
                  <c:v>320.40000000000146</c:v>
                </c:pt>
                <c:pt idx="37">
                  <c:v>135.20000000000437</c:v>
                </c:pt>
                <c:pt idx="38">
                  <c:v>-3131</c:v>
                </c:pt>
                <c:pt idx="39">
                  <c:v>-282.40000000000146</c:v>
                </c:pt>
                <c:pt idx="40">
                  <c:v>-2885.0999999999985</c:v>
                </c:pt>
                <c:pt idx="41">
                  <c:v>-644</c:v>
                </c:pt>
                <c:pt idx="42">
                  <c:v>-6176.8000000000029</c:v>
                </c:pt>
                <c:pt idx="43">
                  <c:v>3996.6999999999971</c:v>
                </c:pt>
                <c:pt idx="44">
                  <c:v>-3419.7999999999956</c:v>
                </c:pt>
                <c:pt idx="45">
                  <c:v>150.90000000000146</c:v>
                </c:pt>
                <c:pt idx="46">
                  <c:v>-2768.6000000000058</c:v>
                </c:pt>
                <c:pt idx="47">
                  <c:v>4070.9000000000015</c:v>
                </c:pt>
                <c:pt idx="48">
                  <c:v>-372.29999999999563</c:v>
                </c:pt>
                <c:pt idx="49">
                  <c:v>870.89999999999418</c:v>
                </c:pt>
                <c:pt idx="50">
                  <c:v>-831.89999999999418</c:v>
                </c:pt>
                <c:pt idx="51">
                  <c:v>-2754.8000000000029</c:v>
                </c:pt>
                <c:pt idx="52">
                  <c:v>-1077.9000000000015</c:v>
                </c:pt>
                <c:pt idx="53">
                  <c:v>1068.2000000000044</c:v>
                </c:pt>
                <c:pt idx="54">
                  <c:v>1645.7999999999956</c:v>
                </c:pt>
                <c:pt idx="55">
                  <c:v>-611</c:v>
                </c:pt>
                <c:pt idx="56">
                  <c:v>868.20000000000437</c:v>
                </c:pt>
                <c:pt idx="57">
                  <c:v>1631.5</c:v>
                </c:pt>
                <c:pt idx="58">
                  <c:v>-2336</c:v>
                </c:pt>
                <c:pt idx="59">
                  <c:v>-1331.3000000000029</c:v>
                </c:pt>
                <c:pt idx="60">
                  <c:v>295.40000000000146</c:v>
                </c:pt>
                <c:pt idx="61">
                  <c:v>-2237.4000000000015</c:v>
                </c:pt>
                <c:pt idx="62">
                  <c:v>-195.09999999999854</c:v>
                </c:pt>
                <c:pt idx="63">
                  <c:v>3949.2999999999956</c:v>
                </c:pt>
                <c:pt idx="64">
                  <c:v>-682.79999999999563</c:v>
                </c:pt>
                <c:pt idx="65">
                  <c:v>665.19999999999709</c:v>
                </c:pt>
                <c:pt idx="66">
                  <c:v>-1847.0999999999985</c:v>
                </c:pt>
                <c:pt idx="67">
                  <c:v>3555.4000000000015</c:v>
                </c:pt>
                <c:pt idx="68">
                  <c:v>1506.5</c:v>
                </c:pt>
                <c:pt idx="69">
                  <c:v>-373.30000000000291</c:v>
                </c:pt>
                <c:pt idx="70">
                  <c:v>-1820.0999999999985</c:v>
                </c:pt>
                <c:pt idx="71">
                  <c:v>-284</c:v>
                </c:pt>
                <c:pt idx="72">
                  <c:v>-2302.5999999999985</c:v>
                </c:pt>
                <c:pt idx="73">
                  <c:v>-236</c:v>
                </c:pt>
                <c:pt idx="74">
                  <c:v>82.400000000001455</c:v>
                </c:pt>
                <c:pt idx="75">
                  <c:v>-3903.8000000000029</c:v>
                </c:pt>
                <c:pt idx="76">
                  <c:v>804.40000000000146</c:v>
                </c:pt>
                <c:pt idx="77">
                  <c:v>1177.9000000000015</c:v>
                </c:pt>
                <c:pt idx="78">
                  <c:v>991.5</c:v>
                </c:pt>
                <c:pt idx="79">
                  <c:v>-3071.8000000000029</c:v>
                </c:pt>
                <c:pt idx="80">
                  <c:v>649.40000000000146</c:v>
                </c:pt>
                <c:pt idx="81">
                  <c:v>2435.0999999999985</c:v>
                </c:pt>
                <c:pt idx="82">
                  <c:v>-202.59999999999854</c:v>
                </c:pt>
                <c:pt idx="83">
                  <c:v>1358.7999999999956</c:v>
                </c:pt>
                <c:pt idx="84">
                  <c:v>-807.79999999999563</c:v>
                </c:pt>
                <c:pt idx="85">
                  <c:v>-1483.3000000000029</c:v>
                </c:pt>
                <c:pt idx="86">
                  <c:v>269.80000000000291</c:v>
                </c:pt>
                <c:pt idx="87">
                  <c:v>929.40000000000146</c:v>
                </c:pt>
                <c:pt idx="88">
                  <c:v>555.39999999999418</c:v>
                </c:pt>
                <c:pt idx="89">
                  <c:v>-1610.3999999999942</c:v>
                </c:pt>
                <c:pt idx="90">
                  <c:v>537.79999999999563</c:v>
                </c:pt>
                <c:pt idx="91">
                  <c:v>-357.79999999999563</c:v>
                </c:pt>
                <c:pt idx="92">
                  <c:v>-1001.5</c:v>
                </c:pt>
                <c:pt idx="93">
                  <c:v>931.09999999999854</c:v>
                </c:pt>
                <c:pt idx="94">
                  <c:v>-286.80000000000291</c:v>
                </c:pt>
                <c:pt idx="95">
                  <c:v>717.09999999999854</c:v>
                </c:pt>
                <c:pt idx="96">
                  <c:v>-1114.6999999999971</c:v>
                </c:pt>
                <c:pt idx="97">
                  <c:v>-384.90000000000146</c:v>
                </c:pt>
                <c:pt idx="98">
                  <c:v>92.599999999998545</c:v>
                </c:pt>
                <c:pt idx="99">
                  <c:v>-980.19999999999709</c:v>
                </c:pt>
                <c:pt idx="100">
                  <c:v>-446.5</c:v>
                </c:pt>
                <c:pt idx="101">
                  <c:v>124.59999999999854</c:v>
                </c:pt>
                <c:pt idx="102">
                  <c:v>266.80000000000291</c:v>
                </c:pt>
                <c:pt idx="103">
                  <c:v>-948.20000000000073</c:v>
                </c:pt>
                <c:pt idx="104">
                  <c:v>-1043.4000000000015</c:v>
                </c:pt>
                <c:pt idx="105">
                  <c:v>2337.6000000000022</c:v>
                </c:pt>
                <c:pt idx="106">
                  <c:v>167.5</c:v>
                </c:pt>
                <c:pt idx="107">
                  <c:v>1304.4000000000015</c:v>
                </c:pt>
                <c:pt idx="108">
                  <c:v>221.5</c:v>
                </c:pt>
                <c:pt idx="109">
                  <c:v>1566.2999999999956</c:v>
                </c:pt>
                <c:pt idx="110">
                  <c:v>1885.5</c:v>
                </c:pt>
                <c:pt idx="111">
                  <c:v>2175.4000000000015</c:v>
                </c:pt>
                <c:pt idx="112">
                  <c:v>551.19999999999709</c:v>
                </c:pt>
                <c:pt idx="113">
                  <c:v>-1.7999999999956344</c:v>
                </c:pt>
                <c:pt idx="114">
                  <c:v>2202</c:v>
                </c:pt>
                <c:pt idx="115">
                  <c:v>-649.70000000000437</c:v>
                </c:pt>
                <c:pt idx="116">
                  <c:v>-1675.3999999999942</c:v>
                </c:pt>
                <c:pt idx="117">
                  <c:v>-709.90000000000146</c:v>
                </c:pt>
                <c:pt idx="118">
                  <c:v>-1038.0999999999985</c:v>
                </c:pt>
                <c:pt idx="119">
                  <c:v>1606.5999999999985</c:v>
                </c:pt>
                <c:pt idx="120">
                  <c:v>1130.2999999999956</c:v>
                </c:pt>
                <c:pt idx="121">
                  <c:v>1928.2000000000044</c:v>
                </c:pt>
                <c:pt idx="122">
                  <c:v>1818.7999999999956</c:v>
                </c:pt>
                <c:pt idx="123">
                  <c:v>-821.39999999999418</c:v>
                </c:pt>
                <c:pt idx="124">
                  <c:v>2491.5</c:v>
                </c:pt>
                <c:pt idx="125">
                  <c:v>-690.5</c:v>
                </c:pt>
                <c:pt idx="126">
                  <c:v>-29.5</c:v>
                </c:pt>
                <c:pt idx="127">
                  <c:v>-1160.9000000000015</c:v>
                </c:pt>
                <c:pt idx="128">
                  <c:v>3405.6999999999971</c:v>
                </c:pt>
                <c:pt idx="129">
                  <c:v>-727.59999999999854</c:v>
                </c:pt>
                <c:pt idx="130">
                  <c:v>-90.19999999999709</c:v>
                </c:pt>
                <c:pt idx="131">
                  <c:v>-995</c:v>
                </c:pt>
                <c:pt idx="132">
                  <c:v>-1304.7000000000044</c:v>
                </c:pt>
                <c:pt idx="133">
                  <c:v>32.200000000004366</c:v>
                </c:pt>
                <c:pt idx="134">
                  <c:v>2032.0999999999985</c:v>
                </c:pt>
                <c:pt idx="135">
                  <c:v>2568.0999999999985</c:v>
                </c:pt>
                <c:pt idx="136">
                  <c:v>-448.19999999999709</c:v>
                </c:pt>
                <c:pt idx="137">
                  <c:v>378.69999999999709</c:v>
                </c:pt>
                <c:pt idx="138">
                  <c:v>285.19999999999709</c:v>
                </c:pt>
                <c:pt idx="139">
                  <c:v>-1825</c:v>
                </c:pt>
                <c:pt idx="140">
                  <c:v>1279.8000000000029</c:v>
                </c:pt>
                <c:pt idx="141">
                  <c:v>-2162.9000000000015</c:v>
                </c:pt>
                <c:pt idx="142">
                  <c:v>2232.7000000000044</c:v>
                </c:pt>
                <c:pt idx="143">
                  <c:v>-167.20000000000437</c:v>
                </c:pt>
                <c:pt idx="144">
                  <c:v>-119.69999999999709</c:v>
                </c:pt>
                <c:pt idx="145">
                  <c:v>-1784.7000000000044</c:v>
                </c:pt>
                <c:pt idx="146">
                  <c:v>137.70000000000437</c:v>
                </c:pt>
                <c:pt idx="147">
                  <c:v>1689</c:v>
                </c:pt>
                <c:pt idx="148">
                  <c:v>454.90000000000146</c:v>
                </c:pt>
                <c:pt idx="149">
                  <c:v>724.69999999999709</c:v>
                </c:pt>
                <c:pt idx="150">
                  <c:v>-80.599999999998545</c:v>
                </c:pt>
                <c:pt idx="151">
                  <c:v>1850.1999999999971</c:v>
                </c:pt>
                <c:pt idx="152">
                  <c:v>903.5</c:v>
                </c:pt>
                <c:pt idx="153">
                  <c:v>-5892.5</c:v>
                </c:pt>
                <c:pt idx="154">
                  <c:v>-718.19999999999709</c:v>
                </c:pt>
                <c:pt idx="155">
                  <c:v>324.19999999999709</c:v>
                </c:pt>
                <c:pt idx="156">
                  <c:v>-1542.7999999999956</c:v>
                </c:pt>
                <c:pt idx="157">
                  <c:v>319.09999999999854</c:v>
                </c:pt>
                <c:pt idx="158">
                  <c:v>900.40000000000146</c:v>
                </c:pt>
                <c:pt idx="159">
                  <c:v>-1112.8000000000029</c:v>
                </c:pt>
                <c:pt idx="160">
                  <c:v>2128</c:v>
                </c:pt>
                <c:pt idx="161">
                  <c:v>1053.0999999999985</c:v>
                </c:pt>
                <c:pt idx="162">
                  <c:v>-382.59999999999854</c:v>
                </c:pt>
                <c:pt idx="163">
                  <c:v>-465.19999999999709</c:v>
                </c:pt>
                <c:pt idx="164">
                  <c:v>1023.8999999999942</c:v>
                </c:pt>
                <c:pt idx="165">
                  <c:v>-1068</c:v>
                </c:pt>
                <c:pt idx="166">
                  <c:v>-4368.0999999999985</c:v>
                </c:pt>
                <c:pt idx="167">
                  <c:v>-2219.2999999999956</c:v>
                </c:pt>
                <c:pt idx="168">
                  <c:v>2900.2999999999956</c:v>
                </c:pt>
                <c:pt idx="169">
                  <c:v>1317.5999999999985</c:v>
                </c:pt>
                <c:pt idx="170">
                  <c:v>-2049.2999999999956</c:v>
                </c:pt>
                <c:pt idx="171">
                  <c:v>-133.09999999999854</c:v>
                </c:pt>
                <c:pt idx="172">
                  <c:v>516.59999999999854</c:v>
                </c:pt>
                <c:pt idx="173">
                  <c:v>-1030.8000000000029</c:v>
                </c:pt>
                <c:pt idx="174">
                  <c:v>-1150.2999999999956</c:v>
                </c:pt>
                <c:pt idx="175">
                  <c:v>514.5</c:v>
                </c:pt>
                <c:pt idx="176">
                  <c:v>2286.5</c:v>
                </c:pt>
                <c:pt idx="177">
                  <c:v>4322.6999999999971</c:v>
                </c:pt>
                <c:pt idx="178">
                  <c:v>-479.09999999999854</c:v>
                </c:pt>
                <c:pt idx="179">
                  <c:v>533.19999999999709</c:v>
                </c:pt>
                <c:pt idx="180">
                  <c:v>1027.2000000000044</c:v>
                </c:pt>
                <c:pt idx="181">
                  <c:v>2242</c:v>
                </c:pt>
                <c:pt idx="182">
                  <c:v>3853.8999999999942</c:v>
                </c:pt>
                <c:pt idx="183">
                  <c:v>-1539.2999999999956</c:v>
                </c:pt>
                <c:pt idx="184">
                  <c:v>130.79999999999563</c:v>
                </c:pt>
                <c:pt idx="185">
                  <c:v>1027.8000000000029</c:v>
                </c:pt>
                <c:pt idx="186">
                  <c:v>-254.80000000000291</c:v>
                </c:pt>
                <c:pt idx="187">
                  <c:v>2789.6000000000058</c:v>
                </c:pt>
                <c:pt idx="188">
                  <c:v>-1461.4000000000015</c:v>
                </c:pt>
                <c:pt idx="189">
                  <c:v>1364.1999999999971</c:v>
                </c:pt>
                <c:pt idx="190">
                  <c:v>-34.299999999995634</c:v>
                </c:pt>
                <c:pt idx="191">
                  <c:v>4326.6999999999971</c:v>
                </c:pt>
                <c:pt idx="192">
                  <c:v>-811.40000000000146</c:v>
                </c:pt>
                <c:pt idx="193">
                  <c:v>666.40000000000146</c:v>
                </c:pt>
                <c:pt idx="194">
                  <c:v>528.80000000000291</c:v>
                </c:pt>
                <c:pt idx="195">
                  <c:v>2222.1999999999971</c:v>
                </c:pt>
                <c:pt idx="196">
                  <c:v>1700.6000000000058</c:v>
                </c:pt>
                <c:pt idx="197">
                  <c:v>-3768.9000000000087</c:v>
                </c:pt>
                <c:pt idx="198">
                  <c:v>-1519.8999999999942</c:v>
                </c:pt>
                <c:pt idx="199">
                  <c:v>622.19999999999709</c:v>
                </c:pt>
                <c:pt idx="200">
                  <c:v>-446</c:v>
                </c:pt>
                <c:pt idx="201">
                  <c:v>2200.5</c:v>
                </c:pt>
                <c:pt idx="202">
                  <c:v>-2756.1999999999971</c:v>
                </c:pt>
                <c:pt idx="203">
                  <c:v>-1872.7000000000044</c:v>
                </c:pt>
                <c:pt idx="204">
                  <c:v>2144.4000000000015</c:v>
                </c:pt>
                <c:pt idx="205">
                  <c:v>1660.3000000000029</c:v>
                </c:pt>
                <c:pt idx="206">
                  <c:v>-402.70000000000437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5-E44E-8487-8DAF60E24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6928"/>
        <c:axId val="179208928"/>
      </c:lineChart>
      <c:dateAx>
        <c:axId val="179206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79208928"/>
        <c:crosses val="autoZero"/>
        <c:auto val="1"/>
        <c:lblOffset val="100"/>
        <c:baseTimeUnit val="days"/>
      </c:dateAx>
      <c:valAx>
        <c:axId val="1792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792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B968E6-C2B2-2546-B57E-F36F2FCA90FD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A0AAE3-3692-744B-B2CD-CF5C0356AC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68376F-7441-3C48-9C81-3AD7C1AE1C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396A23-2A59-F94C-BD6A-911D8A4E21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2"/>
  <sheetViews>
    <sheetView showGridLines="0" tabSelected="1" workbookViewId="0">
      <selection activeCell="Q22" sqref="Q22"/>
    </sheetView>
  </sheetViews>
  <sheetFormatPr baseColWidth="10" defaultColWidth="8.83203125" defaultRowHeight="15" x14ac:dyDescent="0.2"/>
  <cols>
    <col min="1" max="1" width="10.5" style="2" bestFit="1" customWidth="1"/>
    <col min="3" max="5" width="0" hidden="1" customWidth="1"/>
    <col min="9" max="9" width="14.5" style="1" bestFit="1" customWidth="1"/>
    <col min="10" max="10" width="13.1640625" style="1" customWidth="1"/>
    <col min="11" max="11" width="11.5" style="1" bestFit="1" customWidth="1"/>
    <col min="12" max="12" width="11.5" style="1" customWidth="1"/>
    <col min="13" max="13" width="23.6640625" style="1" customWidth="1"/>
    <col min="17" max="20" width="11.5" bestFit="1" customWidth="1"/>
  </cols>
  <sheetData>
    <row r="1" spans="1:20" s="5" customFormat="1" ht="30" customHeight="1" thickBot="1" x14ac:dyDescent="0.2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1" t="s">
        <v>9</v>
      </c>
      <c r="J1" s="31" t="s">
        <v>10</v>
      </c>
      <c r="K1" s="31" t="s">
        <v>8</v>
      </c>
      <c r="L1" s="31" t="s">
        <v>11</v>
      </c>
      <c r="M1" s="31" t="s">
        <v>12</v>
      </c>
      <c r="N1" s="30" t="s">
        <v>18</v>
      </c>
      <c r="O1" s="32" t="s">
        <v>20</v>
      </c>
    </row>
    <row r="2" spans="1:20" ht="16" thickBot="1" x14ac:dyDescent="0.25">
      <c r="A2" s="25">
        <v>44293</v>
      </c>
      <c r="B2" s="26">
        <v>55948.7</v>
      </c>
      <c r="C2" s="26">
        <v>57996.3</v>
      </c>
      <c r="D2" s="26">
        <v>58627.7</v>
      </c>
      <c r="E2" s="26">
        <v>55489.3</v>
      </c>
      <c r="F2" s="26">
        <v>110690</v>
      </c>
      <c r="G2" s="26">
        <v>58077.4</v>
      </c>
      <c r="H2" s="26">
        <v>57637.21198436914</v>
      </c>
      <c r="I2" s="27">
        <v>0</v>
      </c>
      <c r="J2" s="27">
        <f>I2</f>
        <v>0</v>
      </c>
      <c r="K2" s="27">
        <v>0</v>
      </c>
      <c r="L2" s="27">
        <f>K2</f>
        <v>0</v>
      </c>
      <c r="M2" s="27">
        <f t="shared" ref="M2:M7" si="0">IF(I2=0,K2,0)</f>
        <v>0</v>
      </c>
      <c r="N2" s="26">
        <f>H2-B3</f>
        <v>-440.18801563086163</v>
      </c>
      <c r="O2" s="28">
        <f>ABS(N2)</f>
        <v>440.18801563086163</v>
      </c>
    </row>
    <row r="3" spans="1:20" ht="16" x14ac:dyDescent="0.2">
      <c r="A3" s="19">
        <v>44294</v>
      </c>
      <c r="B3" s="17">
        <v>58077.4</v>
      </c>
      <c r="C3" s="17">
        <v>55948</v>
      </c>
      <c r="D3" s="17">
        <v>58136.7</v>
      </c>
      <c r="E3" s="17">
        <v>55721.599999999999</v>
      </c>
      <c r="F3" s="17">
        <v>64780</v>
      </c>
      <c r="G3" s="17">
        <v>58118.7</v>
      </c>
      <c r="H3" s="17">
        <v>57406.76899458807</v>
      </c>
      <c r="I3" s="18">
        <v>2128.7000000000039</v>
      </c>
      <c r="J3" s="18">
        <f>J2+I3</f>
        <v>2128.7000000000039</v>
      </c>
      <c r="K3" s="18">
        <f t="shared" ref="K3:K8" si="1">B3-B2</f>
        <v>2128.7000000000044</v>
      </c>
      <c r="L3" s="18">
        <f>L2+K3</f>
        <v>2128.7000000000044</v>
      </c>
      <c r="M3" s="18">
        <f t="shared" si="0"/>
        <v>0</v>
      </c>
      <c r="N3" s="17">
        <f t="shared" ref="N3:N66" si="2">H3-B4</f>
        <v>-711.93100541192689</v>
      </c>
      <c r="O3" s="20">
        <f t="shared" ref="O3:O66" si="3">ABS(N3)</f>
        <v>711.93100541192689</v>
      </c>
      <c r="R3" s="6" t="s">
        <v>13</v>
      </c>
      <c r="S3" s="7" t="s">
        <v>14</v>
      </c>
      <c r="T3" s="8" t="s">
        <v>15</v>
      </c>
    </row>
    <row r="4" spans="1:20" x14ac:dyDescent="0.2">
      <c r="A4" s="19">
        <v>44295</v>
      </c>
      <c r="B4" s="17">
        <v>58118.7</v>
      </c>
      <c r="C4" s="17">
        <v>58076.800000000003</v>
      </c>
      <c r="D4" s="17">
        <v>58890.9</v>
      </c>
      <c r="E4" s="17">
        <v>57686</v>
      </c>
      <c r="F4" s="17">
        <v>59220</v>
      </c>
      <c r="G4" s="17">
        <v>59748.4</v>
      </c>
      <c r="H4" s="17">
        <v>58841.523989765301</v>
      </c>
      <c r="I4" s="18">
        <v>0</v>
      </c>
      <c r="J4" s="18">
        <f t="shared" ref="J4:J67" si="4">J3+I4</f>
        <v>2128.7000000000039</v>
      </c>
      <c r="K4" s="18">
        <f t="shared" si="1"/>
        <v>41.299999999995634</v>
      </c>
      <c r="L4" s="18">
        <f t="shared" ref="L4:L67" si="5">L3+K4</f>
        <v>2170</v>
      </c>
      <c r="M4" s="18">
        <f t="shared" si="0"/>
        <v>41.299999999995634</v>
      </c>
      <c r="N4" s="17">
        <f t="shared" si="2"/>
        <v>-906.87601023470052</v>
      </c>
      <c r="O4" s="20">
        <f t="shared" si="3"/>
        <v>906.87601023470052</v>
      </c>
      <c r="R4" s="9" t="s">
        <v>16</v>
      </c>
      <c r="S4" s="10">
        <f>SUM(I2:I208)</f>
        <v>94346.4</v>
      </c>
      <c r="T4" s="11">
        <f>S4/B2</f>
        <v>1.6863019158622095</v>
      </c>
    </row>
    <row r="5" spans="1:20" x14ac:dyDescent="0.2">
      <c r="A5" s="19">
        <v>44296</v>
      </c>
      <c r="B5" s="17">
        <v>59748.4</v>
      </c>
      <c r="C5" s="17">
        <v>58127.4</v>
      </c>
      <c r="D5" s="17">
        <v>61229</v>
      </c>
      <c r="E5" s="17">
        <v>57900</v>
      </c>
      <c r="F5" s="17">
        <v>103720</v>
      </c>
      <c r="G5" s="17">
        <v>59978.7</v>
      </c>
      <c r="H5" s="17">
        <v>59664.6488309747</v>
      </c>
      <c r="I5" s="18">
        <v>1629.7000000000039</v>
      </c>
      <c r="J5" s="18">
        <f t="shared" si="4"/>
        <v>3758.4000000000078</v>
      </c>
      <c r="K5" s="18">
        <f t="shared" si="1"/>
        <v>1629.7000000000044</v>
      </c>
      <c r="L5" s="18">
        <f t="shared" si="5"/>
        <v>3799.7000000000044</v>
      </c>
      <c r="M5" s="18">
        <f t="shared" si="0"/>
        <v>0</v>
      </c>
      <c r="N5" s="17">
        <f t="shared" si="2"/>
        <v>-314.05116902529699</v>
      </c>
      <c r="O5" s="20">
        <f t="shared" si="3"/>
        <v>314.05116902529699</v>
      </c>
      <c r="R5" s="9" t="s">
        <v>17</v>
      </c>
      <c r="S5" s="10">
        <f>SUM(K2:K208)</f>
        <v>5891.4000000000015</v>
      </c>
      <c r="T5" s="11">
        <f>S5/B2</f>
        <v>0.1053000337809458</v>
      </c>
    </row>
    <row r="6" spans="1:20" x14ac:dyDescent="0.2">
      <c r="A6" s="19">
        <v>44297</v>
      </c>
      <c r="B6" s="17">
        <v>59978.7</v>
      </c>
      <c r="C6" s="17">
        <v>59772.4</v>
      </c>
      <c r="D6" s="17">
        <v>60667.1</v>
      </c>
      <c r="E6" s="17">
        <v>59250.3</v>
      </c>
      <c r="F6" s="17">
        <v>58200</v>
      </c>
      <c r="G6" s="17">
        <v>59863.8</v>
      </c>
      <c r="H6" s="17">
        <v>60273.346353945773</v>
      </c>
      <c r="I6" s="18">
        <v>0</v>
      </c>
      <c r="J6" s="18">
        <f t="shared" si="4"/>
        <v>3758.4000000000078</v>
      </c>
      <c r="K6" s="18">
        <f t="shared" si="1"/>
        <v>230.29999999999563</v>
      </c>
      <c r="L6" s="18">
        <f t="shared" si="5"/>
        <v>4030</v>
      </c>
      <c r="M6" s="18">
        <f t="shared" si="0"/>
        <v>230.29999999999563</v>
      </c>
      <c r="N6" s="17">
        <f t="shared" si="2"/>
        <v>409.54635394577053</v>
      </c>
      <c r="O6" s="20">
        <f t="shared" si="3"/>
        <v>409.54635394577053</v>
      </c>
      <c r="R6" s="9"/>
      <c r="S6" s="12"/>
      <c r="T6" s="13"/>
    </row>
    <row r="7" spans="1:20" ht="16" thickBot="1" x14ac:dyDescent="0.25">
      <c r="A7" s="19">
        <v>44298</v>
      </c>
      <c r="B7" s="17">
        <v>59863.8</v>
      </c>
      <c r="C7" s="17">
        <v>59982.1</v>
      </c>
      <c r="D7" s="17">
        <v>61259.9</v>
      </c>
      <c r="E7" s="17">
        <v>59569.2</v>
      </c>
      <c r="F7" s="17">
        <v>81880</v>
      </c>
      <c r="G7" s="17">
        <v>63540.9</v>
      </c>
      <c r="H7" s="17">
        <v>61124.633478694574</v>
      </c>
      <c r="I7" s="18">
        <v>-114.89999999999419</v>
      </c>
      <c r="J7" s="18">
        <f t="shared" si="4"/>
        <v>3643.5000000000136</v>
      </c>
      <c r="K7" s="18">
        <f t="shared" si="1"/>
        <v>-114.89999999999418</v>
      </c>
      <c r="L7" s="18">
        <f t="shared" si="5"/>
        <v>3915.1000000000058</v>
      </c>
      <c r="M7" s="18">
        <f t="shared" si="0"/>
        <v>0</v>
      </c>
      <c r="N7" s="17">
        <f t="shared" si="2"/>
        <v>-2416.2665213054279</v>
      </c>
      <c r="O7" s="20">
        <f t="shared" si="3"/>
        <v>2416.2665213054279</v>
      </c>
      <c r="R7" s="14" t="s">
        <v>19</v>
      </c>
      <c r="S7" s="15">
        <f>AVERAGE(O2:O208)</f>
        <v>1566.3855353501815</v>
      </c>
      <c r="T7" s="16">
        <f>S7/AVERAGE(B2:B208)</f>
        <v>3.423538659168876E-2</v>
      </c>
    </row>
    <row r="8" spans="1:20" x14ac:dyDescent="0.2">
      <c r="A8" s="19">
        <v>44299</v>
      </c>
      <c r="B8" s="17">
        <v>63540.9</v>
      </c>
      <c r="C8" s="17">
        <v>59863.6</v>
      </c>
      <c r="D8" s="17">
        <v>63659</v>
      </c>
      <c r="E8" s="17">
        <v>59839.4</v>
      </c>
      <c r="F8" s="17">
        <v>126560</v>
      </c>
      <c r="G8" s="17">
        <v>62980.4</v>
      </c>
      <c r="H8" s="17">
        <v>62156.319528261549</v>
      </c>
      <c r="I8" s="18">
        <v>3677.099999999999</v>
      </c>
      <c r="J8" s="18">
        <f t="shared" si="4"/>
        <v>7320.6000000000131</v>
      </c>
      <c r="K8" s="18">
        <f t="shared" si="1"/>
        <v>3677.0999999999985</v>
      </c>
      <c r="L8" s="18">
        <f t="shared" si="5"/>
        <v>7592.2000000000044</v>
      </c>
      <c r="M8" s="18">
        <f t="shared" ref="M8:M71" si="6">IF(I8=0,K8,0)</f>
        <v>0</v>
      </c>
      <c r="N8" s="17">
        <f t="shared" si="2"/>
        <v>-824.08047173845262</v>
      </c>
      <c r="O8" s="20">
        <f t="shared" si="3"/>
        <v>824.08047173845262</v>
      </c>
    </row>
    <row r="9" spans="1:20" x14ac:dyDescent="0.2">
      <c r="A9" s="19">
        <v>44300</v>
      </c>
      <c r="B9" s="17">
        <v>62980.4</v>
      </c>
      <c r="C9" s="17">
        <v>63544.2</v>
      </c>
      <c r="D9" s="17">
        <v>64778</v>
      </c>
      <c r="E9" s="17">
        <v>61366.3</v>
      </c>
      <c r="F9" s="17">
        <v>130430</v>
      </c>
      <c r="G9" s="17">
        <v>63216</v>
      </c>
      <c r="H9" s="17">
        <v>63487.380663479264</v>
      </c>
      <c r="I9" s="18">
        <v>0</v>
      </c>
      <c r="J9" s="18">
        <f t="shared" si="4"/>
        <v>7320.6000000000131</v>
      </c>
      <c r="K9" s="18">
        <f t="shared" ref="K9:K72" si="7">B9-B8</f>
        <v>-560.5</v>
      </c>
      <c r="L9" s="18">
        <f t="shared" si="5"/>
        <v>7031.7000000000044</v>
      </c>
      <c r="M9" s="18">
        <f t="shared" si="6"/>
        <v>-560.5</v>
      </c>
      <c r="N9" s="17">
        <f t="shared" si="2"/>
        <v>271.3806634792636</v>
      </c>
      <c r="O9" s="20">
        <f t="shared" si="3"/>
        <v>271.3806634792636</v>
      </c>
    </row>
    <row r="10" spans="1:20" x14ac:dyDescent="0.2">
      <c r="A10" s="19">
        <v>44301</v>
      </c>
      <c r="B10" s="17">
        <v>63216</v>
      </c>
      <c r="C10" s="17">
        <v>62978.6</v>
      </c>
      <c r="D10" s="17">
        <v>63729.1</v>
      </c>
      <c r="E10" s="17">
        <v>62067.5</v>
      </c>
      <c r="F10" s="17">
        <v>76970</v>
      </c>
      <c r="G10" s="17">
        <v>61379.7</v>
      </c>
      <c r="H10" s="17">
        <v>63062.091714150782</v>
      </c>
      <c r="I10" s="18">
        <v>235.59999999999849</v>
      </c>
      <c r="J10" s="18">
        <f t="shared" si="4"/>
        <v>7556.2000000000116</v>
      </c>
      <c r="K10" s="18">
        <f t="shared" si="7"/>
        <v>235.59999999999854</v>
      </c>
      <c r="L10" s="18">
        <f t="shared" si="5"/>
        <v>7267.3000000000029</v>
      </c>
      <c r="M10" s="18">
        <f t="shared" si="6"/>
        <v>0</v>
      </c>
      <c r="N10" s="17">
        <f t="shared" si="2"/>
        <v>1682.3917141507845</v>
      </c>
      <c r="O10" s="20">
        <f t="shared" si="3"/>
        <v>1682.3917141507845</v>
      </c>
    </row>
    <row r="11" spans="1:20" x14ac:dyDescent="0.2">
      <c r="A11" s="19">
        <v>44302</v>
      </c>
      <c r="B11" s="17">
        <v>61379.7</v>
      </c>
      <c r="C11" s="17">
        <v>63211.6</v>
      </c>
      <c r="D11" s="17">
        <v>63518.5</v>
      </c>
      <c r="E11" s="17">
        <v>60027.3</v>
      </c>
      <c r="F11" s="17">
        <v>136850</v>
      </c>
      <c r="G11" s="17">
        <v>60041.9</v>
      </c>
      <c r="H11" s="17">
        <v>62075.135797272378</v>
      </c>
      <c r="I11" s="18">
        <v>0</v>
      </c>
      <c r="J11" s="18">
        <f t="shared" si="4"/>
        <v>7556.2000000000116</v>
      </c>
      <c r="K11" s="18">
        <f t="shared" si="7"/>
        <v>-1836.3000000000029</v>
      </c>
      <c r="L11" s="18">
        <f t="shared" si="5"/>
        <v>5431</v>
      </c>
      <c r="M11" s="18">
        <f t="shared" si="6"/>
        <v>-1836.3000000000029</v>
      </c>
      <c r="N11" s="17">
        <f t="shared" si="2"/>
        <v>2033.2357972723767</v>
      </c>
      <c r="O11" s="20">
        <f t="shared" si="3"/>
        <v>2033.2357972723767</v>
      </c>
    </row>
    <row r="12" spans="1:20" x14ac:dyDescent="0.2">
      <c r="A12" s="19">
        <v>44303</v>
      </c>
      <c r="B12" s="17">
        <v>60041.9</v>
      </c>
      <c r="C12" s="17">
        <v>61358.3</v>
      </c>
      <c r="D12" s="17">
        <v>62509.1</v>
      </c>
      <c r="E12" s="17">
        <v>59672.1</v>
      </c>
      <c r="F12" s="17">
        <v>84080</v>
      </c>
      <c r="G12" s="17">
        <v>56207.1</v>
      </c>
      <c r="H12" s="17">
        <v>60444.71621859914</v>
      </c>
      <c r="I12" s="18">
        <v>-1337.7999999999961</v>
      </c>
      <c r="J12" s="18">
        <f t="shared" si="4"/>
        <v>6218.400000000016</v>
      </c>
      <c r="K12" s="18">
        <f t="shared" si="7"/>
        <v>-1337.7999999999956</v>
      </c>
      <c r="L12" s="18">
        <f t="shared" si="5"/>
        <v>4093.2000000000044</v>
      </c>
      <c r="M12" s="18">
        <f t="shared" si="6"/>
        <v>0</v>
      </c>
      <c r="N12" s="17">
        <f t="shared" si="2"/>
        <v>4237.6162185991416</v>
      </c>
      <c r="O12" s="20">
        <f t="shared" si="3"/>
        <v>4237.6162185991416</v>
      </c>
    </row>
    <row r="13" spans="1:20" x14ac:dyDescent="0.2">
      <c r="A13" s="19">
        <v>44304</v>
      </c>
      <c r="B13" s="17">
        <v>56207.1</v>
      </c>
      <c r="C13" s="17">
        <v>60043.199999999997</v>
      </c>
      <c r="D13" s="17">
        <v>60362.1</v>
      </c>
      <c r="E13" s="17">
        <v>51817.599999999999</v>
      </c>
      <c r="F13" s="17">
        <v>216810</v>
      </c>
      <c r="G13" s="17">
        <v>55646.1</v>
      </c>
      <c r="H13" s="17">
        <v>57088.606703879792</v>
      </c>
      <c r="I13" s="18">
        <v>-3834.8000000000029</v>
      </c>
      <c r="J13" s="18">
        <f t="shared" si="4"/>
        <v>2383.6000000000131</v>
      </c>
      <c r="K13" s="18">
        <f t="shared" si="7"/>
        <v>-3834.8000000000029</v>
      </c>
      <c r="L13" s="18">
        <f t="shared" si="5"/>
        <v>258.40000000000146</v>
      </c>
      <c r="M13" s="18">
        <f t="shared" si="6"/>
        <v>0</v>
      </c>
      <c r="N13" s="17">
        <f t="shared" si="2"/>
        <v>1442.5067038797933</v>
      </c>
      <c r="O13" s="20">
        <f t="shared" si="3"/>
        <v>1442.5067038797933</v>
      </c>
    </row>
    <row r="14" spans="1:20" x14ac:dyDescent="0.2">
      <c r="A14" s="19">
        <v>44305</v>
      </c>
      <c r="B14" s="17">
        <v>55646.1</v>
      </c>
      <c r="C14" s="17">
        <v>56208.1</v>
      </c>
      <c r="D14" s="17">
        <v>57517</v>
      </c>
      <c r="E14" s="17">
        <v>54272.3</v>
      </c>
      <c r="F14" s="17">
        <v>117510</v>
      </c>
      <c r="G14" s="17">
        <v>56483.199999999997</v>
      </c>
      <c r="H14" s="17">
        <v>56295.457101048982</v>
      </c>
      <c r="I14" s="18">
        <v>-561</v>
      </c>
      <c r="J14" s="18">
        <f t="shared" si="4"/>
        <v>1822.6000000000131</v>
      </c>
      <c r="K14" s="18">
        <f t="shared" si="7"/>
        <v>-561</v>
      </c>
      <c r="L14" s="18">
        <f t="shared" si="5"/>
        <v>-302.59999999999854</v>
      </c>
      <c r="M14" s="18">
        <f t="shared" si="6"/>
        <v>0</v>
      </c>
      <c r="N14" s="17">
        <f t="shared" si="2"/>
        <v>-187.74289895101538</v>
      </c>
      <c r="O14" s="20">
        <f t="shared" si="3"/>
        <v>187.74289895101538</v>
      </c>
    </row>
    <row r="15" spans="1:20" x14ac:dyDescent="0.2">
      <c r="A15" s="19">
        <v>44306</v>
      </c>
      <c r="B15" s="17">
        <v>56483.199999999997</v>
      </c>
      <c r="C15" s="17">
        <v>55645.1</v>
      </c>
      <c r="D15" s="17">
        <v>57054.9</v>
      </c>
      <c r="E15" s="17">
        <v>53422.5</v>
      </c>
      <c r="F15" s="17">
        <v>115490</v>
      </c>
      <c r="G15" s="17">
        <v>53820.2</v>
      </c>
      <c r="H15" s="17">
        <v>55489.587148613136</v>
      </c>
      <c r="I15" s="18">
        <v>837.09999999999854</v>
      </c>
      <c r="J15" s="18">
        <f t="shared" si="4"/>
        <v>2659.7000000000116</v>
      </c>
      <c r="K15" s="18">
        <f t="shared" si="7"/>
        <v>837.09999999999854</v>
      </c>
      <c r="L15" s="18">
        <f t="shared" si="5"/>
        <v>534.5</v>
      </c>
      <c r="M15" s="18">
        <f t="shared" si="6"/>
        <v>0</v>
      </c>
      <c r="N15" s="17">
        <f t="shared" si="2"/>
        <v>1669.3871486131393</v>
      </c>
      <c r="O15" s="20">
        <f t="shared" si="3"/>
        <v>1669.3871486131393</v>
      </c>
    </row>
    <row r="16" spans="1:20" x14ac:dyDescent="0.2">
      <c r="A16" s="19">
        <v>44307</v>
      </c>
      <c r="B16" s="17">
        <v>53820.2</v>
      </c>
      <c r="C16" s="17">
        <v>56479.5</v>
      </c>
      <c r="D16" s="17">
        <v>56764.4</v>
      </c>
      <c r="E16" s="17">
        <v>53657.599999999999</v>
      </c>
      <c r="F16" s="17">
        <v>100260</v>
      </c>
      <c r="G16" s="17">
        <v>51729.5</v>
      </c>
      <c r="H16" s="17">
        <v>54935.540471354572</v>
      </c>
      <c r="I16" s="18">
        <v>0</v>
      </c>
      <c r="J16" s="18">
        <f t="shared" si="4"/>
        <v>2659.7000000000116</v>
      </c>
      <c r="K16" s="18">
        <f t="shared" si="7"/>
        <v>-2663</v>
      </c>
      <c r="L16" s="18">
        <f t="shared" si="5"/>
        <v>-2128.5</v>
      </c>
      <c r="M16" s="18">
        <f t="shared" si="6"/>
        <v>-2663</v>
      </c>
      <c r="N16" s="17">
        <f t="shared" si="2"/>
        <v>3206.0404713545722</v>
      </c>
      <c r="O16" s="20">
        <f t="shared" si="3"/>
        <v>3206.0404713545722</v>
      </c>
    </row>
    <row r="17" spans="1:15" x14ac:dyDescent="0.2">
      <c r="A17" s="19">
        <v>44308</v>
      </c>
      <c r="B17" s="17">
        <v>51729.5</v>
      </c>
      <c r="C17" s="17">
        <v>53821.3</v>
      </c>
      <c r="D17" s="17">
        <v>55408.4</v>
      </c>
      <c r="E17" s="17">
        <v>50590.9</v>
      </c>
      <c r="F17" s="17">
        <v>168130</v>
      </c>
      <c r="G17" s="17">
        <v>51143.6</v>
      </c>
      <c r="H17" s="17">
        <v>52957.210513344377</v>
      </c>
      <c r="I17" s="18">
        <v>-2090.6999999999971</v>
      </c>
      <c r="J17" s="18">
        <f t="shared" si="4"/>
        <v>569.00000000001455</v>
      </c>
      <c r="K17" s="18">
        <f t="shared" si="7"/>
        <v>-2090.6999999999971</v>
      </c>
      <c r="L17" s="18">
        <f t="shared" si="5"/>
        <v>-4219.1999999999971</v>
      </c>
      <c r="M17" s="18">
        <f t="shared" si="6"/>
        <v>0</v>
      </c>
      <c r="N17" s="17">
        <f t="shared" si="2"/>
        <v>1813.610513344378</v>
      </c>
      <c r="O17" s="20">
        <f t="shared" si="3"/>
        <v>1813.610513344378</v>
      </c>
    </row>
    <row r="18" spans="1:15" x14ac:dyDescent="0.2">
      <c r="A18" s="19">
        <v>44309</v>
      </c>
      <c r="B18" s="17">
        <v>51143.6</v>
      </c>
      <c r="C18" s="17">
        <v>51707.1</v>
      </c>
      <c r="D18" s="17">
        <v>52099.9</v>
      </c>
      <c r="E18" s="17">
        <v>47659.4</v>
      </c>
      <c r="F18" s="17">
        <v>214460</v>
      </c>
      <c r="G18" s="17">
        <v>50088.9</v>
      </c>
      <c r="H18" s="17">
        <v>50693.562594137387</v>
      </c>
      <c r="I18" s="18">
        <v>-585.90000000000146</v>
      </c>
      <c r="J18" s="18">
        <f t="shared" si="4"/>
        <v>-16.899999999986903</v>
      </c>
      <c r="K18" s="18">
        <f t="shared" si="7"/>
        <v>-585.90000000000146</v>
      </c>
      <c r="L18" s="18">
        <f t="shared" si="5"/>
        <v>-4805.0999999999985</v>
      </c>
      <c r="M18" s="18">
        <f t="shared" si="6"/>
        <v>0</v>
      </c>
      <c r="N18" s="17">
        <f t="shared" si="2"/>
        <v>604.6625941373859</v>
      </c>
      <c r="O18" s="20">
        <f t="shared" si="3"/>
        <v>604.6625941373859</v>
      </c>
    </row>
    <row r="19" spans="1:15" x14ac:dyDescent="0.2">
      <c r="A19" s="19">
        <v>44310</v>
      </c>
      <c r="B19" s="17">
        <v>50088.9</v>
      </c>
      <c r="C19" s="17">
        <v>51140.800000000003</v>
      </c>
      <c r="D19" s="17">
        <v>51183</v>
      </c>
      <c r="E19" s="17">
        <v>48775.199999999997</v>
      </c>
      <c r="F19" s="17">
        <v>82250</v>
      </c>
      <c r="G19" s="17">
        <v>48963.6</v>
      </c>
      <c r="H19" s="17">
        <v>50322.908264907383</v>
      </c>
      <c r="I19" s="18">
        <v>0</v>
      </c>
      <c r="J19" s="18">
        <f t="shared" si="4"/>
        <v>-16.899999999986903</v>
      </c>
      <c r="K19" s="18">
        <f t="shared" si="7"/>
        <v>-1054.6999999999971</v>
      </c>
      <c r="L19" s="18">
        <f t="shared" si="5"/>
        <v>-5859.7999999999956</v>
      </c>
      <c r="M19" s="18">
        <f t="shared" si="6"/>
        <v>-1054.6999999999971</v>
      </c>
      <c r="N19" s="17">
        <f t="shared" si="2"/>
        <v>1359.308264907384</v>
      </c>
      <c r="O19" s="20">
        <f t="shared" si="3"/>
        <v>1359.308264907384</v>
      </c>
    </row>
    <row r="20" spans="1:15" x14ac:dyDescent="0.2">
      <c r="A20" s="19">
        <v>44311</v>
      </c>
      <c r="B20" s="17">
        <v>48963.6</v>
      </c>
      <c r="C20" s="17">
        <v>50088.2</v>
      </c>
      <c r="D20" s="17">
        <v>50532.4</v>
      </c>
      <c r="E20" s="17">
        <v>47098.5</v>
      </c>
      <c r="F20" s="17">
        <v>59200</v>
      </c>
      <c r="G20" s="17">
        <v>54020.5</v>
      </c>
      <c r="H20" s="17">
        <v>50314.369796371073</v>
      </c>
      <c r="I20" s="18">
        <v>-1125.3000000000029</v>
      </c>
      <c r="J20" s="18">
        <f t="shared" si="4"/>
        <v>-1142.1999999999898</v>
      </c>
      <c r="K20" s="18">
        <f t="shared" si="7"/>
        <v>-1125.3000000000029</v>
      </c>
      <c r="L20" s="18">
        <f t="shared" si="5"/>
        <v>-6985.0999999999985</v>
      </c>
      <c r="M20" s="18">
        <f t="shared" si="6"/>
        <v>0</v>
      </c>
      <c r="N20" s="17">
        <f t="shared" si="2"/>
        <v>-3706.1302036289271</v>
      </c>
      <c r="O20" s="20">
        <f t="shared" si="3"/>
        <v>3706.1302036289271</v>
      </c>
    </row>
    <row r="21" spans="1:15" x14ac:dyDescent="0.2">
      <c r="A21" s="19">
        <v>44312</v>
      </c>
      <c r="B21" s="17">
        <v>54020.5</v>
      </c>
      <c r="C21" s="17">
        <v>48963.5</v>
      </c>
      <c r="D21" s="17">
        <v>54320.9</v>
      </c>
      <c r="E21" s="17">
        <v>48815.9</v>
      </c>
      <c r="F21" s="17">
        <v>129760</v>
      </c>
      <c r="G21" s="17">
        <v>55036.5</v>
      </c>
      <c r="H21" s="17">
        <v>52276.521364052911</v>
      </c>
      <c r="I21" s="18">
        <v>5056.9000000000005</v>
      </c>
      <c r="J21" s="18">
        <f t="shared" si="4"/>
        <v>3914.7000000000107</v>
      </c>
      <c r="K21" s="18">
        <f t="shared" si="7"/>
        <v>5056.9000000000015</v>
      </c>
      <c r="L21" s="18">
        <f t="shared" si="5"/>
        <v>-1928.1999999999971</v>
      </c>
      <c r="M21" s="18">
        <f t="shared" si="6"/>
        <v>0</v>
      </c>
      <c r="N21" s="17">
        <f t="shared" si="2"/>
        <v>-2759.9786359470891</v>
      </c>
      <c r="O21" s="20">
        <f t="shared" si="3"/>
        <v>2759.9786359470891</v>
      </c>
    </row>
    <row r="22" spans="1:15" x14ac:dyDescent="0.2">
      <c r="A22" s="19">
        <v>44313</v>
      </c>
      <c r="B22" s="17">
        <v>55036.5</v>
      </c>
      <c r="C22" s="17">
        <v>54011.1</v>
      </c>
      <c r="D22" s="17">
        <v>55427.8</v>
      </c>
      <c r="E22" s="17">
        <v>53345</v>
      </c>
      <c r="F22" s="17">
        <v>84080</v>
      </c>
      <c r="G22" s="17">
        <v>54841.4</v>
      </c>
      <c r="H22" s="17">
        <v>54820.756322263893</v>
      </c>
      <c r="I22" s="18">
        <v>0</v>
      </c>
      <c r="J22" s="18">
        <f t="shared" si="4"/>
        <v>3914.7000000000107</v>
      </c>
      <c r="K22" s="18">
        <f t="shared" si="7"/>
        <v>1016</v>
      </c>
      <c r="L22" s="18">
        <f t="shared" si="5"/>
        <v>-912.19999999999709</v>
      </c>
      <c r="M22" s="18">
        <f t="shared" si="6"/>
        <v>1016</v>
      </c>
      <c r="N22" s="17">
        <f t="shared" si="2"/>
        <v>-20.643677736108657</v>
      </c>
      <c r="O22" s="20">
        <f t="shared" si="3"/>
        <v>20.643677736108657</v>
      </c>
    </row>
    <row r="23" spans="1:15" x14ac:dyDescent="0.2">
      <c r="A23" s="19">
        <v>44314</v>
      </c>
      <c r="B23" s="17">
        <v>54841.4</v>
      </c>
      <c r="C23" s="17">
        <v>55036</v>
      </c>
      <c r="D23" s="17">
        <v>56419.9</v>
      </c>
      <c r="E23" s="17">
        <v>53876.4</v>
      </c>
      <c r="F23" s="17">
        <v>86960</v>
      </c>
      <c r="G23" s="17">
        <v>53560.800000000003</v>
      </c>
      <c r="H23" s="17">
        <v>55137.820654052201</v>
      </c>
      <c r="I23" s="18">
        <v>0</v>
      </c>
      <c r="J23" s="18">
        <f t="shared" si="4"/>
        <v>3914.7000000000107</v>
      </c>
      <c r="K23" s="18">
        <f t="shared" si="7"/>
        <v>-195.09999999999854</v>
      </c>
      <c r="L23" s="18">
        <f t="shared" si="5"/>
        <v>-1107.2999999999956</v>
      </c>
      <c r="M23" s="18">
        <f t="shared" si="6"/>
        <v>-195.09999999999854</v>
      </c>
      <c r="N23" s="17">
        <f t="shared" si="2"/>
        <v>1577.0206540521976</v>
      </c>
      <c r="O23" s="20">
        <f t="shared" si="3"/>
        <v>1577.0206540521976</v>
      </c>
    </row>
    <row r="24" spans="1:15" x14ac:dyDescent="0.2">
      <c r="A24" s="19">
        <v>44315</v>
      </c>
      <c r="B24" s="17">
        <v>53560.800000000003</v>
      </c>
      <c r="C24" s="17">
        <v>54838.6</v>
      </c>
      <c r="D24" s="17">
        <v>55173.7</v>
      </c>
      <c r="E24" s="17">
        <v>52400</v>
      </c>
      <c r="F24" s="17">
        <v>83900</v>
      </c>
      <c r="G24" s="17">
        <v>57720.3</v>
      </c>
      <c r="H24" s="17">
        <v>54952.253354639543</v>
      </c>
      <c r="I24" s="18">
        <v>-1280.599999999999</v>
      </c>
      <c r="J24" s="18">
        <f t="shared" si="4"/>
        <v>2634.1000000000117</v>
      </c>
      <c r="K24" s="18">
        <f t="shared" si="7"/>
        <v>-1280.5999999999985</v>
      </c>
      <c r="L24" s="18">
        <f t="shared" si="5"/>
        <v>-2387.8999999999942</v>
      </c>
      <c r="M24" s="18">
        <f t="shared" si="6"/>
        <v>0</v>
      </c>
      <c r="N24" s="17">
        <f t="shared" si="2"/>
        <v>-2768.0466453604604</v>
      </c>
      <c r="O24" s="20">
        <f t="shared" si="3"/>
        <v>2768.0466453604604</v>
      </c>
    </row>
    <row r="25" spans="1:15" x14ac:dyDescent="0.2">
      <c r="A25" s="19">
        <v>44316</v>
      </c>
      <c r="B25" s="17">
        <v>57720.3</v>
      </c>
      <c r="C25" s="17">
        <v>53562.3</v>
      </c>
      <c r="D25" s="17">
        <v>57925.599999999999</v>
      </c>
      <c r="E25" s="17">
        <v>53088.7</v>
      </c>
      <c r="F25" s="17">
        <v>103740</v>
      </c>
      <c r="G25" s="17">
        <v>57807.1</v>
      </c>
      <c r="H25" s="17">
        <v>56093.975928055101</v>
      </c>
      <c r="I25" s="18">
        <v>4159.5</v>
      </c>
      <c r="J25" s="18">
        <f t="shared" si="4"/>
        <v>6793.6000000000113</v>
      </c>
      <c r="K25" s="18">
        <f t="shared" si="7"/>
        <v>4159.5</v>
      </c>
      <c r="L25" s="18">
        <f t="shared" si="5"/>
        <v>1771.6000000000058</v>
      </c>
      <c r="M25" s="18">
        <f t="shared" si="6"/>
        <v>0</v>
      </c>
      <c r="N25" s="17">
        <f t="shared" si="2"/>
        <v>-1713.1240719448979</v>
      </c>
      <c r="O25" s="20">
        <f t="shared" si="3"/>
        <v>1713.1240719448979</v>
      </c>
    </row>
    <row r="26" spans="1:15" x14ac:dyDescent="0.2">
      <c r="A26" s="19">
        <v>44317</v>
      </c>
      <c r="B26" s="17">
        <v>57807.1</v>
      </c>
      <c r="C26" s="17">
        <v>57719.1</v>
      </c>
      <c r="D26" s="17">
        <v>58449.4</v>
      </c>
      <c r="E26" s="17">
        <v>57029.5</v>
      </c>
      <c r="F26" s="17">
        <v>63410</v>
      </c>
      <c r="G26" s="17">
        <v>56603.8</v>
      </c>
      <c r="H26" s="17">
        <v>57883.410282526012</v>
      </c>
      <c r="I26" s="18">
        <v>0</v>
      </c>
      <c r="J26" s="18">
        <f t="shared" si="4"/>
        <v>6793.6000000000113</v>
      </c>
      <c r="K26" s="18">
        <f t="shared" si="7"/>
        <v>86.799999999995634</v>
      </c>
      <c r="L26" s="18">
        <f t="shared" si="5"/>
        <v>1858.4000000000015</v>
      </c>
      <c r="M26" s="18">
        <f t="shared" si="6"/>
        <v>86.799999999995634</v>
      </c>
      <c r="N26" s="17">
        <f t="shared" si="2"/>
        <v>1279.6102825260095</v>
      </c>
      <c r="O26" s="20">
        <f t="shared" si="3"/>
        <v>1279.6102825260095</v>
      </c>
    </row>
    <row r="27" spans="1:15" x14ac:dyDescent="0.2">
      <c r="A27" s="19">
        <v>44318</v>
      </c>
      <c r="B27" s="17">
        <v>56603.8</v>
      </c>
      <c r="C27" s="17">
        <v>57807.199999999997</v>
      </c>
      <c r="D27" s="17">
        <v>57868.4</v>
      </c>
      <c r="E27" s="17">
        <v>56110.5</v>
      </c>
      <c r="F27" s="17">
        <v>53610</v>
      </c>
      <c r="G27" s="17">
        <v>57169.8</v>
      </c>
      <c r="H27" s="17">
        <v>57465.325545405132</v>
      </c>
      <c r="I27" s="18">
        <v>-1203.2999999999961</v>
      </c>
      <c r="J27" s="18">
        <f t="shared" si="4"/>
        <v>5590.3000000000156</v>
      </c>
      <c r="K27" s="18">
        <f t="shared" si="7"/>
        <v>-1203.2999999999956</v>
      </c>
      <c r="L27" s="18">
        <f t="shared" si="5"/>
        <v>655.10000000000582</v>
      </c>
      <c r="M27" s="18">
        <f t="shared" si="6"/>
        <v>0</v>
      </c>
      <c r="N27" s="17">
        <f t="shared" si="2"/>
        <v>295.52554540512938</v>
      </c>
      <c r="O27" s="20">
        <f t="shared" si="3"/>
        <v>295.52554540512938</v>
      </c>
    </row>
    <row r="28" spans="1:15" x14ac:dyDescent="0.2">
      <c r="A28" s="19">
        <v>44319</v>
      </c>
      <c r="B28" s="17">
        <v>57169.8</v>
      </c>
      <c r="C28" s="17">
        <v>56605.8</v>
      </c>
      <c r="D28" s="17">
        <v>58925.1</v>
      </c>
      <c r="E28" s="17">
        <v>56562.400000000001</v>
      </c>
      <c r="F28" s="17">
        <v>89240</v>
      </c>
      <c r="G28" s="17">
        <v>53741.5</v>
      </c>
      <c r="H28" s="17">
        <v>57050.096421132068</v>
      </c>
      <c r="I28" s="18">
        <v>566</v>
      </c>
      <c r="J28" s="18">
        <f t="shared" si="4"/>
        <v>6156.3000000000156</v>
      </c>
      <c r="K28" s="18">
        <f t="shared" si="7"/>
        <v>566</v>
      </c>
      <c r="L28" s="18">
        <f t="shared" si="5"/>
        <v>1221.1000000000058</v>
      </c>
      <c r="M28" s="18">
        <f t="shared" si="6"/>
        <v>0</v>
      </c>
      <c r="N28" s="17">
        <f t="shared" si="2"/>
        <v>3308.5964211320679</v>
      </c>
      <c r="O28" s="20">
        <f t="shared" si="3"/>
        <v>3308.5964211320679</v>
      </c>
    </row>
    <row r="29" spans="1:15" x14ac:dyDescent="0.2">
      <c r="A29" s="19">
        <v>44320</v>
      </c>
      <c r="B29" s="17">
        <v>53741.5</v>
      </c>
      <c r="C29" s="17">
        <v>57170.6</v>
      </c>
      <c r="D29" s="17">
        <v>57201.3</v>
      </c>
      <c r="E29" s="17">
        <v>53741.5</v>
      </c>
      <c r="F29" s="17">
        <v>132330</v>
      </c>
      <c r="G29" s="17">
        <v>57441.3</v>
      </c>
      <c r="H29" s="17">
        <v>56207.81829305429</v>
      </c>
      <c r="I29" s="18">
        <v>0</v>
      </c>
      <c r="J29" s="18">
        <f t="shared" si="4"/>
        <v>6156.3000000000156</v>
      </c>
      <c r="K29" s="18">
        <f t="shared" si="7"/>
        <v>-3428.3000000000029</v>
      </c>
      <c r="L29" s="18">
        <f t="shared" si="5"/>
        <v>-2207.1999999999971</v>
      </c>
      <c r="M29" s="18">
        <f t="shared" si="6"/>
        <v>-3428.3000000000029</v>
      </c>
      <c r="N29" s="17">
        <f t="shared" si="2"/>
        <v>-1233.4817069457131</v>
      </c>
      <c r="O29" s="20">
        <f t="shared" si="3"/>
        <v>1233.4817069457131</v>
      </c>
    </row>
    <row r="30" spans="1:15" x14ac:dyDescent="0.2">
      <c r="A30" s="19">
        <v>44321</v>
      </c>
      <c r="B30" s="17">
        <v>57441.3</v>
      </c>
      <c r="C30" s="17">
        <v>53872.5</v>
      </c>
      <c r="D30" s="17">
        <v>57936.4</v>
      </c>
      <c r="E30" s="17">
        <v>53872.5</v>
      </c>
      <c r="F30" s="17">
        <v>119820</v>
      </c>
      <c r="G30" s="17">
        <v>56405.4</v>
      </c>
      <c r="H30" s="17">
        <v>56068.070520415822</v>
      </c>
      <c r="I30" s="18">
        <v>3699.8000000000029</v>
      </c>
      <c r="J30" s="18">
        <f t="shared" si="4"/>
        <v>9856.1000000000186</v>
      </c>
      <c r="K30" s="18">
        <f t="shared" si="7"/>
        <v>3699.8000000000029</v>
      </c>
      <c r="L30" s="18">
        <f t="shared" si="5"/>
        <v>1492.6000000000058</v>
      </c>
      <c r="M30" s="18">
        <f t="shared" si="6"/>
        <v>0</v>
      </c>
      <c r="N30" s="17">
        <f t="shared" si="2"/>
        <v>-337.32947958417935</v>
      </c>
      <c r="O30" s="20">
        <f t="shared" si="3"/>
        <v>337.32947958417935</v>
      </c>
    </row>
    <row r="31" spans="1:15" x14ac:dyDescent="0.2">
      <c r="A31" s="19">
        <v>44322</v>
      </c>
      <c r="B31" s="17">
        <v>56405.4</v>
      </c>
      <c r="C31" s="17">
        <v>57441</v>
      </c>
      <c r="D31" s="17">
        <v>58364.9</v>
      </c>
      <c r="E31" s="17">
        <v>55294.5</v>
      </c>
      <c r="F31" s="17">
        <v>109020</v>
      </c>
      <c r="G31" s="17">
        <v>57337.2</v>
      </c>
      <c r="H31" s="17">
        <v>57345.67436244103</v>
      </c>
      <c r="I31" s="18">
        <v>0</v>
      </c>
      <c r="J31" s="18">
        <f t="shared" si="4"/>
        <v>9856.1000000000186</v>
      </c>
      <c r="K31" s="18">
        <f t="shared" si="7"/>
        <v>-1035.9000000000015</v>
      </c>
      <c r="L31" s="18">
        <f t="shared" si="5"/>
        <v>456.70000000000437</v>
      </c>
      <c r="M31" s="18">
        <f t="shared" si="6"/>
        <v>-1035.9000000000015</v>
      </c>
      <c r="N31" s="17">
        <f t="shared" si="2"/>
        <v>8.4743624410330085</v>
      </c>
      <c r="O31" s="20">
        <f t="shared" si="3"/>
        <v>8.4743624410330085</v>
      </c>
    </row>
    <row r="32" spans="1:15" x14ac:dyDescent="0.2">
      <c r="A32" s="19">
        <v>44323</v>
      </c>
      <c r="B32" s="17">
        <v>57337.2</v>
      </c>
      <c r="C32" s="17">
        <v>56411.4</v>
      </c>
      <c r="D32" s="17">
        <v>58639.3</v>
      </c>
      <c r="E32" s="17">
        <v>55300.1</v>
      </c>
      <c r="F32" s="17">
        <v>110010</v>
      </c>
      <c r="G32" s="17">
        <v>58840.1</v>
      </c>
      <c r="H32" s="17">
        <v>57596.206553773212</v>
      </c>
      <c r="I32" s="18">
        <v>931.79999999999563</v>
      </c>
      <c r="J32" s="18">
        <f t="shared" si="4"/>
        <v>10787.900000000014</v>
      </c>
      <c r="K32" s="18">
        <f t="shared" si="7"/>
        <v>931.79999999999563</v>
      </c>
      <c r="L32" s="18">
        <f t="shared" si="5"/>
        <v>1388.5</v>
      </c>
      <c r="M32" s="18">
        <f t="shared" si="6"/>
        <v>0</v>
      </c>
      <c r="N32" s="17">
        <f t="shared" si="2"/>
        <v>-1243.8934462267862</v>
      </c>
      <c r="O32" s="20">
        <f t="shared" si="3"/>
        <v>1243.8934462267862</v>
      </c>
    </row>
    <row r="33" spans="1:15" x14ac:dyDescent="0.2">
      <c r="A33" s="19">
        <v>44324</v>
      </c>
      <c r="B33" s="17">
        <v>58840.1</v>
      </c>
      <c r="C33" s="17">
        <v>57330.3</v>
      </c>
      <c r="D33" s="17">
        <v>59471.1</v>
      </c>
      <c r="E33" s="17">
        <v>56972.2</v>
      </c>
      <c r="F33" s="17">
        <v>101270</v>
      </c>
      <c r="G33" s="17">
        <v>58238.3</v>
      </c>
      <c r="H33" s="17">
        <v>58458.343278595807</v>
      </c>
      <c r="I33" s="18">
        <v>1502.900000000001</v>
      </c>
      <c r="J33" s="18">
        <f t="shared" si="4"/>
        <v>12290.800000000016</v>
      </c>
      <c r="K33" s="18">
        <f t="shared" si="7"/>
        <v>1502.9000000000015</v>
      </c>
      <c r="L33" s="18">
        <f t="shared" si="5"/>
        <v>2891.4000000000015</v>
      </c>
      <c r="M33" s="18">
        <f t="shared" si="6"/>
        <v>0</v>
      </c>
      <c r="N33" s="17">
        <f t="shared" si="2"/>
        <v>220.04327859580371</v>
      </c>
      <c r="O33" s="20">
        <f t="shared" si="3"/>
        <v>220.04327859580371</v>
      </c>
    </row>
    <row r="34" spans="1:15" x14ac:dyDescent="0.2">
      <c r="A34" s="19">
        <v>44325</v>
      </c>
      <c r="B34" s="17">
        <v>58238.3</v>
      </c>
      <c r="C34" s="17">
        <v>58840.6</v>
      </c>
      <c r="D34" s="17">
        <v>59227</v>
      </c>
      <c r="E34" s="17">
        <v>56414.400000000001</v>
      </c>
      <c r="F34" s="17">
        <v>103590</v>
      </c>
      <c r="G34" s="17">
        <v>55848.9</v>
      </c>
      <c r="H34" s="17">
        <v>58064.025416758348</v>
      </c>
      <c r="I34" s="18">
        <v>0</v>
      </c>
      <c r="J34" s="18">
        <f t="shared" si="4"/>
        <v>12290.800000000016</v>
      </c>
      <c r="K34" s="18">
        <f t="shared" si="7"/>
        <v>-601.79999999999563</v>
      </c>
      <c r="L34" s="18">
        <f t="shared" si="5"/>
        <v>2289.6000000000058</v>
      </c>
      <c r="M34" s="18">
        <f t="shared" si="6"/>
        <v>-601.79999999999563</v>
      </c>
      <c r="N34" s="17">
        <f t="shared" si="2"/>
        <v>2215.1254167583465</v>
      </c>
      <c r="O34" s="20">
        <f t="shared" si="3"/>
        <v>2215.1254167583465</v>
      </c>
    </row>
    <row r="35" spans="1:15" x14ac:dyDescent="0.2">
      <c r="A35" s="19">
        <v>44326</v>
      </c>
      <c r="B35" s="17">
        <v>55848.9</v>
      </c>
      <c r="C35" s="17">
        <v>58251.199999999997</v>
      </c>
      <c r="D35" s="17">
        <v>59523.9</v>
      </c>
      <c r="E35" s="17">
        <v>53678.3</v>
      </c>
      <c r="F35" s="17">
        <v>142610</v>
      </c>
      <c r="G35" s="17">
        <v>56695.7</v>
      </c>
      <c r="H35" s="17">
        <v>57101.7867488665</v>
      </c>
      <c r="I35" s="18">
        <v>0</v>
      </c>
      <c r="J35" s="18">
        <f t="shared" si="4"/>
        <v>12290.800000000016</v>
      </c>
      <c r="K35" s="18">
        <f t="shared" si="7"/>
        <v>-2389.4000000000015</v>
      </c>
      <c r="L35" s="18">
        <f t="shared" si="5"/>
        <v>-99.799999999995634</v>
      </c>
      <c r="M35" s="18">
        <f t="shared" si="6"/>
        <v>-2389.4000000000015</v>
      </c>
      <c r="N35" s="17">
        <f t="shared" si="2"/>
        <v>406.0867488665026</v>
      </c>
      <c r="O35" s="20">
        <f t="shared" si="3"/>
        <v>406.0867488665026</v>
      </c>
    </row>
    <row r="36" spans="1:15" x14ac:dyDescent="0.2">
      <c r="A36" s="19">
        <v>44327</v>
      </c>
      <c r="B36" s="17">
        <v>56695.7</v>
      </c>
      <c r="C36" s="17">
        <v>55846.1</v>
      </c>
      <c r="D36" s="17">
        <v>56871.1</v>
      </c>
      <c r="E36" s="17">
        <v>54550.400000000001</v>
      </c>
      <c r="F36" s="17">
        <v>96470</v>
      </c>
      <c r="G36" s="17">
        <v>49384.2</v>
      </c>
      <c r="H36" s="17">
        <v>54808.714799606299</v>
      </c>
      <c r="I36" s="18">
        <v>846.79999999999563</v>
      </c>
      <c r="J36" s="18">
        <f t="shared" si="4"/>
        <v>13137.600000000011</v>
      </c>
      <c r="K36" s="18">
        <f t="shared" si="7"/>
        <v>846.79999999999563</v>
      </c>
      <c r="L36" s="18">
        <f t="shared" si="5"/>
        <v>747</v>
      </c>
      <c r="M36" s="18">
        <f t="shared" si="6"/>
        <v>0</v>
      </c>
      <c r="N36" s="17">
        <f t="shared" si="2"/>
        <v>5424.5147996063024</v>
      </c>
      <c r="O36" s="20">
        <f t="shared" si="3"/>
        <v>5424.5147996063024</v>
      </c>
    </row>
    <row r="37" spans="1:15" x14ac:dyDescent="0.2">
      <c r="A37" s="19">
        <v>44328</v>
      </c>
      <c r="B37" s="17">
        <v>49384.2</v>
      </c>
      <c r="C37" s="17">
        <v>56694.5</v>
      </c>
      <c r="D37" s="17">
        <v>57938.5</v>
      </c>
      <c r="E37" s="17">
        <v>49187</v>
      </c>
      <c r="F37" s="17">
        <v>160740</v>
      </c>
      <c r="G37" s="17">
        <v>49704.6</v>
      </c>
      <c r="H37" s="17">
        <v>53277.311600770518</v>
      </c>
      <c r="I37" s="18">
        <v>0</v>
      </c>
      <c r="J37" s="18">
        <f t="shared" si="4"/>
        <v>13137.600000000011</v>
      </c>
      <c r="K37" s="18">
        <f t="shared" si="7"/>
        <v>-7311.5</v>
      </c>
      <c r="L37" s="18">
        <f t="shared" si="5"/>
        <v>-6564.5</v>
      </c>
      <c r="M37" s="18">
        <f t="shared" si="6"/>
        <v>-7311.5</v>
      </c>
      <c r="N37" s="17">
        <f t="shared" si="2"/>
        <v>3572.711600770519</v>
      </c>
      <c r="O37" s="20">
        <f t="shared" si="3"/>
        <v>3572.711600770519</v>
      </c>
    </row>
    <row r="38" spans="1:15" x14ac:dyDescent="0.2">
      <c r="A38" s="19">
        <v>44329</v>
      </c>
      <c r="B38" s="17">
        <v>49704.6</v>
      </c>
      <c r="C38" s="17">
        <v>49398.2</v>
      </c>
      <c r="D38" s="17">
        <v>51337.3</v>
      </c>
      <c r="E38" s="17">
        <v>46331.1</v>
      </c>
      <c r="F38" s="17">
        <v>236710</v>
      </c>
      <c r="G38" s="17">
        <v>49839.8</v>
      </c>
      <c r="H38" s="17">
        <v>49472.316284358923</v>
      </c>
      <c r="I38" s="18">
        <v>320.40000000000151</v>
      </c>
      <c r="J38" s="18">
        <f t="shared" si="4"/>
        <v>13458.000000000013</v>
      </c>
      <c r="K38" s="18">
        <f t="shared" si="7"/>
        <v>320.40000000000146</v>
      </c>
      <c r="L38" s="18">
        <f t="shared" si="5"/>
        <v>-6244.0999999999985</v>
      </c>
      <c r="M38" s="18">
        <f t="shared" si="6"/>
        <v>0</v>
      </c>
      <c r="N38" s="17">
        <f t="shared" si="2"/>
        <v>-367.48371564107947</v>
      </c>
      <c r="O38" s="20">
        <f t="shared" si="3"/>
        <v>367.48371564107947</v>
      </c>
    </row>
    <row r="39" spans="1:15" x14ac:dyDescent="0.2">
      <c r="A39" s="19">
        <v>44330</v>
      </c>
      <c r="B39" s="17">
        <v>49839.8</v>
      </c>
      <c r="C39" s="17">
        <v>49704.9</v>
      </c>
      <c r="D39" s="17">
        <v>51459.199999999997</v>
      </c>
      <c r="E39" s="17">
        <v>48874</v>
      </c>
      <c r="F39" s="17">
        <v>118840</v>
      </c>
      <c r="G39" s="17">
        <v>46708.800000000003</v>
      </c>
      <c r="H39" s="17">
        <v>49537.123366805237</v>
      </c>
      <c r="I39" s="18">
        <v>0</v>
      </c>
      <c r="J39" s="18">
        <f t="shared" si="4"/>
        <v>13458.000000000013</v>
      </c>
      <c r="K39" s="18">
        <f t="shared" si="7"/>
        <v>135.20000000000437</v>
      </c>
      <c r="L39" s="18">
        <f t="shared" si="5"/>
        <v>-6108.8999999999942</v>
      </c>
      <c r="M39" s="18">
        <f t="shared" si="6"/>
        <v>135.20000000000437</v>
      </c>
      <c r="N39" s="17">
        <f t="shared" si="2"/>
        <v>2828.3233668052344</v>
      </c>
      <c r="O39" s="20">
        <f t="shared" si="3"/>
        <v>2828.3233668052344</v>
      </c>
    </row>
    <row r="40" spans="1:15" x14ac:dyDescent="0.2">
      <c r="A40" s="19">
        <v>44331</v>
      </c>
      <c r="B40" s="17">
        <v>46708.800000000003</v>
      </c>
      <c r="C40" s="17">
        <v>49839.1</v>
      </c>
      <c r="D40" s="17">
        <v>50640.9</v>
      </c>
      <c r="E40" s="17">
        <v>46650.2</v>
      </c>
      <c r="F40" s="17">
        <v>131910</v>
      </c>
      <c r="G40" s="17">
        <v>46426.400000000001</v>
      </c>
      <c r="H40" s="17">
        <v>48455.710696721158</v>
      </c>
      <c r="I40" s="18">
        <v>0</v>
      </c>
      <c r="J40" s="18">
        <f t="shared" si="4"/>
        <v>13458.000000000013</v>
      </c>
      <c r="K40" s="18">
        <f t="shared" si="7"/>
        <v>-3131</v>
      </c>
      <c r="L40" s="18">
        <f t="shared" si="5"/>
        <v>-9239.8999999999942</v>
      </c>
      <c r="M40" s="18">
        <f t="shared" si="6"/>
        <v>-3131</v>
      </c>
      <c r="N40" s="17">
        <f t="shared" si="2"/>
        <v>2029.310696721157</v>
      </c>
      <c r="O40" s="20">
        <f t="shared" si="3"/>
        <v>2029.310696721157</v>
      </c>
    </row>
    <row r="41" spans="1:15" x14ac:dyDescent="0.2">
      <c r="A41" s="19">
        <v>44332</v>
      </c>
      <c r="B41" s="17">
        <v>46426.400000000001</v>
      </c>
      <c r="C41" s="17">
        <v>46729.3</v>
      </c>
      <c r="D41" s="17">
        <v>49764.3</v>
      </c>
      <c r="E41" s="17">
        <v>43920.800000000003</v>
      </c>
      <c r="F41" s="17">
        <v>180070</v>
      </c>
      <c r="G41" s="17">
        <v>43541.3</v>
      </c>
      <c r="H41" s="17">
        <v>46215.599465282517</v>
      </c>
      <c r="I41" s="18">
        <v>-282.40000000000151</v>
      </c>
      <c r="J41" s="18">
        <f t="shared" si="4"/>
        <v>13175.600000000011</v>
      </c>
      <c r="K41" s="18">
        <f t="shared" si="7"/>
        <v>-282.40000000000146</v>
      </c>
      <c r="L41" s="18">
        <f t="shared" si="5"/>
        <v>-9522.2999999999956</v>
      </c>
      <c r="M41" s="18">
        <f t="shared" si="6"/>
        <v>0</v>
      </c>
      <c r="N41" s="17">
        <f t="shared" si="2"/>
        <v>2674.2994652825146</v>
      </c>
      <c r="O41" s="20">
        <f t="shared" si="3"/>
        <v>2674.2994652825146</v>
      </c>
    </row>
    <row r="42" spans="1:15" x14ac:dyDescent="0.2">
      <c r="A42" s="19">
        <v>44333</v>
      </c>
      <c r="B42" s="17">
        <v>43541.3</v>
      </c>
      <c r="C42" s="17">
        <v>46424.2</v>
      </c>
      <c r="D42" s="17">
        <v>46545.4</v>
      </c>
      <c r="E42" s="17">
        <v>42201.5</v>
      </c>
      <c r="F42" s="17">
        <v>274760</v>
      </c>
      <c r="G42" s="17">
        <v>42897.3</v>
      </c>
      <c r="H42" s="17">
        <v>44561.485302895431</v>
      </c>
      <c r="I42" s="18">
        <v>0</v>
      </c>
      <c r="J42" s="18">
        <f t="shared" si="4"/>
        <v>13175.600000000011</v>
      </c>
      <c r="K42" s="18">
        <f t="shared" si="7"/>
        <v>-2885.0999999999985</v>
      </c>
      <c r="L42" s="18">
        <f t="shared" si="5"/>
        <v>-12407.399999999994</v>
      </c>
      <c r="M42" s="18">
        <f t="shared" si="6"/>
        <v>-2885.0999999999985</v>
      </c>
      <c r="N42" s="17">
        <f t="shared" si="2"/>
        <v>1664.1853028954283</v>
      </c>
      <c r="O42" s="20">
        <f t="shared" si="3"/>
        <v>1664.1853028954283</v>
      </c>
    </row>
    <row r="43" spans="1:15" x14ac:dyDescent="0.2">
      <c r="A43" s="19">
        <v>44334</v>
      </c>
      <c r="B43" s="17">
        <v>42897.3</v>
      </c>
      <c r="C43" s="17">
        <v>43538.5</v>
      </c>
      <c r="D43" s="17">
        <v>45770.9</v>
      </c>
      <c r="E43" s="17">
        <v>42293.9</v>
      </c>
      <c r="F43" s="17">
        <v>154960</v>
      </c>
      <c r="G43" s="17">
        <v>36720.5</v>
      </c>
      <c r="H43" s="17">
        <v>42079.223724750351</v>
      </c>
      <c r="I43" s="18">
        <v>-644</v>
      </c>
      <c r="J43" s="18">
        <f t="shared" si="4"/>
        <v>12531.600000000011</v>
      </c>
      <c r="K43" s="18">
        <f t="shared" si="7"/>
        <v>-644</v>
      </c>
      <c r="L43" s="18">
        <f t="shared" si="5"/>
        <v>-13051.399999999994</v>
      </c>
      <c r="M43" s="18">
        <f t="shared" si="6"/>
        <v>0</v>
      </c>
      <c r="N43" s="17">
        <f t="shared" si="2"/>
        <v>5358.7237247503508</v>
      </c>
      <c r="O43" s="20">
        <f t="shared" si="3"/>
        <v>5358.7237247503508</v>
      </c>
    </row>
    <row r="44" spans="1:15" x14ac:dyDescent="0.2">
      <c r="A44" s="19">
        <v>44335</v>
      </c>
      <c r="B44" s="17">
        <v>36720.5</v>
      </c>
      <c r="C44" s="17">
        <v>42898.3</v>
      </c>
      <c r="D44" s="17">
        <v>43516.6</v>
      </c>
      <c r="E44" s="17">
        <v>30261.7</v>
      </c>
      <c r="F44" s="17">
        <v>607100</v>
      </c>
      <c r="G44" s="17">
        <v>40717.199999999997</v>
      </c>
      <c r="H44" s="17">
        <v>39204.620252888242</v>
      </c>
      <c r="I44" s="18">
        <v>0</v>
      </c>
      <c r="J44" s="18">
        <f t="shared" si="4"/>
        <v>12531.600000000011</v>
      </c>
      <c r="K44" s="18">
        <f t="shared" si="7"/>
        <v>-6176.8000000000029</v>
      </c>
      <c r="L44" s="18">
        <f t="shared" si="5"/>
        <v>-19228.199999999997</v>
      </c>
      <c r="M44" s="18">
        <f t="shared" si="6"/>
        <v>-6176.8000000000029</v>
      </c>
      <c r="N44" s="17">
        <f t="shared" si="2"/>
        <v>-1512.5797471117548</v>
      </c>
      <c r="O44" s="20">
        <f t="shared" si="3"/>
        <v>1512.5797471117548</v>
      </c>
    </row>
    <row r="45" spans="1:15" x14ac:dyDescent="0.2">
      <c r="A45" s="19">
        <v>44336</v>
      </c>
      <c r="B45" s="17">
        <v>40717.199999999997</v>
      </c>
      <c r="C45" s="17">
        <v>36706.800000000003</v>
      </c>
      <c r="D45" s="17">
        <v>42425.9</v>
      </c>
      <c r="E45" s="17">
        <v>35010.400000000001</v>
      </c>
      <c r="F45" s="17">
        <v>269750</v>
      </c>
      <c r="G45" s="17">
        <v>37297.4</v>
      </c>
      <c r="H45" s="17">
        <v>38188.327125725249</v>
      </c>
      <c r="I45" s="18">
        <v>3996.6999999999971</v>
      </c>
      <c r="J45" s="18">
        <f t="shared" si="4"/>
        <v>16528.30000000001</v>
      </c>
      <c r="K45" s="18">
        <f t="shared" si="7"/>
        <v>3996.6999999999971</v>
      </c>
      <c r="L45" s="18">
        <f t="shared" si="5"/>
        <v>-15231.5</v>
      </c>
      <c r="M45" s="18">
        <f t="shared" si="6"/>
        <v>0</v>
      </c>
      <c r="N45" s="17">
        <f t="shared" si="2"/>
        <v>890.92712572524761</v>
      </c>
      <c r="O45" s="20">
        <f t="shared" si="3"/>
        <v>890.92712572524761</v>
      </c>
    </row>
    <row r="46" spans="1:15" x14ac:dyDescent="0.2">
      <c r="A46" s="19">
        <v>44337</v>
      </c>
      <c r="B46" s="17">
        <v>37297.4</v>
      </c>
      <c r="C46" s="17">
        <v>40611.199999999997</v>
      </c>
      <c r="D46" s="17">
        <v>42108.3</v>
      </c>
      <c r="E46" s="17">
        <v>33592.300000000003</v>
      </c>
      <c r="F46" s="17">
        <v>315500</v>
      </c>
      <c r="G46" s="17">
        <v>37448.300000000003</v>
      </c>
      <c r="H46" s="17">
        <v>38408.752571937257</v>
      </c>
      <c r="I46" s="18">
        <v>0</v>
      </c>
      <c r="J46" s="18">
        <f t="shared" si="4"/>
        <v>16528.30000000001</v>
      </c>
      <c r="K46" s="18">
        <f t="shared" si="7"/>
        <v>-3419.7999999999956</v>
      </c>
      <c r="L46" s="18">
        <f t="shared" si="5"/>
        <v>-18651.299999999996</v>
      </c>
      <c r="M46" s="18">
        <f t="shared" si="6"/>
        <v>-3419.7999999999956</v>
      </c>
      <c r="N46" s="17">
        <f t="shared" si="2"/>
        <v>960.45257193725411</v>
      </c>
      <c r="O46" s="20">
        <f t="shared" si="3"/>
        <v>960.45257193725411</v>
      </c>
    </row>
    <row r="47" spans="1:15" x14ac:dyDescent="0.2">
      <c r="A47" s="19">
        <v>44338</v>
      </c>
      <c r="B47" s="17">
        <v>37448.300000000003</v>
      </c>
      <c r="C47" s="17">
        <v>37291</v>
      </c>
      <c r="D47" s="17">
        <v>38776</v>
      </c>
      <c r="E47" s="17">
        <v>35314.9</v>
      </c>
      <c r="F47" s="17">
        <v>185830</v>
      </c>
      <c r="G47" s="17">
        <v>34679.699999999997</v>
      </c>
      <c r="H47" s="17">
        <v>36598.766396241677</v>
      </c>
      <c r="I47" s="18">
        <v>150.90000000000151</v>
      </c>
      <c r="J47" s="18">
        <f t="shared" si="4"/>
        <v>16679.200000000012</v>
      </c>
      <c r="K47" s="18">
        <f t="shared" si="7"/>
        <v>150.90000000000146</v>
      </c>
      <c r="L47" s="18">
        <f t="shared" si="5"/>
        <v>-18500.399999999994</v>
      </c>
      <c r="M47" s="18">
        <f t="shared" si="6"/>
        <v>0</v>
      </c>
      <c r="N47" s="17">
        <f t="shared" si="2"/>
        <v>1919.0663962416802</v>
      </c>
      <c r="O47" s="20">
        <f t="shared" si="3"/>
        <v>1919.0663962416802</v>
      </c>
    </row>
    <row r="48" spans="1:15" x14ac:dyDescent="0.2">
      <c r="A48" s="19">
        <v>44339</v>
      </c>
      <c r="B48" s="17">
        <v>34679.699999999997</v>
      </c>
      <c r="C48" s="17">
        <v>37446.800000000003</v>
      </c>
      <c r="D48" s="17">
        <v>38248.699999999997</v>
      </c>
      <c r="E48" s="17">
        <v>31192.400000000001</v>
      </c>
      <c r="F48" s="17">
        <v>325730</v>
      </c>
      <c r="G48" s="17">
        <v>38750.6</v>
      </c>
      <c r="H48" s="17">
        <v>36554.369231827797</v>
      </c>
      <c r="I48" s="18">
        <v>0</v>
      </c>
      <c r="J48" s="18">
        <f t="shared" si="4"/>
        <v>16679.200000000012</v>
      </c>
      <c r="K48" s="18">
        <f t="shared" si="7"/>
        <v>-2768.6000000000058</v>
      </c>
      <c r="L48" s="18">
        <f t="shared" si="5"/>
        <v>-21269</v>
      </c>
      <c r="M48" s="18">
        <f t="shared" si="6"/>
        <v>-2768.6000000000058</v>
      </c>
      <c r="N48" s="17">
        <f t="shared" si="2"/>
        <v>-2196.2307681722014</v>
      </c>
      <c r="O48" s="20">
        <f t="shared" si="3"/>
        <v>2196.2307681722014</v>
      </c>
    </row>
    <row r="49" spans="1:15" x14ac:dyDescent="0.2">
      <c r="A49" s="19">
        <v>44340</v>
      </c>
      <c r="B49" s="17">
        <v>38750.6</v>
      </c>
      <c r="C49" s="17">
        <v>34720.300000000003</v>
      </c>
      <c r="D49" s="17">
        <v>39851.699999999997</v>
      </c>
      <c r="E49" s="17">
        <v>34474.6</v>
      </c>
      <c r="F49" s="17">
        <v>244880</v>
      </c>
      <c r="G49" s="17">
        <v>38378.300000000003</v>
      </c>
      <c r="H49" s="17">
        <v>37250.927367714583</v>
      </c>
      <c r="I49" s="18">
        <v>4070.900000000001</v>
      </c>
      <c r="J49" s="18">
        <f t="shared" si="4"/>
        <v>20750.100000000013</v>
      </c>
      <c r="K49" s="18">
        <f t="shared" si="7"/>
        <v>4070.9000000000015</v>
      </c>
      <c r="L49" s="18">
        <f t="shared" si="5"/>
        <v>-17198.099999999999</v>
      </c>
      <c r="M49" s="18">
        <f t="shared" si="6"/>
        <v>0</v>
      </c>
      <c r="N49" s="17">
        <f t="shared" si="2"/>
        <v>-1127.37263228542</v>
      </c>
      <c r="O49" s="20">
        <f t="shared" si="3"/>
        <v>1127.37263228542</v>
      </c>
    </row>
    <row r="50" spans="1:15" x14ac:dyDescent="0.2">
      <c r="A50" s="19">
        <v>44341</v>
      </c>
      <c r="B50" s="17">
        <v>38378.300000000003</v>
      </c>
      <c r="C50" s="17">
        <v>38753.599999999999</v>
      </c>
      <c r="D50" s="17">
        <v>39740.800000000003</v>
      </c>
      <c r="E50" s="17">
        <v>36540.699999999997</v>
      </c>
      <c r="F50" s="17">
        <v>163010</v>
      </c>
      <c r="G50" s="17">
        <v>39249.199999999997</v>
      </c>
      <c r="H50" s="17">
        <v>38755.574887727867</v>
      </c>
      <c r="I50" s="18">
        <v>0</v>
      </c>
      <c r="J50" s="18">
        <f t="shared" si="4"/>
        <v>20750.100000000013</v>
      </c>
      <c r="K50" s="18">
        <f t="shared" si="7"/>
        <v>-372.29999999999563</v>
      </c>
      <c r="L50" s="18">
        <f t="shared" si="5"/>
        <v>-17570.399999999994</v>
      </c>
      <c r="M50" s="18">
        <f t="shared" si="6"/>
        <v>-372.29999999999563</v>
      </c>
      <c r="N50" s="17">
        <f t="shared" si="2"/>
        <v>-493.62511227212963</v>
      </c>
      <c r="O50" s="20">
        <f t="shared" si="3"/>
        <v>493.62511227212963</v>
      </c>
    </row>
    <row r="51" spans="1:15" x14ac:dyDescent="0.2">
      <c r="A51" s="19">
        <v>44342</v>
      </c>
      <c r="B51" s="17">
        <v>39249.199999999997</v>
      </c>
      <c r="C51" s="17">
        <v>38375.699999999997</v>
      </c>
      <c r="D51" s="17">
        <v>40750</v>
      </c>
      <c r="E51" s="17">
        <v>37847</v>
      </c>
      <c r="F51" s="17">
        <v>153800</v>
      </c>
      <c r="G51" s="17">
        <v>38417.300000000003</v>
      </c>
      <c r="H51" s="17">
        <v>39115.293551124953</v>
      </c>
      <c r="I51" s="18">
        <v>870.89999999999418</v>
      </c>
      <c r="J51" s="18">
        <f t="shared" si="4"/>
        <v>21621.000000000007</v>
      </c>
      <c r="K51" s="18">
        <f t="shared" si="7"/>
        <v>870.89999999999418</v>
      </c>
      <c r="L51" s="18">
        <f t="shared" si="5"/>
        <v>-16699.5</v>
      </c>
      <c r="M51" s="18">
        <f t="shared" si="6"/>
        <v>0</v>
      </c>
      <c r="N51" s="17">
        <f t="shared" si="2"/>
        <v>697.99355112494959</v>
      </c>
      <c r="O51" s="20">
        <f t="shared" si="3"/>
        <v>697.99355112494959</v>
      </c>
    </row>
    <row r="52" spans="1:15" x14ac:dyDescent="0.2">
      <c r="A52" s="19">
        <v>44343</v>
      </c>
      <c r="B52" s="17">
        <v>38417.300000000003</v>
      </c>
      <c r="C52" s="17">
        <v>39249</v>
      </c>
      <c r="D52" s="17">
        <v>40322.199999999997</v>
      </c>
      <c r="E52" s="17">
        <v>37190.800000000003</v>
      </c>
      <c r="F52" s="17">
        <v>122930</v>
      </c>
      <c r="G52" s="17">
        <v>35662.5</v>
      </c>
      <c r="H52" s="17">
        <v>38144.745657339401</v>
      </c>
      <c r="I52" s="18">
        <v>0</v>
      </c>
      <c r="J52" s="18">
        <f t="shared" si="4"/>
        <v>21621.000000000007</v>
      </c>
      <c r="K52" s="18">
        <f t="shared" si="7"/>
        <v>-831.89999999999418</v>
      </c>
      <c r="L52" s="18">
        <f t="shared" si="5"/>
        <v>-17531.399999999994</v>
      </c>
      <c r="M52" s="18">
        <f t="shared" si="6"/>
        <v>-831.89999999999418</v>
      </c>
      <c r="N52" s="17">
        <f t="shared" si="2"/>
        <v>2482.2456573394011</v>
      </c>
      <c r="O52" s="20">
        <f t="shared" si="3"/>
        <v>2482.2456573394011</v>
      </c>
    </row>
    <row r="53" spans="1:15" x14ac:dyDescent="0.2">
      <c r="A53" s="19">
        <v>44344</v>
      </c>
      <c r="B53" s="17">
        <v>35662.5</v>
      </c>
      <c r="C53" s="17">
        <v>38543.199999999997</v>
      </c>
      <c r="D53" s="17">
        <v>38844.1</v>
      </c>
      <c r="E53" s="17">
        <v>34772.400000000001</v>
      </c>
      <c r="F53" s="17">
        <v>199580</v>
      </c>
      <c r="G53" s="17">
        <v>34584.6</v>
      </c>
      <c r="H53" s="17">
        <v>36695.833938072938</v>
      </c>
      <c r="I53" s="18">
        <v>0</v>
      </c>
      <c r="J53" s="18">
        <f t="shared" si="4"/>
        <v>21621.000000000007</v>
      </c>
      <c r="K53" s="18">
        <f t="shared" si="7"/>
        <v>-2754.8000000000029</v>
      </c>
      <c r="L53" s="18">
        <f t="shared" si="5"/>
        <v>-20286.199999999997</v>
      </c>
      <c r="M53" s="18">
        <f t="shared" si="6"/>
        <v>-2754.8000000000029</v>
      </c>
      <c r="N53" s="17">
        <f t="shared" si="2"/>
        <v>2111.2339380729391</v>
      </c>
      <c r="O53" s="20">
        <f t="shared" si="3"/>
        <v>2111.2339380729391</v>
      </c>
    </row>
    <row r="54" spans="1:15" x14ac:dyDescent="0.2">
      <c r="A54" s="19">
        <v>44345</v>
      </c>
      <c r="B54" s="17">
        <v>34584.6</v>
      </c>
      <c r="C54" s="17">
        <v>35664.5</v>
      </c>
      <c r="D54" s="17">
        <v>37227.1</v>
      </c>
      <c r="E54" s="17">
        <v>33664.199999999997</v>
      </c>
      <c r="F54" s="17">
        <v>160430</v>
      </c>
      <c r="G54" s="17">
        <v>35652.800000000003</v>
      </c>
      <c r="H54" s="17">
        <v>35732.396126892629</v>
      </c>
      <c r="I54" s="18">
        <v>-1077.900000000001</v>
      </c>
      <c r="J54" s="18">
        <f t="shared" si="4"/>
        <v>20543.100000000006</v>
      </c>
      <c r="K54" s="18">
        <f t="shared" si="7"/>
        <v>-1077.9000000000015</v>
      </c>
      <c r="L54" s="18">
        <f t="shared" si="5"/>
        <v>-21364.1</v>
      </c>
      <c r="M54" s="18">
        <f t="shared" si="6"/>
        <v>0</v>
      </c>
      <c r="N54" s="17">
        <f t="shared" si="2"/>
        <v>79.596126892625762</v>
      </c>
      <c r="O54" s="20">
        <f t="shared" si="3"/>
        <v>79.596126892625762</v>
      </c>
    </row>
    <row r="55" spans="1:15" x14ac:dyDescent="0.2">
      <c r="A55" s="19">
        <v>44346</v>
      </c>
      <c r="B55" s="17">
        <v>35652.800000000003</v>
      </c>
      <c r="C55" s="17">
        <v>34589.300000000003</v>
      </c>
      <c r="D55" s="17">
        <v>36388.6</v>
      </c>
      <c r="E55" s="17">
        <v>33441</v>
      </c>
      <c r="F55" s="17">
        <v>104180</v>
      </c>
      <c r="G55" s="17">
        <v>37298.6</v>
      </c>
      <c r="H55" s="17">
        <v>35686.135101281849</v>
      </c>
      <c r="I55" s="18">
        <v>1068.2000000000039</v>
      </c>
      <c r="J55" s="18">
        <f t="shared" si="4"/>
        <v>21611.30000000001</v>
      </c>
      <c r="K55" s="18">
        <f t="shared" si="7"/>
        <v>1068.2000000000044</v>
      </c>
      <c r="L55" s="18">
        <f t="shared" si="5"/>
        <v>-20295.899999999994</v>
      </c>
      <c r="M55" s="18">
        <f t="shared" si="6"/>
        <v>0</v>
      </c>
      <c r="N55" s="17">
        <f t="shared" si="2"/>
        <v>-1612.4648987181499</v>
      </c>
      <c r="O55" s="20">
        <f t="shared" si="3"/>
        <v>1612.4648987181499</v>
      </c>
    </row>
    <row r="56" spans="1:15" x14ac:dyDescent="0.2">
      <c r="A56" s="19">
        <v>44347</v>
      </c>
      <c r="B56" s="17">
        <v>37298.6</v>
      </c>
      <c r="C56" s="17">
        <v>35644</v>
      </c>
      <c r="D56" s="17">
        <v>37480.699999999997</v>
      </c>
      <c r="E56" s="17">
        <v>34213.199999999997</v>
      </c>
      <c r="F56" s="17">
        <v>131700</v>
      </c>
      <c r="G56" s="17">
        <v>36687.599999999999</v>
      </c>
      <c r="H56" s="17">
        <v>36244.94063234733</v>
      </c>
      <c r="I56" s="18">
        <v>1645.7999999999961</v>
      </c>
      <c r="J56" s="18">
        <f t="shared" si="4"/>
        <v>23257.100000000006</v>
      </c>
      <c r="K56" s="18">
        <f t="shared" si="7"/>
        <v>1645.7999999999956</v>
      </c>
      <c r="L56" s="18">
        <f t="shared" si="5"/>
        <v>-18650.099999999999</v>
      </c>
      <c r="M56" s="18">
        <f t="shared" si="6"/>
        <v>0</v>
      </c>
      <c r="N56" s="17">
        <f t="shared" si="2"/>
        <v>-442.65936765266815</v>
      </c>
      <c r="O56" s="20">
        <f t="shared" si="3"/>
        <v>442.65936765266815</v>
      </c>
    </row>
    <row r="57" spans="1:15" x14ac:dyDescent="0.2">
      <c r="A57" s="19">
        <v>44348</v>
      </c>
      <c r="B57" s="17">
        <v>36687.599999999999</v>
      </c>
      <c r="C57" s="17">
        <v>37294.300000000003</v>
      </c>
      <c r="D57" s="17">
        <v>37850.300000000003</v>
      </c>
      <c r="E57" s="17">
        <v>35742.699999999997</v>
      </c>
      <c r="F57" s="17">
        <v>113480</v>
      </c>
      <c r="G57" s="17">
        <v>37555.800000000003</v>
      </c>
      <c r="H57" s="17">
        <v>37282.831988874706</v>
      </c>
      <c r="I57" s="18">
        <v>0</v>
      </c>
      <c r="J57" s="18">
        <f t="shared" si="4"/>
        <v>23257.100000000006</v>
      </c>
      <c r="K57" s="18">
        <f t="shared" si="7"/>
        <v>-611</v>
      </c>
      <c r="L57" s="18">
        <f t="shared" si="5"/>
        <v>-19261.099999999999</v>
      </c>
      <c r="M57" s="18">
        <f t="shared" si="6"/>
        <v>-611</v>
      </c>
      <c r="N57" s="17">
        <f t="shared" si="2"/>
        <v>-272.96801112529647</v>
      </c>
      <c r="O57" s="20">
        <f t="shared" si="3"/>
        <v>272.96801112529647</v>
      </c>
    </row>
    <row r="58" spans="1:15" x14ac:dyDescent="0.2">
      <c r="A58" s="19">
        <v>44349</v>
      </c>
      <c r="B58" s="17">
        <v>37555.800000000003</v>
      </c>
      <c r="C58" s="17">
        <v>36687.699999999997</v>
      </c>
      <c r="D58" s="17">
        <v>38199.9</v>
      </c>
      <c r="E58" s="17">
        <v>35981.1</v>
      </c>
      <c r="F58" s="17">
        <v>96890</v>
      </c>
      <c r="G58" s="17">
        <v>39187.300000000003</v>
      </c>
      <c r="H58" s="17">
        <v>37779.741963717373</v>
      </c>
      <c r="I58" s="18">
        <v>868.20000000000437</v>
      </c>
      <c r="J58" s="18">
        <f t="shared" si="4"/>
        <v>24125.30000000001</v>
      </c>
      <c r="K58" s="18">
        <f t="shared" si="7"/>
        <v>868.20000000000437</v>
      </c>
      <c r="L58" s="18">
        <f t="shared" si="5"/>
        <v>-18392.899999999994</v>
      </c>
      <c r="M58" s="18">
        <f t="shared" si="6"/>
        <v>0</v>
      </c>
      <c r="N58" s="17">
        <f t="shared" si="2"/>
        <v>-1407.5580362826295</v>
      </c>
      <c r="O58" s="20">
        <f t="shared" si="3"/>
        <v>1407.5580362826295</v>
      </c>
    </row>
    <row r="59" spans="1:15" x14ac:dyDescent="0.2">
      <c r="A59" s="19">
        <v>44350</v>
      </c>
      <c r="B59" s="17">
        <v>39187.300000000003</v>
      </c>
      <c r="C59" s="17">
        <v>37555.699999999997</v>
      </c>
      <c r="D59" s="17">
        <v>39462.300000000003</v>
      </c>
      <c r="E59" s="17">
        <v>37193.599999999999</v>
      </c>
      <c r="F59" s="17">
        <v>106440</v>
      </c>
      <c r="G59" s="17">
        <v>36851.300000000003</v>
      </c>
      <c r="H59" s="17">
        <v>38039.37840518084</v>
      </c>
      <c r="I59" s="18">
        <v>1631.5</v>
      </c>
      <c r="J59" s="18">
        <f t="shared" si="4"/>
        <v>25756.80000000001</v>
      </c>
      <c r="K59" s="18">
        <f t="shared" si="7"/>
        <v>1631.5</v>
      </c>
      <c r="L59" s="18">
        <f t="shared" si="5"/>
        <v>-16761.399999999994</v>
      </c>
      <c r="M59" s="18">
        <f t="shared" si="6"/>
        <v>0</v>
      </c>
      <c r="N59" s="17">
        <f t="shared" si="2"/>
        <v>1188.0784051808369</v>
      </c>
      <c r="O59" s="20">
        <f t="shared" si="3"/>
        <v>1188.0784051808369</v>
      </c>
    </row>
    <row r="60" spans="1:15" x14ac:dyDescent="0.2">
      <c r="A60" s="19">
        <v>44351</v>
      </c>
      <c r="B60" s="17">
        <v>36851.300000000003</v>
      </c>
      <c r="C60" s="17">
        <v>39191.4</v>
      </c>
      <c r="D60" s="17">
        <v>39255.4</v>
      </c>
      <c r="E60" s="17">
        <v>35659.9</v>
      </c>
      <c r="F60" s="17">
        <v>127710</v>
      </c>
      <c r="G60" s="17">
        <v>35520</v>
      </c>
      <c r="H60" s="17">
        <v>37414.198807703848</v>
      </c>
      <c r="I60" s="18">
        <v>0</v>
      </c>
      <c r="J60" s="18">
        <f t="shared" si="4"/>
        <v>25756.80000000001</v>
      </c>
      <c r="K60" s="18">
        <f t="shared" si="7"/>
        <v>-2336</v>
      </c>
      <c r="L60" s="18">
        <f t="shared" si="5"/>
        <v>-19097.399999999994</v>
      </c>
      <c r="M60" s="18">
        <f t="shared" si="6"/>
        <v>-2336</v>
      </c>
      <c r="N60" s="17">
        <f t="shared" si="2"/>
        <v>1894.1988077038477</v>
      </c>
      <c r="O60" s="20">
        <f t="shared" si="3"/>
        <v>1894.1988077038477</v>
      </c>
    </row>
    <row r="61" spans="1:15" x14ac:dyDescent="0.2">
      <c r="A61" s="19">
        <v>44352</v>
      </c>
      <c r="B61" s="17">
        <v>35520</v>
      </c>
      <c r="C61" s="17">
        <v>36841.199999999997</v>
      </c>
      <c r="D61" s="17">
        <v>37887.599999999999</v>
      </c>
      <c r="E61" s="17">
        <v>34832</v>
      </c>
      <c r="F61" s="17">
        <v>101480</v>
      </c>
      <c r="G61" s="17">
        <v>35815.4</v>
      </c>
      <c r="H61" s="17">
        <v>36508.291366353311</v>
      </c>
      <c r="I61" s="18">
        <v>-1331.3000000000029</v>
      </c>
      <c r="J61" s="18">
        <f t="shared" si="4"/>
        <v>24425.500000000007</v>
      </c>
      <c r="K61" s="18">
        <f t="shared" si="7"/>
        <v>-1331.3000000000029</v>
      </c>
      <c r="L61" s="18">
        <f t="shared" si="5"/>
        <v>-20428.699999999997</v>
      </c>
      <c r="M61" s="18">
        <f t="shared" si="6"/>
        <v>0</v>
      </c>
      <c r="N61" s="17">
        <f t="shared" si="2"/>
        <v>692.89136635330942</v>
      </c>
      <c r="O61" s="20">
        <f t="shared" si="3"/>
        <v>692.89136635330942</v>
      </c>
    </row>
    <row r="62" spans="1:15" x14ac:dyDescent="0.2">
      <c r="A62" s="19">
        <v>44353</v>
      </c>
      <c r="B62" s="17">
        <v>35815.4</v>
      </c>
      <c r="C62" s="17">
        <v>35518.699999999997</v>
      </c>
      <c r="D62" s="17">
        <v>36434</v>
      </c>
      <c r="E62" s="17">
        <v>35265.300000000003</v>
      </c>
      <c r="F62" s="17">
        <v>62200</v>
      </c>
      <c r="G62" s="17">
        <v>33578</v>
      </c>
      <c r="H62" s="17">
        <v>35267.21431254402</v>
      </c>
      <c r="I62" s="18">
        <v>295.40000000000151</v>
      </c>
      <c r="J62" s="18">
        <f t="shared" si="4"/>
        <v>24720.900000000009</v>
      </c>
      <c r="K62" s="18">
        <f t="shared" si="7"/>
        <v>295.40000000000146</v>
      </c>
      <c r="L62" s="18">
        <f t="shared" si="5"/>
        <v>-20133.299999999996</v>
      </c>
      <c r="M62" s="18">
        <f t="shared" si="6"/>
        <v>0</v>
      </c>
      <c r="N62" s="17">
        <f t="shared" si="2"/>
        <v>1689.2143125440198</v>
      </c>
      <c r="O62" s="20">
        <f t="shared" si="3"/>
        <v>1689.2143125440198</v>
      </c>
    </row>
    <row r="63" spans="1:15" x14ac:dyDescent="0.2">
      <c r="A63" s="19">
        <v>44354</v>
      </c>
      <c r="B63" s="17">
        <v>33578</v>
      </c>
      <c r="C63" s="17">
        <v>35815.4</v>
      </c>
      <c r="D63" s="17">
        <v>36754.6</v>
      </c>
      <c r="E63" s="17">
        <v>33410.1</v>
      </c>
      <c r="F63" s="17">
        <v>119500</v>
      </c>
      <c r="G63" s="17">
        <v>33382.9</v>
      </c>
      <c r="H63" s="17">
        <v>34862.891507938308</v>
      </c>
      <c r="I63" s="18">
        <v>0</v>
      </c>
      <c r="J63" s="18">
        <f t="shared" si="4"/>
        <v>24720.900000000009</v>
      </c>
      <c r="K63" s="18">
        <f t="shared" si="7"/>
        <v>-2237.4000000000015</v>
      </c>
      <c r="L63" s="18">
        <f t="shared" si="5"/>
        <v>-22370.699999999997</v>
      </c>
      <c r="M63" s="18">
        <f t="shared" si="6"/>
        <v>-2237.4000000000015</v>
      </c>
      <c r="N63" s="17">
        <f t="shared" si="2"/>
        <v>1479.9915079383063</v>
      </c>
      <c r="O63" s="20">
        <f t="shared" si="3"/>
        <v>1479.9915079383063</v>
      </c>
    </row>
    <row r="64" spans="1:15" x14ac:dyDescent="0.2">
      <c r="A64" s="19">
        <v>44355</v>
      </c>
      <c r="B64" s="17">
        <v>33382.9</v>
      </c>
      <c r="C64" s="17">
        <v>33574.6</v>
      </c>
      <c r="D64" s="17">
        <v>34047.800000000003</v>
      </c>
      <c r="E64" s="17">
        <v>31158.1</v>
      </c>
      <c r="F64" s="17">
        <v>193540</v>
      </c>
      <c r="G64" s="17">
        <v>37332.199999999997</v>
      </c>
      <c r="H64" s="17">
        <v>34354.039174532343</v>
      </c>
      <c r="I64" s="18">
        <v>-195.09999999999849</v>
      </c>
      <c r="J64" s="18">
        <f t="shared" si="4"/>
        <v>24525.80000000001</v>
      </c>
      <c r="K64" s="18">
        <f t="shared" si="7"/>
        <v>-195.09999999999854</v>
      </c>
      <c r="L64" s="18">
        <f t="shared" si="5"/>
        <v>-22565.799999999996</v>
      </c>
      <c r="M64" s="18">
        <f t="shared" si="6"/>
        <v>0</v>
      </c>
      <c r="N64" s="17">
        <f t="shared" si="2"/>
        <v>-2978.1608254676539</v>
      </c>
      <c r="O64" s="20">
        <f t="shared" si="3"/>
        <v>2978.1608254676539</v>
      </c>
    </row>
    <row r="65" spans="1:15" x14ac:dyDescent="0.2">
      <c r="A65" s="19">
        <v>44356</v>
      </c>
      <c r="B65" s="17">
        <v>37332.199999999997</v>
      </c>
      <c r="C65" s="17">
        <v>33385.5</v>
      </c>
      <c r="D65" s="17">
        <v>37517.599999999999</v>
      </c>
      <c r="E65" s="17">
        <v>32428.6</v>
      </c>
      <c r="F65" s="17">
        <v>209820</v>
      </c>
      <c r="G65" s="17">
        <v>36649.4</v>
      </c>
      <c r="H65" s="17">
        <v>35354.498611960007</v>
      </c>
      <c r="I65" s="18">
        <v>3949.2999999999961</v>
      </c>
      <c r="J65" s="18">
        <f t="shared" si="4"/>
        <v>28475.100000000006</v>
      </c>
      <c r="K65" s="18">
        <f t="shared" si="7"/>
        <v>3949.2999999999956</v>
      </c>
      <c r="L65" s="18">
        <f t="shared" si="5"/>
        <v>-18616.5</v>
      </c>
      <c r="M65" s="18">
        <f t="shared" si="6"/>
        <v>0</v>
      </c>
      <c r="N65" s="17">
        <f t="shared" si="2"/>
        <v>-1294.9013880399943</v>
      </c>
      <c r="O65" s="20">
        <f t="shared" si="3"/>
        <v>1294.9013880399943</v>
      </c>
    </row>
    <row r="66" spans="1:15" x14ac:dyDescent="0.2">
      <c r="A66" s="19">
        <v>44357</v>
      </c>
      <c r="B66" s="17">
        <v>36649.4</v>
      </c>
      <c r="C66" s="17">
        <v>37375.199999999997</v>
      </c>
      <c r="D66" s="17">
        <v>38340.800000000003</v>
      </c>
      <c r="E66" s="17">
        <v>35824</v>
      </c>
      <c r="F66" s="17">
        <v>154320</v>
      </c>
      <c r="G66" s="17">
        <v>37314.6</v>
      </c>
      <c r="H66" s="17">
        <v>37427.246071607216</v>
      </c>
      <c r="I66" s="18">
        <v>0</v>
      </c>
      <c r="J66" s="18">
        <f t="shared" si="4"/>
        <v>28475.100000000006</v>
      </c>
      <c r="K66" s="18">
        <f t="shared" si="7"/>
        <v>-682.79999999999563</v>
      </c>
      <c r="L66" s="18">
        <f t="shared" si="5"/>
        <v>-19299.299999999996</v>
      </c>
      <c r="M66" s="18">
        <f t="shared" si="6"/>
        <v>-682.79999999999563</v>
      </c>
      <c r="N66" s="17">
        <f t="shared" si="2"/>
        <v>112.64607160721789</v>
      </c>
      <c r="O66" s="20">
        <f t="shared" si="3"/>
        <v>112.64607160721789</v>
      </c>
    </row>
    <row r="67" spans="1:15" x14ac:dyDescent="0.2">
      <c r="A67" s="19">
        <v>44358</v>
      </c>
      <c r="B67" s="17">
        <v>37314.6</v>
      </c>
      <c r="C67" s="17">
        <v>36654.300000000003</v>
      </c>
      <c r="D67" s="17">
        <v>37641.1</v>
      </c>
      <c r="E67" s="17">
        <v>36003.300000000003</v>
      </c>
      <c r="F67" s="17">
        <v>109150</v>
      </c>
      <c r="G67" s="17">
        <v>35467.5</v>
      </c>
      <c r="H67" s="17">
        <v>36640.997556250921</v>
      </c>
      <c r="I67" s="18">
        <v>665.19999999999709</v>
      </c>
      <c r="J67" s="18">
        <f t="shared" si="4"/>
        <v>29140.300000000003</v>
      </c>
      <c r="K67" s="18">
        <f t="shared" si="7"/>
        <v>665.19999999999709</v>
      </c>
      <c r="L67" s="18">
        <f t="shared" si="5"/>
        <v>-18634.099999999999</v>
      </c>
      <c r="M67" s="18">
        <f t="shared" si="6"/>
        <v>0</v>
      </c>
      <c r="N67" s="17">
        <f t="shared" ref="N67:N130" si="8">H67-B68</f>
        <v>1173.4975562509208</v>
      </c>
      <c r="O67" s="20">
        <f t="shared" ref="O67:O130" si="9">ABS(N67)</f>
        <v>1173.4975562509208</v>
      </c>
    </row>
    <row r="68" spans="1:15" x14ac:dyDescent="0.2">
      <c r="A68" s="19">
        <v>44359</v>
      </c>
      <c r="B68" s="17">
        <v>35467.5</v>
      </c>
      <c r="C68" s="17">
        <v>37334.400000000001</v>
      </c>
      <c r="D68" s="17">
        <v>37437.300000000003</v>
      </c>
      <c r="E68" s="17">
        <v>34703.300000000003</v>
      </c>
      <c r="F68" s="17">
        <v>87730</v>
      </c>
      <c r="G68" s="17">
        <v>39022.9</v>
      </c>
      <c r="H68" s="17">
        <v>37272.622335128937</v>
      </c>
      <c r="I68" s="18">
        <v>0</v>
      </c>
      <c r="J68" s="18">
        <f t="shared" ref="J68:J131" si="10">J67+I68</f>
        <v>29140.300000000003</v>
      </c>
      <c r="K68" s="18">
        <f t="shared" si="7"/>
        <v>-1847.0999999999985</v>
      </c>
      <c r="L68" s="18">
        <f t="shared" ref="L68:L131" si="11">L67+K68</f>
        <v>-20481.199999999997</v>
      </c>
      <c r="M68" s="18">
        <f t="shared" si="6"/>
        <v>-1847.0999999999985</v>
      </c>
      <c r="N68" s="17">
        <f t="shared" si="8"/>
        <v>-1750.2776648710642</v>
      </c>
      <c r="O68" s="20">
        <f t="shared" si="9"/>
        <v>1750.2776648710642</v>
      </c>
    </row>
    <row r="69" spans="1:15" x14ac:dyDescent="0.2">
      <c r="A69" s="19">
        <v>44360</v>
      </c>
      <c r="B69" s="17">
        <v>39022.9</v>
      </c>
      <c r="C69" s="17">
        <v>35467.5</v>
      </c>
      <c r="D69" s="17">
        <v>39321.599999999999</v>
      </c>
      <c r="E69" s="17">
        <v>34827</v>
      </c>
      <c r="F69" s="17">
        <v>123320</v>
      </c>
      <c r="G69" s="17">
        <v>40529.4</v>
      </c>
      <c r="H69" s="17">
        <v>37961.353586136051</v>
      </c>
      <c r="I69" s="18">
        <v>3555.400000000001</v>
      </c>
      <c r="J69" s="18">
        <f t="shared" si="10"/>
        <v>32695.700000000004</v>
      </c>
      <c r="K69" s="18">
        <f t="shared" si="7"/>
        <v>3555.4000000000015</v>
      </c>
      <c r="L69" s="18">
        <f t="shared" si="11"/>
        <v>-16925.799999999996</v>
      </c>
      <c r="M69" s="18">
        <f t="shared" si="6"/>
        <v>0</v>
      </c>
      <c r="N69" s="17">
        <f t="shared" si="8"/>
        <v>-2568.0464138639509</v>
      </c>
      <c r="O69" s="20">
        <f t="shared" si="9"/>
        <v>2568.0464138639509</v>
      </c>
    </row>
    <row r="70" spans="1:15" x14ac:dyDescent="0.2">
      <c r="A70" s="19">
        <v>44361</v>
      </c>
      <c r="B70" s="17">
        <v>40529.4</v>
      </c>
      <c r="C70" s="17">
        <v>39024.1</v>
      </c>
      <c r="D70" s="17">
        <v>40970.400000000001</v>
      </c>
      <c r="E70" s="17">
        <v>38769.9</v>
      </c>
      <c r="F70" s="17">
        <v>157350</v>
      </c>
      <c r="G70" s="17">
        <v>40156.1</v>
      </c>
      <c r="H70" s="17">
        <v>40029.287405886113</v>
      </c>
      <c r="I70" s="18">
        <v>0</v>
      </c>
      <c r="J70" s="18">
        <f t="shared" si="10"/>
        <v>32695.700000000004</v>
      </c>
      <c r="K70" s="18">
        <f t="shared" si="7"/>
        <v>1506.5</v>
      </c>
      <c r="L70" s="18">
        <f t="shared" si="11"/>
        <v>-15419.299999999996</v>
      </c>
      <c r="M70" s="18">
        <f t="shared" si="6"/>
        <v>1506.5</v>
      </c>
      <c r="N70" s="17">
        <f t="shared" si="8"/>
        <v>-126.81259411388601</v>
      </c>
      <c r="O70" s="20">
        <f t="shared" si="9"/>
        <v>126.81259411388601</v>
      </c>
    </row>
    <row r="71" spans="1:15" x14ac:dyDescent="0.2">
      <c r="A71" s="19">
        <v>44362</v>
      </c>
      <c r="B71" s="17">
        <v>40156.1</v>
      </c>
      <c r="C71" s="17">
        <v>40522.5</v>
      </c>
      <c r="D71" s="17">
        <v>41318</v>
      </c>
      <c r="E71" s="17">
        <v>39589.9</v>
      </c>
      <c r="F71" s="17">
        <v>117550</v>
      </c>
      <c r="G71" s="17">
        <v>38336</v>
      </c>
      <c r="H71" s="17">
        <v>40097.723300217542</v>
      </c>
      <c r="I71" s="18">
        <v>0</v>
      </c>
      <c r="J71" s="18">
        <f t="shared" si="10"/>
        <v>32695.700000000004</v>
      </c>
      <c r="K71" s="18">
        <f t="shared" si="7"/>
        <v>-373.30000000000291</v>
      </c>
      <c r="L71" s="18">
        <f t="shared" si="11"/>
        <v>-15792.599999999999</v>
      </c>
      <c r="M71" s="18">
        <f t="shared" si="6"/>
        <v>-373.30000000000291</v>
      </c>
      <c r="N71" s="17">
        <f t="shared" si="8"/>
        <v>1761.7233002175417</v>
      </c>
      <c r="O71" s="20">
        <f t="shared" si="9"/>
        <v>1761.7233002175417</v>
      </c>
    </row>
    <row r="72" spans="1:15" x14ac:dyDescent="0.2">
      <c r="A72" s="19">
        <v>44363</v>
      </c>
      <c r="B72" s="17">
        <v>38336</v>
      </c>
      <c r="C72" s="17">
        <v>40148.1</v>
      </c>
      <c r="D72" s="17">
        <v>40494.400000000001</v>
      </c>
      <c r="E72" s="17">
        <v>38156.400000000001</v>
      </c>
      <c r="F72" s="17">
        <v>123520</v>
      </c>
      <c r="G72" s="17">
        <v>38052</v>
      </c>
      <c r="H72" s="17">
        <v>39310.634866268803</v>
      </c>
      <c r="I72" s="18">
        <v>0</v>
      </c>
      <c r="J72" s="18">
        <f t="shared" si="10"/>
        <v>32695.700000000004</v>
      </c>
      <c r="K72" s="18">
        <f t="shared" si="7"/>
        <v>-1820.0999999999985</v>
      </c>
      <c r="L72" s="18">
        <f t="shared" si="11"/>
        <v>-17612.699999999997</v>
      </c>
      <c r="M72" s="18">
        <f t="shared" ref="M72:M135" si="12">IF(I72=0,K72,0)</f>
        <v>-1820.0999999999985</v>
      </c>
      <c r="N72" s="17">
        <f t="shared" si="8"/>
        <v>1258.6348662688033</v>
      </c>
      <c r="O72" s="20">
        <f t="shared" si="9"/>
        <v>1258.6348662688033</v>
      </c>
    </row>
    <row r="73" spans="1:15" x14ac:dyDescent="0.2">
      <c r="A73" s="19">
        <v>44364</v>
      </c>
      <c r="B73" s="17">
        <v>38052</v>
      </c>
      <c r="C73" s="17">
        <v>38337.800000000003</v>
      </c>
      <c r="D73" s="17">
        <v>39529.9</v>
      </c>
      <c r="E73" s="17">
        <v>37425.300000000003</v>
      </c>
      <c r="F73" s="17">
        <v>109580</v>
      </c>
      <c r="G73" s="17">
        <v>35749.4</v>
      </c>
      <c r="H73" s="17">
        <v>37924.618004096017</v>
      </c>
      <c r="I73" s="18">
        <v>-284</v>
      </c>
      <c r="J73" s="18">
        <f t="shared" si="10"/>
        <v>32411.700000000004</v>
      </c>
      <c r="K73" s="18">
        <f t="shared" ref="K73:K136" si="13">B73-B72</f>
        <v>-284</v>
      </c>
      <c r="L73" s="18">
        <f t="shared" si="11"/>
        <v>-17896.699999999997</v>
      </c>
      <c r="M73" s="18">
        <f t="shared" si="12"/>
        <v>0</v>
      </c>
      <c r="N73" s="17">
        <f t="shared" si="8"/>
        <v>2175.2180040960156</v>
      </c>
      <c r="O73" s="20">
        <f t="shared" si="9"/>
        <v>2175.2180040960156</v>
      </c>
    </row>
    <row r="74" spans="1:15" x14ac:dyDescent="0.2">
      <c r="A74" s="19">
        <v>44365</v>
      </c>
      <c r="B74" s="17">
        <v>35749.4</v>
      </c>
      <c r="C74" s="17">
        <v>38045.5</v>
      </c>
      <c r="D74" s="17">
        <v>38166</v>
      </c>
      <c r="E74" s="17">
        <v>35198.5</v>
      </c>
      <c r="F74" s="17">
        <v>102840</v>
      </c>
      <c r="G74" s="17">
        <v>35513.4</v>
      </c>
      <c r="H74" s="17">
        <v>36774.462928739013</v>
      </c>
      <c r="I74" s="18">
        <v>0</v>
      </c>
      <c r="J74" s="18">
        <f t="shared" si="10"/>
        <v>32411.700000000004</v>
      </c>
      <c r="K74" s="18">
        <f t="shared" si="13"/>
        <v>-2302.5999999999985</v>
      </c>
      <c r="L74" s="18">
        <f t="shared" si="11"/>
        <v>-20199.299999999996</v>
      </c>
      <c r="M74" s="18">
        <f t="shared" si="12"/>
        <v>-2302.5999999999985</v>
      </c>
      <c r="N74" s="17">
        <f t="shared" si="8"/>
        <v>1261.0629287390111</v>
      </c>
      <c r="O74" s="20">
        <f t="shared" si="9"/>
        <v>1261.0629287390111</v>
      </c>
    </row>
    <row r="75" spans="1:15" x14ac:dyDescent="0.2">
      <c r="A75" s="19">
        <v>44366</v>
      </c>
      <c r="B75" s="17">
        <v>35513.4</v>
      </c>
      <c r="C75" s="17">
        <v>35770</v>
      </c>
      <c r="D75" s="17">
        <v>36357.300000000003</v>
      </c>
      <c r="E75" s="17">
        <v>34845.5</v>
      </c>
      <c r="F75" s="17">
        <v>105460</v>
      </c>
      <c r="G75" s="17">
        <v>35595.800000000003</v>
      </c>
      <c r="H75" s="17">
        <v>35819.645501946106</v>
      </c>
      <c r="I75" s="18">
        <v>-236</v>
      </c>
      <c r="J75" s="18">
        <f t="shared" si="10"/>
        <v>32175.700000000004</v>
      </c>
      <c r="K75" s="18">
        <f t="shared" si="13"/>
        <v>-236</v>
      </c>
      <c r="L75" s="18">
        <f t="shared" si="11"/>
        <v>-20435.299999999996</v>
      </c>
      <c r="M75" s="18">
        <f t="shared" si="12"/>
        <v>0</v>
      </c>
      <c r="N75" s="17">
        <f t="shared" si="8"/>
        <v>223.84550194610347</v>
      </c>
      <c r="O75" s="20">
        <f t="shared" si="9"/>
        <v>223.84550194610347</v>
      </c>
    </row>
    <row r="76" spans="1:15" x14ac:dyDescent="0.2">
      <c r="A76" s="19">
        <v>44367</v>
      </c>
      <c r="B76" s="17">
        <v>35595.800000000003</v>
      </c>
      <c r="C76" s="17">
        <v>35510.9</v>
      </c>
      <c r="D76" s="17">
        <v>36097.9</v>
      </c>
      <c r="E76" s="17">
        <v>33378</v>
      </c>
      <c r="F76" s="17">
        <v>137480</v>
      </c>
      <c r="G76" s="17">
        <v>31692</v>
      </c>
      <c r="H76" s="17">
        <v>34115.948232674433</v>
      </c>
      <c r="I76" s="18">
        <v>82.400000000001455</v>
      </c>
      <c r="J76" s="18">
        <f t="shared" si="10"/>
        <v>32258.100000000006</v>
      </c>
      <c r="K76" s="18">
        <f t="shared" si="13"/>
        <v>82.400000000001455</v>
      </c>
      <c r="L76" s="18">
        <f t="shared" si="11"/>
        <v>-20352.899999999994</v>
      </c>
      <c r="M76" s="18">
        <f t="shared" si="12"/>
        <v>0</v>
      </c>
      <c r="N76" s="17">
        <f t="shared" si="8"/>
        <v>2423.9482326744328</v>
      </c>
      <c r="O76" s="20">
        <f t="shared" si="9"/>
        <v>2423.9482326744328</v>
      </c>
    </row>
    <row r="77" spans="1:15" x14ac:dyDescent="0.2">
      <c r="A77" s="19">
        <v>44368</v>
      </c>
      <c r="B77" s="17">
        <v>31692</v>
      </c>
      <c r="C77" s="17">
        <v>35597.9</v>
      </c>
      <c r="D77" s="17">
        <v>35708.400000000001</v>
      </c>
      <c r="E77" s="17">
        <v>31284.1</v>
      </c>
      <c r="F77" s="17">
        <v>256870</v>
      </c>
      <c r="G77" s="17">
        <v>32496.400000000001</v>
      </c>
      <c r="H77" s="17">
        <v>33750.175285120029</v>
      </c>
      <c r="I77" s="18">
        <v>0</v>
      </c>
      <c r="J77" s="18">
        <f t="shared" si="10"/>
        <v>32258.100000000006</v>
      </c>
      <c r="K77" s="18">
        <f t="shared" si="13"/>
        <v>-3903.8000000000029</v>
      </c>
      <c r="L77" s="18">
        <f t="shared" si="11"/>
        <v>-24256.699999999997</v>
      </c>
      <c r="M77" s="18">
        <f t="shared" si="12"/>
        <v>-3903.8000000000029</v>
      </c>
      <c r="N77" s="17">
        <f t="shared" si="8"/>
        <v>1253.7752851200275</v>
      </c>
      <c r="O77" s="20">
        <f t="shared" si="9"/>
        <v>1253.7752851200275</v>
      </c>
    </row>
    <row r="78" spans="1:15" x14ac:dyDescent="0.2">
      <c r="A78" s="19">
        <v>44369</v>
      </c>
      <c r="B78" s="17">
        <v>32496.400000000001</v>
      </c>
      <c r="C78" s="17">
        <v>31682.7</v>
      </c>
      <c r="D78" s="17">
        <v>33272.5</v>
      </c>
      <c r="E78" s="17">
        <v>28901.8</v>
      </c>
      <c r="F78" s="17">
        <v>309650</v>
      </c>
      <c r="G78" s="17">
        <v>33674.300000000003</v>
      </c>
      <c r="H78" s="17">
        <v>32111.526759846809</v>
      </c>
      <c r="I78" s="18">
        <v>804.40000000000146</v>
      </c>
      <c r="J78" s="18">
        <f t="shared" si="10"/>
        <v>33062.500000000007</v>
      </c>
      <c r="K78" s="18">
        <f t="shared" si="13"/>
        <v>804.40000000000146</v>
      </c>
      <c r="L78" s="18">
        <f t="shared" si="11"/>
        <v>-23452.299999999996</v>
      </c>
      <c r="M78" s="18">
        <f t="shared" si="12"/>
        <v>0</v>
      </c>
      <c r="N78" s="17">
        <f t="shared" si="8"/>
        <v>-1562.7732401531939</v>
      </c>
      <c r="O78" s="20">
        <f t="shared" si="9"/>
        <v>1562.7732401531939</v>
      </c>
    </row>
    <row r="79" spans="1:15" x14ac:dyDescent="0.2">
      <c r="A79" s="19">
        <v>44370</v>
      </c>
      <c r="B79" s="17">
        <v>33674.300000000003</v>
      </c>
      <c r="C79" s="17">
        <v>32498.3</v>
      </c>
      <c r="D79" s="17">
        <v>34784.300000000003</v>
      </c>
      <c r="E79" s="17">
        <v>31736.5</v>
      </c>
      <c r="F79" s="17">
        <v>173340</v>
      </c>
      <c r="G79" s="17">
        <v>34665.800000000003</v>
      </c>
      <c r="H79" s="17">
        <v>33731.951283495742</v>
      </c>
      <c r="I79" s="18">
        <v>0</v>
      </c>
      <c r="J79" s="18">
        <f t="shared" si="10"/>
        <v>33062.500000000007</v>
      </c>
      <c r="K79" s="18">
        <f t="shared" si="13"/>
        <v>1177.9000000000015</v>
      </c>
      <c r="L79" s="18">
        <f t="shared" si="11"/>
        <v>-22274.399999999994</v>
      </c>
      <c r="M79" s="18">
        <f t="shared" si="12"/>
        <v>1177.9000000000015</v>
      </c>
      <c r="N79" s="17">
        <f t="shared" si="8"/>
        <v>-933.84871650426066</v>
      </c>
      <c r="O79" s="20">
        <f t="shared" si="9"/>
        <v>933.84871650426066</v>
      </c>
    </row>
    <row r="80" spans="1:15" x14ac:dyDescent="0.2">
      <c r="A80" s="19">
        <v>44371</v>
      </c>
      <c r="B80" s="17">
        <v>34665.800000000003</v>
      </c>
      <c r="C80" s="17">
        <v>33678.1</v>
      </c>
      <c r="D80" s="17">
        <v>35249.9</v>
      </c>
      <c r="E80" s="17">
        <v>32356.7</v>
      </c>
      <c r="F80" s="17">
        <v>119250</v>
      </c>
      <c r="G80" s="17">
        <v>31594</v>
      </c>
      <c r="H80" s="17">
        <v>33203.663865220988</v>
      </c>
      <c r="I80" s="18">
        <v>991.5</v>
      </c>
      <c r="J80" s="18">
        <f t="shared" si="10"/>
        <v>34054.000000000007</v>
      </c>
      <c r="K80" s="18">
        <f t="shared" si="13"/>
        <v>991.5</v>
      </c>
      <c r="L80" s="18">
        <f t="shared" si="11"/>
        <v>-21282.899999999994</v>
      </c>
      <c r="M80" s="18">
        <f t="shared" si="12"/>
        <v>0</v>
      </c>
      <c r="N80" s="17">
        <f t="shared" si="8"/>
        <v>1609.6638652209876</v>
      </c>
      <c r="O80" s="20">
        <f t="shared" si="9"/>
        <v>1609.6638652209876</v>
      </c>
    </row>
    <row r="81" spans="1:15" x14ac:dyDescent="0.2">
      <c r="A81" s="19">
        <v>44372</v>
      </c>
      <c r="B81" s="17">
        <v>31594</v>
      </c>
      <c r="C81" s="17">
        <v>34660.5</v>
      </c>
      <c r="D81" s="17">
        <v>35490.9</v>
      </c>
      <c r="E81" s="17">
        <v>31337.9</v>
      </c>
      <c r="F81" s="17">
        <v>193430</v>
      </c>
      <c r="G81" s="17">
        <v>32243.4</v>
      </c>
      <c r="H81" s="17">
        <v>33494.781700904059</v>
      </c>
      <c r="I81" s="18">
        <v>0</v>
      </c>
      <c r="J81" s="18">
        <f t="shared" si="10"/>
        <v>34054.000000000007</v>
      </c>
      <c r="K81" s="18">
        <f t="shared" si="13"/>
        <v>-3071.8000000000029</v>
      </c>
      <c r="L81" s="18">
        <f t="shared" si="11"/>
        <v>-24354.699999999997</v>
      </c>
      <c r="M81" s="18">
        <f t="shared" si="12"/>
        <v>-3071.8000000000029</v>
      </c>
      <c r="N81" s="17">
        <f t="shared" si="8"/>
        <v>1251.3817009040577</v>
      </c>
      <c r="O81" s="20">
        <f t="shared" si="9"/>
        <v>1251.3817009040577</v>
      </c>
    </row>
    <row r="82" spans="1:15" x14ac:dyDescent="0.2">
      <c r="A82" s="19">
        <v>44373</v>
      </c>
      <c r="B82" s="17">
        <v>32243.4</v>
      </c>
      <c r="C82" s="17">
        <v>31592.1</v>
      </c>
      <c r="D82" s="17">
        <v>32643</v>
      </c>
      <c r="E82" s="17">
        <v>30206.9</v>
      </c>
      <c r="F82" s="17">
        <v>156670</v>
      </c>
      <c r="G82" s="17">
        <v>34678.5</v>
      </c>
      <c r="H82" s="17">
        <v>32611.897586732968</v>
      </c>
      <c r="I82" s="18">
        <v>649.40000000000146</v>
      </c>
      <c r="J82" s="18">
        <f t="shared" si="10"/>
        <v>34703.400000000009</v>
      </c>
      <c r="K82" s="18">
        <f t="shared" si="13"/>
        <v>649.40000000000146</v>
      </c>
      <c r="L82" s="18">
        <f t="shared" si="11"/>
        <v>-23705.299999999996</v>
      </c>
      <c r="M82" s="18">
        <f t="shared" si="12"/>
        <v>0</v>
      </c>
      <c r="N82" s="17">
        <f t="shared" si="8"/>
        <v>-2066.6024132670318</v>
      </c>
      <c r="O82" s="20">
        <f t="shared" si="9"/>
        <v>2066.6024132670318</v>
      </c>
    </row>
    <row r="83" spans="1:15" x14ac:dyDescent="0.2">
      <c r="A83" s="19">
        <v>44374</v>
      </c>
      <c r="B83" s="17">
        <v>34678.5</v>
      </c>
      <c r="C83" s="17">
        <v>32247.1</v>
      </c>
      <c r="D83" s="17">
        <v>34685.5</v>
      </c>
      <c r="E83" s="17">
        <v>32041.7</v>
      </c>
      <c r="F83" s="17">
        <v>148800</v>
      </c>
      <c r="G83" s="17">
        <v>34475.9</v>
      </c>
      <c r="H83" s="17">
        <v>33630.771915756253</v>
      </c>
      <c r="I83" s="18">
        <v>2435.099999999999</v>
      </c>
      <c r="J83" s="18">
        <f t="shared" si="10"/>
        <v>37138.500000000007</v>
      </c>
      <c r="K83" s="18">
        <f t="shared" si="13"/>
        <v>2435.0999999999985</v>
      </c>
      <c r="L83" s="18">
        <f t="shared" si="11"/>
        <v>-21270.199999999997</v>
      </c>
      <c r="M83" s="18">
        <f t="shared" si="12"/>
        <v>0</v>
      </c>
      <c r="N83" s="17">
        <f t="shared" si="8"/>
        <v>-845.12808424374816</v>
      </c>
      <c r="O83" s="20">
        <f t="shared" si="9"/>
        <v>845.12808424374816</v>
      </c>
    </row>
    <row r="84" spans="1:15" x14ac:dyDescent="0.2">
      <c r="A84" s="19">
        <v>44375</v>
      </c>
      <c r="B84" s="17">
        <v>34475.9</v>
      </c>
      <c r="C84" s="17">
        <v>34682.199999999997</v>
      </c>
      <c r="D84" s="17">
        <v>35231.199999999997</v>
      </c>
      <c r="E84" s="17">
        <v>33944.9</v>
      </c>
      <c r="F84" s="17">
        <v>112000</v>
      </c>
      <c r="G84" s="17">
        <v>35834.699999999997</v>
      </c>
      <c r="H84" s="17">
        <v>35192.176417765317</v>
      </c>
      <c r="I84" s="18">
        <v>0</v>
      </c>
      <c r="J84" s="18">
        <f t="shared" si="10"/>
        <v>37138.500000000007</v>
      </c>
      <c r="K84" s="18">
        <f t="shared" si="13"/>
        <v>-202.59999999999854</v>
      </c>
      <c r="L84" s="18">
        <f t="shared" si="11"/>
        <v>-21472.799999999996</v>
      </c>
      <c r="M84" s="18">
        <f t="shared" si="12"/>
        <v>-202.59999999999854</v>
      </c>
      <c r="N84" s="17">
        <f t="shared" si="8"/>
        <v>-642.52358223468036</v>
      </c>
      <c r="O84" s="20">
        <f t="shared" si="9"/>
        <v>642.52358223468036</v>
      </c>
    </row>
    <row r="85" spans="1:15" x14ac:dyDescent="0.2">
      <c r="A85" s="19">
        <v>44376</v>
      </c>
      <c r="B85" s="17">
        <v>35834.699999999997</v>
      </c>
      <c r="C85" s="17">
        <v>34477.300000000003</v>
      </c>
      <c r="D85" s="17">
        <v>36590.300000000003</v>
      </c>
      <c r="E85" s="17">
        <v>34247.599999999999</v>
      </c>
      <c r="F85" s="17">
        <v>97270</v>
      </c>
      <c r="G85" s="17">
        <v>35026.9</v>
      </c>
      <c r="H85" s="17">
        <v>35357.153380570897</v>
      </c>
      <c r="I85" s="18">
        <v>1358.7999999999961</v>
      </c>
      <c r="J85" s="18">
        <f t="shared" si="10"/>
        <v>38497.300000000003</v>
      </c>
      <c r="K85" s="18">
        <f t="shared" si="13"/>
        <v>1358.7999999999956</v>
      </c>
      <c r="L85" s="18">
        <f t="shared" si="11"/>
        <v>-20114</v>
      </c>
      <c r="M85" s="18">
        <f t="shared" si="12"/>
        <v>0</v>
      </c>
      <c r="N85" s="17">
        <f t="shared" si="8"/>
        <v>330.25338057089539</v>
      </c>
      <c r="O85" s="20">
        <f t="shared" si="9"/>
        <v>330.25338057089539</v>
      </c>
    </row>
    <row r="86" spans="1:15" x14ac:dyDescent="0.2">
      <c r="A86" s="19">
        <v>44377</v>
      </c>
      <c r="B86" s="17">
        <v>35026.9</v>
      </c>
      <c r="C86" s="17">
        <v>35832.6</v>
      </c>
      <c r="D86" s="17">
        <v>36089.5</v>
      </c>
      <c r="E86" s="17">
        <v>34126.6</v>
      </c>
      <c r="F86" s="17">
        <v>107070</v>
      </c>
      <c r="G86" s="17">
        <v>33543.599999999999</v>
      </c>
      <c r="H86" s="17">
        <v>35021.447958213997</v>
      </c>
      <c r="I86" s="18">
        <v>0</v>
      </c>
      <c r="J86" s="18">
        <f t="shared" si="10"/>
        <v>38497.300000000003</v>
      </c>
      <c r="K86" s="18">
        <f t="shared" si="13"/>
        <v>-807.79999999999563</v>
      </c>
      <c r="L86" s="18">
        <f t="shared" si="11"/>
        <v>-20921.799999999996</v>
      </c>
      <c r="M86" s="18">
        <f t="shared" si="12"/>
        <v>-807.79999999999563</v>
      </c>
      <c r="N86" s="17">
        <f t="shared" si="8"/>
        <v>1477.8479582139989</v>
      </c>
      <c r="O86" s="20">
        <f t="shared" si="9"/>
        <v>1477.8479582139989</v>
      </c>
    </row>
    <row r="87" spans="1:15" x14ac:dyDescent="0.2">
      <c r="A87" s="19">
        <v>44378</v>
      </c>
      <c r="B87" s="17">
        <v>33543.599999999999</v>
      </c>
      <c r="C87" s="17">
        <v>35030.699999999997</v>
      </c>
      <c r="D87" s="17">
        <v>35032.699999999997</v>
      </c>
      <c r="E87" s="17">
        <v>32839.199999999997</v>
      </c>
      <c r="F87" s="17">
        <v>27410</v>
      </c>
      <c r="G87" s="17">
        <v>33813.4</v>
      </c>
      <c r="H87" s="17">
        <v>34336.745788585118</v>
      </c>
      <c r="I87" s="18">
        <v>0</v>
      </c>
      <c r="J87" s="18">
        <f t="shared" si="10"/>
        <v>38497.300000000003</v>
      </c>
      <c r="K87" s="18">
        <f t="shared" si="13"/>
        <v>-1483.3000000000029</v>
      </c>
      <c r="L87" s="18">
        <f t="shared" si="11"/>
        <v>-22405.1</v>
      </c>
      <c r="M87" s="18">
        <f t="shared" si="12"/>
        <v>-1483.3000000000029</v>
      </c>
      <c r="N87" s="17">
        <f t="shared" si="8"/>
        <v>523.34578858511668</v>
      </c>
      <c r="O87" s="20">
        <f t="shared" si="9"/>
        <v>523.34578858511668</v>
      </c>
    </row>
    <row r="88" spans="1:15" x14ac:dyDescent="0.2">
      <c r="A88" s="19">
        <v>44379</v>
      </c>
      <c r="B88" s="17">
        <v>33813.4</v>
      </c>
      <c r="C88" s="17">
        <v>33542.199999999997</v>
      </c>
      <c r="D88" s="17">
        <v>33925.9</v>
      </c>
      <c r="E88" s="17">
        <v>32734.6</v>
      </c>
      <c r="F88" s="17">
        <v>78930</v>
      </c>
      <c r="G88" s="17">
        <v>34742.800000000003</v>
      </c>
      <c r="H88" s="17">
        <v>34030.802578369883</v>
      </c>
      <c r="I88" s="18">
        <v>269.80000000000291</v>
      </c>
      <c r="J88" s="18">
        <f t="shared" si="10"/>
        <v>38767.100000000006</v>
      </c>
      <c r="K88" s="18">
        <f t="shared" si="13"/>
        <v>269.80000000000291</v>
      </c>
      <c r="L88" s="18">
        <f t="shared" si="11"/>
        <v>-22135.299999999996</v>
      </c>
      <c r="M88" s="18">
        <f t="shared" si="12"/>
        <v>0</v>
      </c>
      <c r="N88" s="17">
        <f t="shared" si="8"/>
        <v>-711.99742163011979</v>
      </c>
      <c r="O88" s="20">
        <f t="shared" si="9"/>
        <v>711.99742163011979</v>
      </c>
    </row>
    <row r="89" spans="1:15" x14ac:dyDescent="0.2">
      <c r="A89" s="19">
        <v>44380</v>
      </c>
      <c r="B89" s="17">
        <v>34742.800000000003</v>
      </c>
      <c r="C89" s="17">
        <v>33814.199999999997</v>
      </c>
      <c r="D89" s="17">
        <v>34909.800000000003</v>
      </c>
      <c r="E89" s="17">
        <v>33363.300000000003</v>
      </c>
      <c r="F89" s="17">
        <v>55690</v>
      </c>
      <c r="G89" s="17">
        <v>35298.199999999997</v>
      </c>
      <c r="H89" s="17">
        <v>34667.447254418374</v>
      </c>
      <c r="I89" s="18">
        <v>929.40000000000146</v>
      </c>
      <c r="J89" s="18">
        <f t="shared" si="10"/>
        <v>39696.500000000007</v>
      </c>
      <c r="K89" s="18">
        <f t="shared" si="13"/>
        <v>929.40000000000146</v>
      </c>
      <c r="L89" s="18">
        <f t="shared" si="11"/>
        <v>-21205.899999999994</v>
      </c>
      <c r="M89" s="18">
        <f t="shared" si="12"/>
        <v>0</v>
      </c>
      <c r="N89" s="17">
        <f t="shared" si="8"/>
        <v>-630.75274558162346</v>
      </c>
      <c r="O89" s="20">
        <f t="shared" si="9"/>
        <v>630.75274558162346</v>
      </c>
    </row>
    <row r="90" spans="1:15" x14ac:dyDescent="0.2">
      <c r="A90" s="19">
        <v>44381</v>
      </c>
      <c r="B90" s="17">
        <v>35298.199999999997</v>
      </c>
      <c r="C90" s="17">
        <v>34742.800000000003</v>
      </c>
      <c r="D90" s="17">
        <v>35957.599999999999</v>
      </c>
      <c r="E90" s="17">
        <v>34740.1</v>
      </c>
      <c r="F90" s="17">
        <v>56130</v>
      </c>
      <c r="G90" s="17">
        <v>33687.800000000003</v>
      </c>
      <c r="H90" s="17">
        <v>34909.689814235862</v>
      </c>
      <c r="I90" s="18">
        <v>0</v>
      </c>
      <c r="J90" s="18">
        <f t="shared" si="10"/>
        <v>39696.500000000007</v>
      </c>
      <c r="K90" s="18">
        <f t="shared" si="13"/>
        <v>555.39999999999418</v>
      </c>
      <c r="L90" s="18">
        <f t="shared" si="11"/>
        <v>-20650.5</v>
      </c>
      <c r="M90" s="18">
        <f t="shared" si="12"/>
        <v>555.39999999999418</v>
      </c>
      <c r="N90" s="17">
        <f t="shared" si="8"/>
        <v>1221.8898142358594</v>
      </c>
      <c r="O90" s="20">
        <f t="shared" si="9"/>
        <v>1221.8898142358594</v>
      </c>
    </row>
    <row r="91" spans="1:15" x14ac:dyDescent="0.2">
      <c r="A91" s="19">
        <v>44382</v>
      </c>
      <c r="B91" s="17">
        <v>33687.800000000003</v>
      </c>
      <c r="C91" s="17">
        <v>35297</v>
      </c>
      <c r="D91" s="17">
        <v>35300.5</v>
      </c>
      <c r="E91" s="17">
        <v>33164.1</v>
      </c>
      <c r="F91" s="17">
        <v>88360</v>
      </c>
      <c r="G91" s="17">
        <v>34225.599999999999</v>
      </c>
      <c r="H91" s="17">
        <v>34684.874400422108</v>
      </c>
      <c r="I91" s="18">
        <v>0</v>
      </c>
      <c r="J91" s="18">
        <f t="shared" si="10"/>
        <v>39696.500000000007</v>
      </c>
      <c r="K91" s="18">
        <f t="shared" si="13"/>
        <v>-1610.3999999999942</v>
      </c>
      <c r="L91" s="18">
        <f t="shared" si="11"/>
        <v>-22260.899999999994</v>
      </c>
      <c r="M91" s="18">
        <f t="shared" si="12"/>
        <v>-1610.3999999999942</v>
      </c>
      <c r="N91" s="17">
        <f t="shared" si="8"/>
        <v>459.27440042210947</v>
      </c>
      <c r="O91" s="20">
        <f t="shared" si="9"/>
        <v>459.27440042210947</v>
      </c>
    </row>
    <row r="92" spans="1:15" x14ac:dyDescent="0.2">
      <c r="A92" s="19">
        <v>44383</v>
      </c>
      <c r="B92" s="17">
        <v>34225.599999999999</v>
      </c>
      <c r="C92" s="17">
        <v>33688.5</v>
      </c>
      <c r="D92" s="17">
        <v>35062</v>
      </c>
      <c r="E92" s="17">
        <v>33581.699999999997</v>
      </c>
      <c r="F92" s="17">
        <v>83630</v>
      </c>
      <c r="G92" s="17">
        <v>33867.800000000003</v>
      </c>
      <c r="H92" s="17">
        <v>34267.964688436368</v>
      </c>
      <c r="I92" s="18">
        <v>537.79999999999563</v>
      </c>
      <c r="J92" s="18">
        <f t="shared" si="10"/>
        <v>40234.300000000003</v>
      </c>
      <c r="K92" s="18">
        <f t="shared" si="13"/>
        <v>537.79999999999563</v>
      </c>
      <c r="L92" s="18">
        <f t="shared" si="11"/>
        <v>-21723.1</v>
      </c>
      <c r="M92" s="18">
        <f t="shared" si="12"/>
        <v>0</v>
      </c>
      <c r="N92" s="17">
        <f t="shared" si="8"/>
        <v>400.1646884363654</v>
      </c>
      <c r="O92" s="20">
        <f t="shared" si="9"/>
        <v>400.1646884363654</v>
      </c>
    </row>
    <row r="93" spans="1:15" x14ac:dyDescent="0.2">
      <c r="A93" s="19">
        <v>44384</v>
      </c>
      <c r="B93" s="17">
        <v>33867.800000000003</v>
      </c>
      <c r="C93" s="17">
        <v>34228.699999999997</v>
      </c>
      <c r="D93" s="17">
        <v>35036.6</v>
      </c>
      <c r="E93" s="17">
        <v>33801.300000000003</v>
      </c>
      <c r="F93" s="17">
        <v>72030</v>
      </c>
      <c r="G93" s="17">
        <v>32866.300000000003</v>
      </c>
      <c r="H93" s="17">
        <v>34110.653697414527</v>
      </c>
      <c r="I93" s="18">
        <v>-357.79999999999558</v>
      </c>
      <c r="J93" s="18">
        <f t="shared" si="10"/>
        <v>39876.500000000007</v>
      </c>
      <c r="K93" s="18">
        <f t="shared" si="13"/>
        <v>-357.79999999999563</v>
      </c>
      <c r="L93" s="18">
        <f t="shared" si="11"/>
        <v>-22080.899999999994</v>
      </c>
      <c r="M93" s="18">
        <f t="shared" si="12"/>
        <v>0</v>
      </c>
      <c r="N93" s="17">
        <f t="shared" si="8"/>
        <v>1244.3536974145245</v>
      </c>
      <c r="O93" s="20">
        <f t="shared" si="9"/>
        <v>1244.3536974145245</v>
      </c>
    </row>
    <row r="94" spans="1:15" x14ac:dyDescent="0.2">
      <c r="A94" s="19">
        <v>44385</v>
      </c>
      <c r="B94" s="17">
        <v>32866.300000000003</v>
      </c>
      <c r="C94" s="17">
        <v>33859.4</v>
      </c>
      <c r="D94" s="17">
        <v>33923.199999999997</v>
      </c>
      <c r="E94" s="17">
        <v>32146.9</v>
      </c>
      <c r="F94" s="17">
        <v>108090</v>
      </c>
      <c r="G94" s="17">
        <v>33797.4</v>
      </c>
      <c r="H94" s="17">
        <v>33652.987507041376</v>
      </c>
      <c r="I94" s="18">
        <v>-1001.5</v>
      </c>
      <c r="J94" s="18">
        <f t="shared" si="10"/>
        <v>38875.000000000007</v>
      </c>
      <c r="K94" s="18">
        <f t="shared" si="13"/>
        <v>-1001.5</v>
      </c>
      <c r="L94" s="18">
        <f t="shared" si="11"/>
        <v>-23082.399999999994</v>
      </c>
      <c r="M94" s="18">
        <f t="shared" si="12"/>
        <v>0</v>
      </c>
      <c r="N94" s="17">
        <f t="shared" si="8"/>
        <v>-144.41249295862508</v>
      </c>
      <c r="O94" s="20">
        <f t="shared" si="9"/>
        <v>144.41249295862508</v>
      </c>
    </row>
    <row r="95" spans="1:15" x14ac:dyDescent="0.2">
      <c r="A95" s="19">
        <v>44386</v>
      </c>
      <c r="B95" s="17">
        <v>33797.4</v>
      </c>
      <c r="C95" s="17">
        <v>32866.300000000003</v>
      </c>
      <c r="D95" s="17">
        <v>34079.199999999997</v>
      </c>
      <c r="E95" s="17">
        <v>32367</v>
      </c>
      <c r="F95" s="17">
        <v>67140</v>
      </c>
      <c r="G95" s="17">
        <v>33510.6</v>
      </c>
      <c r="H95" s="17">
        <v>33421.944217317257</v>
      </c>
      <c r="I95" s="18">
        <v>931.09999999999854</v>
      </c>
      <c r="J95" s="18">
        <f t="shared" si="10"/>
        <v>39806.100000000006</v>
      </c>
      <c r="K95" s="18">
        <f t="shared" si="13"/>
        <v>931.09999999999854</v>
      </c>
      <c r="L95" s="18">
        <f t="shared" si="11"/>
        <v>-22151.299999999996</v>
      </c>
      <c r="M95" s="18">
        <f t="shared" si="12"/>
        <v>0</v>
      </c>
      <c r="N95" s="17">
        <f t="shared" si="8"/>
        <v>-88.655782682741119</v>
      </c>
      <c r="O95" s="20">
        <f t="shared" si="9"/>
        <v>88.655782682741119</v>
      </c>
    </row>
    <row r="96" spans="1:15" x14ac:dyDescent="0.2">
      <c r="A96" s="19">
        <v>44387</v>
      </c>
      <c r="B96" s="17">
        <v>33510.6</v>
      </c>
      <c r="C96" s="17">
        <v>33797.699999999997</v>
      </c>
      <c r="D96" s="17">
        <v>34221</v>
      </c>
      <c r="E96" s="17">
        <v>33056.800000000003</v>
      </c>
      <c r="F96" s="17">
        <v>50940</v>
      </c>
      <c r="G96" s="17">
        <v>34227.699999999997</v>
      </c>
      <c r="H96" s="17">
        <v>34041.254716043477</v>
      </c>
      <c r="I96" s="18">
        <v>0</v>
      </c>
      <c r="J96" s="18">
        <f t="shared" si="10"/>
        <v>39806.100000000006</v>
      </c>
      <c r="K96" s="18">
        <f t="shared" si="13"/>
        <v>-286.80000000000291</v>
      </c>
      <c r="L96" s="18">
        <f t="shared" si="11"/>
        <v>-22438.1</v>
      </c>
      <c r="M96" s="18">
        <f t="shared" si="12"/>
        <v>-286.80000000000291</v>
      </c>
      <c r="N96" s="17">
        <f t="shared" si="8"/>
        <v>-186.44528395652014</v>
      </c>
      <c r="O96" s="20">
        <f t="shared" si="9"/>
        <v>186.44528395652014</v>
      </c>
    </row>
    <row r="97" spans="1:15" x14ac:dyDescent="0.2">
      <c r="A97" s="19">
        <v>44388</v>
      </c>
      <c r="B97" s="17">
        <v>34227.699999999997</v>
      </c>
      <c r="C97" s="17">
        <v>33510.800000000003</v>
      </c>
      <c r="D97" s="17">
        <v>34580.6</v>
      </c>
      <c r="E97" s="17">
        <v>33319.800000000003</v>
      </c>
      <c r="F97" s="17">
        <v>35720</v>
      </c>
      <c r="G97" s="17">
        <v>33113</v>
      </c>
      <c r="H97" s="17">
        <v>33843.027624934439</v>
      </c>
      <c r="I97" s="18">
        <v>717.09999999999854</v>
      </c>
      <c r="J97" s="18">
        <f t="shared" si="10"/>
        <v>40523.200000000004</v>
      </c>
      <c r="K97" s="18">
        <f t="shared" si="13"/>
        <v>717.09999999999854</v>
      </c>
      <c r="L97" s="18">
        <f t="shared" si="11"/>
        <v>-21721</v>
      </c>
      <c r="M97" s="18">
        <f t="shared" si="12"/>
        <v>0</v>
      </c>
      <c r="N97" s="17">
        <f t="shared" si="8"/>
        <v>730.02762493443879</v>
      </c>
      <c r="O97" s="20">
        <f t="shared" si="9"/>
        <v>730.02762493443879</v>
      </c>
    </row>
    <row r="98" spans="1:15" x14ac:dyDescent="0.2">
      <c r="A98" s="19">
        <v>44389</v>
      </c>
      <c r="B98" s="17">
        <v>33113</v>
      </c>
      <c r="C98" s="17">
        <v>34228.300000000003</v>
      </c>
      <c r="D98" s="17">
        <v>34598</v>
      </c>
      <c r="E98" s="17">
        <v>32662.799999999999</v>
      </c>
      <c r="F98" s="17">
        <v>63240</v>
      </c>
      <c r="G98" s="17">
        <v>32728.1</v>
      </c>
      <c r="H98" s="17">
        <v>33687.200144061972</v>
      </c>
      <c r="I98" s="18">
        <v>0</v>
      </c>
      <c r="J98" s="18">
        <f t="shared" si="10"/>
        <v>40523.200000000004</v>
      </c>
      <c r="K98" s="18">
        <f t="shared" si="13"/>
        <v>-1114.6999999999971</v>
      </c>
      <c r="L98" s="18">
        <f t="shared" si="11"/>
        <v>-22835.699999999997</v>
      </c>
      <c r="M98" s="18">
        <f t="shared" si="12"/>
        <v>-1114.6999999999971</v>
      </c>
      <c r="N98" s="17">
        <f t="shared" si="8"/>
        <v>959.10014406197297</v>
      </c>
      <c r="O98" s="20">
        <f t="shared" si="9"/>
        <v>959.10014406197297</v>
      </c>
    </row>
    <row r="99" spans="1:15" x14ac:dyDescent="0.2">
      <c r="A99" s="19">
        <v>44390</v>
      </c>
      <c r="B99" s="17">
        <v>32728.1</v>
      </c>
      <c r="C99" s="17">
        <v>33106.1</v>
      </c>
      <c r="D99" s="17">
        <v>33307.699999999997</v>
      </c>
      <c r="E99" s="17">
        <v>32259.5</v>
      </c>
      <c r="F99" s="17">
        <v>60040</v>
      </c>
      <c r="G99" s="17">
        <v>32820.699999999997</v>
      </c>
      <c r="H99" s="17">
        <v>33030.65578651354</v>
      </c>
      <c r="I99" s="18">
        <v>-384.90000000000151</v>
      </c>
      <c r="J99" s="18">
        <f t="shared" si="10"/>
        <v>40138.300000000003</v>
      </c>
      <c r="K99" s="18">
        <f t="shared" si="13"/>
        <v>-384.90000000000146</v>
      </c>
      <c r="L99" s="18">
        <f t="shared" si="11"/>
        <v>-23220.6</v>
      </c>
      <c r="M99" s="18">
        <f t="shared" si="12"/>
        <v>0</v>
      </c>
      <c r="N99" s="17">
        <f t="shared" si="8"/>
        <v>209.95578651354299</v>
      </c>
      <c r="O99" s="20">
        <f t="shared" si="9"/>
        <v>209.95578651354299</v>
      </c>
    </row>
    <row r="100" spans="1:15" x14ac:dyDescent="0.2">
      <c r="A100" s="19">
        <v>44391</v>
      </c>
      <c r="B100" s="17">
        <v>32820.699999999997</v>
      </c>
      <c r="C100" s="17">
        <v>32727.8</v>
      </c>
      <c r="D100" s="17">
        <v>33051.9</v>
      </c>
      <c r="E100" s="17">
        <v>31611.200000000001</v>
      </c>
      <c r="F100" s="17">
        <v>69560</v>
      </c>
      <c r="G100" s="17">
        <v>31840.5</v>
      </c>
      <c r="H100" s="17">
        <v>32445.34961767972</v>
      </c>
      <c r="I100" s="18">
        <v>92.599999999998545</v>
      </c>
      <c r="J100" s="18">
        <f t="shared" si="10"/>
        <v>40230.9</v>
      </c>
      <c r="K100" s="18">
        <f t="shared" si="13"/>
        <v>92.599999999998545</v>
      </c>
      <c r="L100" s="18">
        <f t="shared" si="11"/>
        <v>-23128</v>
      </c>
      <c r="M100" s="18">
        <f t="shared" si="12"/>
        <v>0</v>
      </c>
      <c r="N100" s="17">
        <f t="shared" si="8"/>
        <v>604.84961767971981</v>
      </c>
      <c r="O100" s="20">
        <f t="shared" si="9"/>
        <v>604.84961767971981</v>
      </c>
    </row>
    <row r="101" spans="1:15" x14ac:dyDescent="0.2">
      <c r="A101" s="19">
        <v>44392</v>
      </c>
      <c r="B101" s="17">
        <v>31840.5</v>
      </c>
      <c r="C101" s="17">
        <v>32820.5</v>
      </c>
      <c r="D101" s="17">
        <v>33157</v>
      </c>
      <c r="E101" s="17">
        <v>31175.8</v>
      </c>
      <c r="F101" s="17">
        <v>76950</v>
      </c>
      <c r="G101" s="17">
        <v>31394</v>
      </c>
      <c r="H101" s="17">
        <v>32284.433007444459</v>
      </c>
      <c r="I101" s="18">
        <v>0</v>
      </c>
      <c r="J101" s="18">
        <f t="shared" si="10"/>
        <v>40230.9</v>
      </c>
      <c r="K101" s="18">
        <f t="shared" si="13"/>
        <v>-980.19999999999709</v>
      </c>
      <c r="L101" s="18">
        <f t="shared" si="11"/>
        <v>-24108.199999999997</v>
      </c>
      <c r="M101" s="18">
        <f t="shared" si="12"/>
        <v>-980.19999999999709</v>
      </c>
      <c r="N101" s="17">
        <f t="shared" si="8"/>
        <v>890.43300744445878</v>
      </c>
      <c r="O101" s="20">
        <f t="shared" si="9"/>
        <v>890.43300744445878</v>
      </c>
    </row>
    <row r="102" spans="1:15" x14ac:dyDescent="0.2">
      <c r="A102" s="19">
        <v>44393</v>
      </c>
      <c r="B102" s="17">
        <v>31394</v>
      </c>
      <c r="C102" s="17">
        <v>31842.3</v>
      </c>
      <c r="D102" s="17">
        <v>32239.8</v>
      </c>
      <c r="E102" s="17">
        <v>31062.2</v>
      </c>
      <c r="F102" s="17">
        <v>70480</v>
      </c>
      <c r="G102" s="17">
        <v>31518.6</v>
      </c>
      <c r="H102" s="17">
        <v>31803.183275045591</v>
      </c>
      <c r="I102" s="18">
        <v>-446.5</v>
      </c>
      <c r="J102" s="18">
        <f t="shared" si="10"/>
        <v>39784.400000000001</v>
      </c>
      <c r="K102" s="18">
        <f t="shared" si="13"/>
        <v>-446.5</v>
      </c>
      <c r="L102" s="18">
        <f t="shared" si="11"/>
        <v>-24554.699999999997</v>
      </c>
      <c r="M102" s="18">
        <f t="shared" si="12"/>
        <v>0</v>
      </c>
      <c r="N102" s="17">
        <f t="shared" si="8"/>
        <v>284.58327504559202</v>
      </c>
      <c r="O102" s="20">
        <f t="shared" si="9"/>
        <v>284.58327504559202</v>
      </c>
    </row>
    <row r="103" spans="1:15" x14ac:dyDescent="0.2">
      <c r="A103" s="19">
        <v>44394</v>
      </c>
      <c r="B103" s="17">
        <v>31518.6</v>
      </c>
      <c r="C103" s="17">
        <v>31384.400000000001</v>
      </c>
      <c r="D103" s="17">
        <v>31914.799999999999</v>
      </c>
      <c r="E103" s="17">
        <v>31207.8</v>
      </c>
      <c r="F103" s="17">
        <v>58060</v>
      </c>
      <c r="G103" s="17">
        <v>31785.4</v>
      </c>
      <c r="H103" s="17">
        <v>31811.2025660949</v>
      </c>
      <c r="I103" s="18">
        <v>124.5999999999985</v>
      </c>
      <c r="J103" s="18">
        <f t="shared" si="10"/>
        <v>39909</v>
      </c>
      <c r="K103" s="18">
        <f t="shared" si="13"/>
        <v>124.59999999999854</v>
      </c>
      <c r="L103" s="18">
        <f t="shared" si="11"/>
        <v>-24430.1</v>
      </c>
      <c r="M103" s="18">
        <f t="shared" si="12"/>
        <v>0</v>
      </c>
      <c r="N103" s="17">
        <f t="shared" si="8"/>
        <v>25.802566094898793</v>
      </c>
      <c r="O103" s="20">
        <f t="shared" si="9"/>
        <v>25.802566094898793</v>
      </c>
    </row>
    <row r="104" spans="1:15" x14ac:dyDescent="0.2">
      <c r="A104" s="19">
        <v>44395</v>
      </c>
      <c r="B104" s="17">
        <v>31785.4</v>
      </c>
      <c r="C104" s="17">
        <v>31517.9</v>
      </c>
      <c r="D104" s="17">
        <v>32408.2</v>
      </c>
      <c r="E104" s="17">
        <v>31220.6</v>
      </c>
      <c r="F104" s="17">
        <v>57010</v>
      </c>
      <c r="G104" s="17">
        <v>30837.200000000001</v>
      </c>
      <c r="H104" s="17">
        <v>31630.654916400192</v>
      </c>
      <c r="I104" s="18">
        <v>266.80000000000291</v>
      </c>
      <c r="J104" s="18">
        <f t="shared" si="10"/>
        <v>40175.800000000003</v>
      </c>
      <c r="K104" s="18">
        <f t="shared" si="13"/>
        <v>266.80000000000291</v>
      </c>
      <c r="L104" s="18">
        <f t="shared" si="11"/>
        <v>-24163.299999999996</v>
      </c>
      <c r="M104" s="18">
        <f t="shared" si="12"/>
        <v>0</v>
      </c>
      <c r="N104" s="17">
        <f t="shared" si="8"/>
        <v>793.454916400191</v>
      </c>
      <c r="O104" s="20">
        <f t="shared" si="9"/>
        <v>793.454916400191</v>
      </c>
    </row>
    <row r="105" spans="1:15" x14ac:dyDescent="0.2">
      <c r="A105" s="19">
        <v>44396</v>
      </c>
      <c r="B105" s="17">
        <v>30837.200000000001</v>
      </c>
      <c r="C105" s="17">
        <v>31782.9</v>
      </c>
      <c r="D105" s="17">
        <v>31887</v>
      </c>
      <c r="E105" s="17">
        <v>30478.2</v>
      </c>
      <c r="F105" s="17">
        <v>77480</v>
      </c>
      <c r="G105" s="17">
        <v>29793.8</v>
      </c>
      <c r="H105" s="17">
        <v>30972.983999607739</v>
      </c>
      <c r="I105" s="18">
        <v>0</v>
      </c>
      <c r="J105" s="18">
        <f t="shared" si="10"/>
        <v>40175.800000000003</v>
      </c>
      <c r="K105" s="18">
        <f t="shared" si="13"/>
        <v>-948.20000000000073</v>
      </c>
      <c r="L105" s="18">
        <f t="shared" si="11"/>
        <v>-25111.499999999996</v>
      </c>
      <c r="M105" s="18">
        <f t="shared" si="12"/>
        <v>-948.20000000000073</v>
      </c>
      <c r="N105" s="17">
        <f t="shared" si="8"/>
        <v>1179.1839996077397</v>
      </c>
      <c r="O105" s="20">
        <f t="shared" si="9"/>
        <v>1179.1839996077397</v>
      </c>
    </row>
    <row r="106" spans="1:15" x14ac:dyDescent="0.2">
      <c r="A106" s="19">
        <v>44397</v>
      </c>
      <c r="B106" s="17">
        <v>29793.8</v>
      </c>
      <c r="C106" s="17">
        <v>30835.4</v>
      </c>
      <c r="D106" s="17">
        <v>31040.799999999999</v>
      </c>
      <c r="E106" s="17">
        <v>29310.2</v>
      </c>
      <c r="F106" s="17">
        <v>97460</v>
      </c>
      <c r="G106" s="17">
        <v>32131.4</v>
      </c>
      <c r="H106" s="17">
        <v>31092.696772834399</v>
      </c>
      <c r="I106" s="18">
        <v>-1043.400000000001</v>
      </c>
      <c r="J106" s="18">
        <f t="shared" si="10"/>
        <v>39132.400000000001</v>
      </c>
      <c r="K106" s="18">
        <f t="shared" si="13"/>
        <v>-1043.4000000000015</v>
      </c>
      <c r="L106" s="18">
        <f t="shared" si="11"/>
        <v>-26154.899999999998</v>
      </c>
      <c r="M106" s="18">
        <f t="shared" si="12"/>
        <v>0</v>
      </c>
      <c r="N106" s="17">
        <f t="shared" si="8"/>
        <v>-1038.7032271656026</v>
      </c>
      <c r="O106" s="20">
        <f t="shared" si="9"/>
        <v>1038.7032271656026</v>
      </c>
    </row>
    <row r="107" spans="1:15" x14ac:dyDescent="0.2">
      <c r="A107" s="19">
        <v>44398</v>
      </c>
      <c r="B107" s="17">
        <v>32131.4</v>
      </c>
      <c r="C107" s="17">
        <v>29794.7</v>
      </c>
      <c r="D107" s="17">
        <v>32794.6</v>
      </c>
      <c r="E107" s="17">
        <v>29519.3</v>
      </c>
      <c r="F107" s="17">
        <v>118340</v>
      </c>
      <c r="G107" s="17">
        <v>32298.9</v>
      </c>
      <c r="H107" s="17">
        <v>31461.582147920599</v>
      </c>
      <c r="I107" s="18">
        <v>2337.6000000000022</v>
      </c>
      <c r="J107" s="18">
        <f t="shared" si="10"/>
        <v>41470</v>
      </c>
      <c r="K107" s="18">
        <f t="shared" si="13"/>
        <v>2337.6000000000022</v>
      </c>
      <c r="L107" s="18">
        <f t="shared" si="11"/>
        <v>-23817.299999999996</v>
      </c>
      <c r="M107" s="18">
        <f t="shared" si="12"/>
        <v>0</v>
      </c>
      <c r="N107" s="17">
        <f t="shared" si="8"/>
        <v>-837.31785207940266</v>
      </c>
      <c r="O107" s="20">
        <f t="shared" si="9"/>
        <v>837.31785207940266</v>
      </c>
    </row>
    <row r="108" spans="1:15" x14ac:dyDescent="0.2">
      <c r="A108" s="19">
        <v>44399</v>
      </c>
      <c r="B108" s="17">
        <v>32298.9</v>
      </c>
      <c r="C108" s="17">
        <v>32131.7</v>
      </c>
      <c r="D108" s="17">
        <v>32585.4</v>
      </c>
      <c r="E108" s="17">
        <v>31729.4</v>
      </c>
      <c r="F108" s="17">
        <v>64870.000000000007</v>
      </c>
      <c r="G108" s="17">
        <v>33603.300000000003</v>
      </c>
      <c r="H108" s="17">
        <v>32805.17364082046</v>
      </c>
      <c r="I108" s="18">
        <v>0</v>
      </c>
      <c r="J108" s="18">
        <f t="shared" si="10"/>
        <v>41470</v>
      </c>
      <c r="K108" s="18">
        <f t="shared" si="13"/>
        <v>167.5</v>
      </c>
      <c r="L108" s="18">
        <f t="shared" si="11"/>
        <v>-23649.799999999996</v>
      </c>
      <c r="M108" s="18">
        <f t="shared" si="12"/>
        <v>167.5</v>
      </c>
      <c r="N108" s="17">
        <f t="shared" si="8"/>
        <v>-798.12635917954321</v>
      </c>
      <c r="O108" s="20">
        <f t="shared" si="9"/>
        <v>798.12635917954321</v>
      </c>
    </row>
    <row r="109" spans="1:15" x14ac:dyDescent="0.2">
      <c r="A109" s="19">
        <v>44400</v>
      </c>
      <c r="B109" s="17">
        <v>33603.300000000003</v>
      </c>
      <c r="C109" s="17">
        <v>32297.9</v>
      </c>
      <c r="D109" s="17">
        <v>33605.599999999999</v>
      </c>
      <c r="E109" s="17">
        <v>32041.1</v>
      </c>
      <c r="F109" s="17">
        <v>66150</v>
      </c>
      <c r="G109" s="17">
        <v>33824.800000000003</v>
      </c>
      <c r="H109" s="17">
        <v>33256.267108252272</v>
      </c>
      <c r="I109" s="18">
        <v>1304.400000000001</v>
      </c>
      <c r="J109" s="18">
        <f t="shared" si="10"/>
        <v>42774.400000000001</v>
      </c>
      <c r="K109" s="18">
        <f t="shared" si="13"/>
        <v>1304.4000000000015</v>
      </c>
      <c r="L109" s="18">
        <f t="shared" si="11"/>
        <v>-22345.399999999994</v>
      </c>
      <c r="M109" s="18">
        <f t="shared" si="12"/>
        <v>0</v>
      </c>
      <c r="N109" s="17">
        <f t="shared" si="8"/>
        <v>-568.5328917477309</v>
      </c>
      <c r="O109" s="20">
        <f t="shared" si="9"/>
        <v>568.5328917477309</v>
      </c>
    </row>
    <row r="110" spans="1:15" x14ac:dyDescent="0.2">
      <c r="A110" s="19">
        <v>44401</v>
      </c>
      <c r="B110" s="17">
        <v>33824.800000000003</v>
      </c>
      <c r="C110" s="17">
        <v>33600.5</v>
      </c>
      <c r="D110" s="17">
        <v>33955</v>
      </c>
      <c r="E110" s="17">
        <v>33412.9</v>
      </c>
      <c r="F110" s="17">
        <v>67140</v>
      </c>
      <c r="G110" s="17">
        <v>35391.1</v>
      </c>
      <c r="H110" s="17">
        <v>34330.305587843533</v>
      </c>
      <c r="I110" s="18">
        <v>0</v>
      </c>
      <c r="J110" s="18">
        <f t="shared" si="10"/>
        <v>42774.400000000001</v>
      </c>
      <c r="K110" s="18">
        <f t="shared" si="13"/>
        <v>221.5</v>
      </c>
      <c r="L110" s="18">
        <f t="shared" si="11"/>
        <v>-22123.899999999994</v>
      </c>
      <c r="M110" s="18">
        <f t="shared" si="12"/>
        <v>221.5</v>
      </c>
      <c r="N110" s="17">
        <f t="shared" si="8"/>
        <v>-1060.7944121564651</v>
      </c>
      <c r="O110" s="20">
        <f t="shared" si="9"/>
        <v>1060.7944121564651</v>
      </c>
    </row>
    <row r="111" spans="1:15" x14ac:dyDescent="0.2">
      <c r="A111" s="19">
        <v>44402</v>
      </c>
      <c r="B111" s="17">
        <v>35391.1</v>
      </c>
      <c r="C111" s="17">
        <v>34392.5</v>
      </c>
      <c r="D111" s="17">
        <v>35391.1</v>
      </c>
      <c r="E111" s="17">
        <v>33881.300000000003</v>
      </c>
      <c r="F111" s="17">
        <v>65099.999999999993</v>
      </c>
      <c r="G111" s="17">
        <v>37276.6</v>
      </c>
      <c r="H111" s="17">
        <v>35540.253980544527</v>
      </c>
      <c r="I111" s="18">
        <v>1566.2999999999961</v>
      </c>
      <c r="J111" s="18">
        <f t="shared" si="10"/>
        <v>44340.7</v>
      </c>
      <c r="K111" s="18">
        <f t="shared" si="13"/>
        <v>1566.2999999999956</v>
      </c>
      <c r="L111" s="18">
        <f t="shared" si="11"/>
        <v>-20557.599999999999</v>
      </c>
      <c r="M111" s="18">
        <f t="shared" si="12"/>
        <v>0</v>
      </c>
      <c r="N111" s="17">
        <f t="shared" si="8"/>
        <v>-1736.3460194554718</v>
      </c>
      <c r="O111" s="20">
        <f t="shared" si="9"/>
        <v>1736.3460194554718</v>
      </c>
    </row>
    <row r="112" spans="1:15" x14ac:dyDescent="0.2">
      <c r="A112" s="19">
        <v>44403</v>
      </c>
      <c r="B112" s="17">
        <v>37276.6</v>
      </c>
      <c r="C112" s="17">
        <v>35392.300000000003</v>
      </c>
      <c r="D112" s="17">
        <v>40522.9</v>
      </c>
      <c r="E112" s="17">
        <v>35236.699999999997</v>
      </c>
      <c r="F112" s="17">
        <v>177630</v>
      </c>
      <c r="G112" s="17">
        <v>39452</v>
      </c>
      <c r="H112" s="17">
        <v>38016.515437003938</v>
      </c>
      <c r="I112" s="18">
        <v>1885.5</v>
      </c>
      <c r="J112" s="18">
        <f t="shared" si="10"/>
        <v>46226.2</v>
      </c>
      <c r="K112" s="18">
        <f t="shared" si="13"/>
        <v>1885.5</v>
      </c>
      <c r="L112" s="18">
        <f t="shared" si="11"/>
        <v>-18672.099999999999</v>
      </c>
      <c r="M112" s="18">
        <f t="shared" si="12"/>
        <v>0</v>
      </c>
      <c r="N112" s="17">
        <f t="shared" si="8"/>
        <v>-1435.4845629960619</v>
      </c>
      <c r="O112" s="20">
        <f t="shared" si="9"/>
        <v>1435.4845629960619</v>
      </c>
    </row>
    <row r="113" spans="1:15" x14ac:dyDescent="0.2">
      <c r="A113" s="19">
        <v>44404</v>
      </c>
      <c r="B113" s="17">
        <v>39452</v>
      </c>
      <c r="C113" s="17">
        <v>37294.300000000003</v>
      </c>
      <c r="D113" s="17">
        <v>39455.9</v>
      </c>
      <c r="E113" s="17">
        <v>36427.4</v>
      </c>
      <c r="F113" s="17">
        <v>100240</v>
      </c>
      <c r="G113" s="17">
        <v>40003.199999999997</v>
      </c>
      <c r="H113" s="17">
        <v>38591.485966011147</v>
      </c>
      <c r="I113" s="18">
        <v>2175.400000000001</v>
      </c>
      <c r="J113" s="18">
        <f t="shared" si="10"/>
        <v>48401.599999999999</v>
      </c>
      <c r="K113" s="18">
        <f t="shared" si="13"/>
        <v>2175.4000000000015</v>
      </c>
      <c r="L113" s="18">
        <f t="shared" si="11"/>
        <v>-16496.699999999997</v>
      </c>
      <c r="M113" s="18">
        <f t="shared" si="12"/>
        <v>0</v>
      </c>
      <c r="N113" s="17">
        <f t="shared" si="8"/>
        <v>-1411.7140339888501</v>
      </c>
      <c r="O113" s="20">
        <f t="shared" si="9"/>
        <v>1411.7140339888501</v>
      </c>
    </row>
    <row r="114" spans="1:15" x14ac:dyDescent="0.2">
      <c r="A114" s="19">
        <v>44405</v>
      </c>
      <c r="B114" s="17">
        <v>40003.199999999997</v>
      </c>
      <c r="C114" s="17">
        <v>39450.400000000001</v>
      </c>
      <c r="D114" s="17">
        <v>40862.199999999997</v>
      </c>
      <c r="E114" s="17">
        <v>38883.800000000003</v>
      </c>
      <c r="F114" s="17">
        <v>148920</v>
      </c>
      <c r="G114" s="17">
        <v>40001.4</v>
      </c>
      <c r="H114" s="17">
        <v>40059.679395532141</v>
      </c>
      <c r="I114" s="18">
        <v>0</v>
      </c>
      <c r="J114" s="18">
        <f t="shared" si="10"/>
        <v>48401.599999999999</v>
      </c>
      <c r="K114" s="18">
        <f t="shared" si="13"/>
        <v>551.19999999999709</v>
      </c>
      <c r="L114" s="18">
        <f t="shared" si="11"/>
        <v>-15945.5</v>
      </c>
      <c r="M114" s="18">
        <f t="shared" si="12"/>
        <v>551.19999999999709</v>
      </c>
      <c r="N114" s="17">
        <f t="shared" si="8"/>
        <v>58.279395532139461</v>
      </c>
      <c r="O114" s="20">
        <f t="shared" si="9"/>
        <v>58.279395532139461</v>
      </c>
    </row>
    <row r="115" spans="1:15" x14ac:dyDescent="0.2">
      <c r="A115" s="19">
        <v>44406</v>
      </c>
      <c r="B115" s="17">
        <v>40001.4</v>
      </c>
      <c r="C115" s="17">
        <v>40009</v>
      </c>
      <c r="D115" s="17">
        <v>40630.699999999997</v>
      </c>
      <c r="E115" s="17">
        <v>39340.800000000003</v>
      </c>
      <c r="F115" s="17">
        <v>75300</v>
      </c>
      <c r="G115" s="17">
        <v>42203.4</v>
      </c>
      <c r="H115" s="17">
        <v>40747.775074268211</v>
      </c>
      <c r="I115" s="18">
        <v>-1.799999999995634</v>
      </c>
      <c r="J115" s="18">
        <f t="shared" si="10"/>
        <v>48399.8</v>
      </c>
      <c r="K115" s="18">
        <f t="shared" si="13"/>
        <v>-1.7999999999956344</v>
      </c>
      <c r="L115" s="18">
        <f t="shared" si="11"/>
        <v>-15947.299999999996</v>
      </c>
      <c r="M115" s="18">
        <f t="shared" si="12"/>
        <v>0</v>
      </c>
      <c r="N115" s="17">
        <f t="shared" si="8"/>
        <v>-1455.6249257317904</v>
      </c>
      <c r="O115" s="20">
        <f t="shared" si="9"/>
        <v>1455.6249257317904</v>
      </c>
    </row>
    <row r="116" spans="1:15" x14ac:dyDescent="0.2">
      <c r="A116" s="19">
        <v>44407</v>
      </c>
      <c r="B116" s="17">
        <v>42203.4</v>
      </c>
      <c r="C116" s="17">
        <v>40001.1</v>
      </c>
      <c r="D116" s="17">
        <v>42264.4</v>
      </c>
      <c r="E116" s="17">
        <v>38358.400000000001</v>
      </c>
      <c r="F116" s="17">
        <v>98450</v>
      </c>
      <c r="G116" s="17">
        <v>41553.699999999997</v>
      </c>
      <c r="H116" s="17">
        <v>40843.212100046207</v>
      </c>
      <c r="I116" s="18">
        <v>2202</v>
      </c>
      <c r="J116" s="18">
        <f t="shared" si="10"/>
        <v>50601.8</v>
      </c>
      <c r="K116" s="18">
        <f t="shared" si="13"/>
        <v>2202</v>
      </c>
      <c r="L116" s="18">
        <f t="shared" si="11"/>
        <v>-13745.299999999996</v>
      </c>
      <c r="M116" s="18">
        <f t="shared" si="12"/>
        <v>0</v>
      </c>
      <c r="N116" s="17">
        <f t="shared" si="8"/>
        <v>-710.48789995379047</v>
      </c>
      <c r="O116" s="20">
        <f t="shared" si="9"/>
        <v>710.48789995379047</v>
      </c>
    </row>
    <row r="117" spans="1:15" x14ac:dyDescent="0.2">
      <c r="A117" s="19">
        <v>44408</v>
      </c>
      <c r="B117" s="17">
        <v>41553.699999999997</v>
      </c>
      <c r="C117" s="17">
        <v>42201.4</v>
      </c>
      <c r="D117" s="17">
        <v>42285.3</v>
      </c>
      <c r="E117" s="17">
        <v>41066.400000000001</v>
      </c>
      <c r="F117" s="17">
        <v>44650</v>
      </c>
      <c r="G117" s="17">
        <v>39878.300000000003</v>
      </c>
      <c r="H117" s="17">
        <v>41578.447845025039</v>
      </c>
      <c r="I117" s="18">
        <v>0</v>
      </c>
      <c r="J117" s="18">
        <f t="shared" si="10"/>
        <v>50601.8</v>
      </c>
      <c r="K117" s="18">
        <f t="shared" si="13"/>
        <v>-649.70000000000437</v>
      </c>
      <c r="L117" s="18">
        <f t="shared" si="11"/>
        <v>-14395</v>
      </c>
      <c r="M117" s="18">
        <f t="shared" si="12"/>
        <v>-649.70000000000437</v>
      </c>
      <c r="N117" s="17">
        <f t="shared" si="8"/>
        <v>1700.1478450250361</v>
      </c>
      <c r="O117" s="20">
        <f t="shared" si="9"/>
        <v>1700.1478450250361</v>
      </c>
    </row>
    <row r="118" spans="1:15" x14ac:dyDescent="0.2">
      <c r="A118" s="19">
        <v>44409</v>
      </c>
      <c r="B118" s="17">
        <v>39878.300000000003</v>
      </c>
      <c r="C118" s="17">
        <v>41510</v>
      </c>
      <c r="D118" s="17">
        <v>42565</v>
      </c>
      <c r="E118" s="17">
        <v>39556.5</v>
      </c>
      <c r="F118" s="17">
        <v>80330</v>
      </c>
      <c r="G118" s="17">
        <v>39168.400000000001</v>
      </c>
      <c r="H118" s="17">
        <v>40815.202309419648</v>
      </c>
      <c r="I118" s="18">
        <v>-1675.399999999994</v>
      </c>
      <c r="J118" s="18">
        <f t="shared" si="10"/>
        <v>48926.400000000009</v>
      </c>
      <c r="K118" s="18">
        <f t="shared" si="13"/>
        <v>-1675.3999999999942</v>
      </c>
      <c r="L118" s="18">
        <f t="shared" si="11"/>
        <v>-16070.399999999994</v>
      </c>
      <c r="M118" s="18">
        <f t="shared" si="12"/>
        <v>0</v>
      </c>
      <c r="N118" s="17">
        <f t="shared" si="8"/>
        <v>1646.8023094196469</v>
      </c>
      <c r="O118" s="20">
        <f t="shared" si="9"/>
        <v>1646.8023094196469</v>
      </c>
    </row>
    <row r="119" spans="1:15" x14ac:dyDescent="0.2">
      <c r="A119" s="19">
        <v>44410</v>
      </c>
      <c r="B119" s="17">
        <v>39168.400000000001</v>
      </c>
      <c r="C119" s="17">
        <v>39869.800000000003</v>
      </c>
      <c r="D119" s="17">
        <v>40449</v>
      </c>
      <c r="E119" s="17">
        <v>38692.5</v>
      </c>
      <c r="F119" s="17">
        <v>74810</v>
      </c>
      <c r="G119" s="17">
        <v>38130.300000000003</v>
      </c>
      <c r="H119" s="17">
        <v>39430.321651227103</v>
      </c>
      <c r="I119" s="18">
        <v>-709.90000000000146</v>
      </c>
      <c r="J119" s="18">
        <f t="shared" si="10"/>
        <v>48216.500000000007</v>
      </c>
      <c r="K119" s="18">
        <f t="shared" si="13"/>
        <v>-709.90000000000146</v>
      </c>
      <c r="L119" s="18">
        <f t="shared" si="11"/>
        <v>-16780.299999999996</v>
      </c>
      <c r="M119" s="18">
        <f t="shared" si="12"/>
        <v>0</v>
      </c>
      <c r="N119" s="17">
        <f t="shared" si="8"/>
        <v>1300.0216512270999</v>
      </c>
      <c r="O119" s="20">
        <f t="shared" si="9"/>
        <v>1300.0216512270999</v>
      </c>
    </row>
    <row r="120" spans="1:15" x14ac:dyDescent="0.2">
      <c r="A120" s="19">
        <v>44411</v>
      </c>
      <c r="B120" s="17">
        <v>38130.300000000003</v>
      </c>
      <c r="C120" s="17">
        <v>39167.4</v>
      </c>
      <c r="D120" s="17">
        <v>39766.6</v>
      </c>
      <c r="E120" s="17">
        <v>37688.199999999997</v>
      </c>
      <c r="F120" s="17">
        <v>260</v>
      </c>
      <c r="G120" s="17">
        <v>39736.9</v>
      </c>
      <c r="H120" s="17">
        <v>39271.479899012673</v>
      </c>
      <c r="I120" s="18">
        <v>-1038.099999999999</v>
      </c>
      <c r="J120" s="18">
        <f t="shared" si="10"/>
        <v>47178.400000000009</v>
      </c>
      <c r="K120" s="18">
        <f t="shared" si="13"/>
        <v>-1038.0999999999985</v>
      </c>
      <c r="L120" s="18">
        <f t="shared" si="11"/>
        <v>-17818.399999999994</v>
      </c>
      <c r="M120" s="18">
        <f t="shared" si="12"/>
        <v>0</v>
      </c>
      <c r="N120" s="17">
        <f t="shared" si="8"/>
        <v>-465.42010098732862</v>
      </c>
      <c r="O120" s="20">
        <f t="shared" si="9"/>
        <v>465.42010098732862</v>
      </c>
    </row>
    <row r="121" spans="1:15" x14ac:dyDescent="0.2">
      <c r="A121" s="19">
        <v>44412</v>
      </c>
      <c r="B121" s="17">
        <v>39736.9</v>
      </c>
      <c r="C121" s="17">
        <v>38188.400000000001</v>
      </c>
      <c r="D121" s="17">
        <v>39956.5</v>
      </c>
      <c r="E121" s="17">
        <v>37556</v>
      </c>
      <c r="F121" s="17">
        <v>79220</v>
      </c>
      <c r="G121" s="17">
        <v>40867.199999999997</v>
      </c>
      <c r="H121" s="17">
        <v>39475.049890581591</v>
      </c>
      <c r="I121" s="18">
        <v>1606.599999999999</v>
      </c>
      <c r="J121" s="18">
        <f t="shared" si="10"/>
        <v>48785.000000000007</v>
      </c>
      <c r="K121" s="18">
        <f t="shared" si="13"/>
        <v>1606.5999999999985</v>
      </c>
      <c r="L121" s="18">
        <f t="shared" si="11"/>
        <v>-16211.799999999996</v>
      </c>
      <c r="M121" s="18">
        <f t="shared" si="12"/>
        <v>0</v>
      </c>
      <c r="N121" s="17">
        <f t="shared" si="8"/>
        <v>-1392.1501094184059</v>
      </c>
      <c r="O121" s="20">
        <f t="shared" si="9"/>
        <v>1392.1501094184059</v>
      </c>
    </row>
    <row r="122" spans="1:15" x14ac:dyDescent="0.2">
      <c r="A122" s="19">
        <v>44413</v>
      </c>
      <c r="B122" s="17">
        <v>40867.199999999997</v>
      </c>
      <c r="C122" s="17">
        <v>39734.400000000001</v>
      </c>
      <c r="D122" s="17">
        <v>41366.300000000003</v>
      </c>
      <c r="E122" s="17">
        <v>37365.4</v>
      </c>
      <c r="F122" s="17">
        <v>130600</v>
      </c>
      <c r="G122" s="17">
        <v>42795.4</v>
      </c>
      <c r="H122" s="17">
        <v>40629.151560879262</v>
      </c>
      <c r="I122" s="18">
        <v>0</v>
      </c>
      <c r="J122" s="18">
        <f t="shared" si="10"/>
        <v>48785.000000000007</v>
      </c>
      <c r="K122" s="18">
        <f t="shared" si="13"/>
        <v>1130.2999999999956</v>
      </c>
      <c r="L122" s="18">
        <f t="shared" si="11"/>
        <v>-15081.5</v>
      </c>
      <c r="M122" s="18">
        <f t="shared" si="12"/>
        <v>1130.2999999999956</v>
      </c>
      <c r="N122" s="17">
        <f t="shared" si="8"/>
        <v>-2166.2484391207399</v>
      </c>
      <c r="O122" s="20">
        <f t="shared" si="9"/>
        <v>2166.2484391207399</v>
      </c>
    </row>
    <row r="123" spans="1:15" x14ac:dyDescent="0.2">
      <c r="A123" s="19">
        <v>44414</v>
      </c>
      <c r="B123" s="17">
        <v>42795.4</v>
      </c>
      <c r="C123" s="17">
        <v>40868.400000000001</v>
      </c>
      <c r="D123" s="17">
        <v>43253.4</v>
      </c>
      <c r="E123" s="17">
        <v>39905.4</v>
      </c>
      <c r="F123" s="17">
        <v>111930</v>
      </c>
      <c r="G123" s="17">
        <v>44614.2</v>
      </c>
      <c r="H123" s="17">
        <v>42453.531490313573</v>
      </c>
      <c r="I123" s="18">
        <v>0</v>
      </c>
      <c r="J123" s="18">
        <f t="shared" si="10"/>
        <v>48785.000000000007</v>
      </c>
      <c r="K123" s="18">
        <f t="shared" si="13"/>
        <v>1928.2000000000044</v>
      </c>
      <c r="L123" s="18">
        <f t="shared" si="11"/>
        <v>-13153.299999999996</v>
      </c>
      <c r="M123" s="18">
        <f t="shared" si="12"/>
        <v>1928.2000000000044</v>
      </c>
      <c r="N123" s="17">
        <f t="shared" si="8"/>
        <v>-2160.6685096864239</v>
      </c>
      <c r="O123" s="20">
        <f t="shared" si="9"/>
        <v>2160.6685096864239</v>
      </c>
    </row>
    <row r="124" spans="1:15" x14ac:dyDescent="0.2">
      <c r="A124" s="19">
        <v>44415</v>
      </c>
      <c r="B124" s="17">
        <v>44614.2</v>
      </c>
      <c r="C124" s="17">
        <v>42784.7</v>
      </c>
      <c r="D124" s="17">
        <v>44697.3</v>
      </c>
      <c r="E124" s="17">
        <v>42611</v>
      </c>
      <c r="F124" s="17">
        <v>112840</v>
      </c>
      <c r="G124" s="17">
        <v>43792.800000000003</v>
      </c>
      <c r="H124" s="17">
        <v>43819.395891119711</v>
      </c>
      <c r="I124" s="18">
        <v>0</v>
      </c>
      <c r="J124" s="18">
        <f t="shared" si="10"/>
        <v>48785.000000000007</v>
      </c>
      <c r="K124" s="18">
        <f t="shared" si="13"/>
        <v>1818.7999999999956</v>
      </c>
      <c r="L124" s="18">
        <f t="shared" si="11"/>
        <v>-11334.5</v>
      </c>
      <c r="M124" s="18">
        <f t="shared" si="12"/>
        <v>1818.7999999999956</v>
      </c>
      <c r="N124" s="17">
        <f t="shared" si="8"/>
        <v>26.59589111970854</v>
      </c>
      <c r="O124" s="20">
        <f t="shared" si="9"/>
        <v>26.59589111970854</v>
      </c>
    </row>
    <row r="125" spans="1:15" x14ac:dyDescent="0.2">
      <c r="A125" s="19">
        <v>44416</v>
      </c>
      <c r="B125" s="17">
        <v>43792.800000000003</v>
      </c>
      <c r="C125" s="17">
        <v>44584.9</v>
      </c>
      <c r="D125" s="17">
        <v>45284.1</v>
      </c>
      <c r="E125" s="17">
        <v>43314.400000000001</v>
      </c>
      <c r="F125" s="17">
        <v>105250</v>
      </c>
      <c r="G125" s="17">
        <v>46284.3</v>
      </c>
      <c r="H125" s="17">
        <v>44973.007608134867</v>
      </c>
      <c r="I125" s="18">
        <v>0</v>
      </c>
      <c r="J125" s="18">
        <f t="shared" si="10"/>
        <v>48785.000000000007</v>
      </c>
      <c r="K125" s="18">
        <f t="shared" si="13"/>
        <v>-821.39999999999418</v>
      </c>
      <c r="L125" s="18">
        <f t="shared" si="11"/>
        <v>-12155.899999999994</v>
      </c>
      <c r="M125" s="18">
        <f t="shared" si="12"/>
        <v>-821.39999999999418</v>
      </c>
      <c r="N125" s="17">
        <f t="shared" si="8"/>
        <v>-1311.2923918651359</v>
      </c>
      <c r="O125" s="20">
        <f t="shared" si="9"/>
        <v>1311.2923918651359</v>
      </c>
    </row>
    <row r="126" spans="1:15" x14ac:dyDescent="0.2">
      <c r="A126" s="19">
        <v>44417</v>
      </c>
      <c r="B126" s="17">
        <v>46284.3</v>
      </c>
      <c r="C126" s="17">
        <v>43794.9</v>
      </c>
      <c r="D126" s="17">
        <v>46460.7</v>
      </c>
      <c r="E126" s="17">
        <v>42824.1</v>
      </c>
      <c r="F126" s="17">
        <v>117080</v>
      </c>
      <c r="G126" s="17">
        <v>45593.8</v>
      </c>
      <c r="H126" s="17">
        <v>45015.739240471506</v>
      </c>
      <c r="I126" s="18">
        <v>2491.5</v>
      </c>
      <c r="J126" s="18">
        <f t="shared" si="10"/>
        <v>51276.500000000007</v>
      </c>
      <c r="K126" s="18">
        <f t="shared" si="13"/>
        <v>2491.5</v>
      </c>
      <c r="L126" s="18">
        <f t="shared" si="11"/>
        <v>-9664.3999999999942</v>
      </c>
      <c r="M126" s="18">
        <f t="shared" si="12"/>
        <v>0</v>
      </c>
      <c r="N126" s="17">
        <f t="shared" si="8"/>
        <v>-578.06075952849642</v>
      </c>
      <c r="O126" s="20">
        <f t="shared" si="9"/>
        <v>578.06075952849642</v>
      </c>
    </row>
    <row r="127" spans="1:15" x14ac:dyDescent="0.2">
      <c r="A127" s="19">
        <v>44418</v>
      </c>
      <c r="B127" s="17">
        <v>45593.8</v>
      </c>
      <c r="C127" s="17">
        <v>46281.8</v>
      </c>
      <c r="D127" s="17">
        <v>46663.4</v>
      </c>
      <c r="E127" s="17">
        <v>44681.2</v>
      </c>
      <c r="F127" s="17">
        <v>80550</v>
      </c>
      <c r="G127" s="17">
        <v>45564.3</v>
      </c>
      <c r="H127" s="17">
        <v>46033.763839960033</v>
      </c>
      <c r="I127" s="18">
        <v>0</v>
      </c>
      <c r="J127" s="18">
        <f t="shared" si="10"/>
        <v>51276.500000000007</v>
      </c>
      <c r="K127" s="18">
        <f t="shared" si="13"/>
        <v>-690.5</v>
      </c>
      <c r="L127" s="18">
        <f t="shared" si="11"/>
        <v>-10354.899999999994</v>
      </c>
      <c r="M127" s="18">
        <f t="shared" si="12"/>
        <v>-690.5</v>
      </c>
      <c r="N127" s="17">
        <f t="shared" si="8"/>
        <v>469.46383996002987</v>
      </c>
      <c r="O127" s="20">
        <f t="shared" si="9"/>
        <v>469.46383996002987</v>
      </c>
    </row>
    <row r="128" spans="1:15" x14ac:dyDescent="0.2">
      <c r="A128" s="19">
        <v>44419</v>
      </c>
      <c r="B128" s="17">
        <v>45564.3</v>
      </c>
      <c r="C128" s="17">
        <v>45593.2</v>
      </c>
      <c r="D128" s="17">
        <v>46736.5</v>
      </c>
      <c r="E128" s="17">
        <v>45367.9</v>
      </c>
      <c r="F128" s="17">
        <v>75430</v>
      </c>
      <c r="G128" s="17">
        <v>44403.4</v>
      </c>
      <c r="H128" s="17">
        <v>45772.21896452333</v>
      </c>
      <c r="I128" s="18">
        <v>-29.5</v>
      </c>
      <c r="J128" s="18">
        <f t="shared" si="10"/>
        <v>51247.000000000007</v>
      </c>
      <c r="K128" s="18">
        <f t="shared" si="13"/>
        <v>-29.5</v>
      </c>
      <c r="L128" s="18">
        <f t="shared" si="11"/>
        <v>-10384.399999999994</v>
      </c>
      <c r="M128" s="18">
        <f t="shared" si="12"/>
        <v>0</v>
      </c>
      <c r="N128" s="17">
        <f t="shared" si="8"/>
        <v>1368.8189645233288</v>
      </c>
      <c r="O128" s="20">
        <f t="shared" si="9"/>
        <v>1368.8189645233288</v>
      </c>
    </row>
    <row r="129" spans="1:15" x14ac:dyDescent="0.2">
      <c r="A129" s="19">
        <v>44420</v>
      </c>
      <c r="B129" s="17">
        <v>44403.4</v>
      </c>
      <c r="C129" s="17">
        <v>45562.3</v>
      </c>
      <c r="D129" s="17">
        <v>46213.8</v>
      </c>
      <c r="E129" s="17">
        <v>43814.7</v>
      </c>
      <c r="F129" s="17">
        <v>81070</v>
      </c>
      <c r="G129" s="17">
        <v>47809.1</v>
      </c>
      <c r="H129" s="17">
        <v>45916.128126056647</v>
      </c>
      <c r="I129" s="18">
        <v>-1160.900000000001</v>
      </c>
      <c r="J129" s="18">
        <f t="shared" si="10"/>
        <v>50086.100000000006</v>
      </c>
      <c r="K129" s="18">
        <f t="shared" si="13"/>
        <v>-1160.9000000000015</v>
      </c>
      <c r="L129" s="18">
        <f t="shared" si="11"/>
        <v>-11545.299999999996</v>
      </c>
      <c r="M129" s="18">
        <f t="shared" si="12"/>
        <v>0</v>
      </c>
      <c r="N129" s="17">
        <f t="shared" si="8"/>
        <v>-1892.971873943352</v>
      </c>
      <c r="O129" s="20">
        <f t="shared" si="9"/>
        <v>1892.971873943352</v>
      </c>
    </row>
    <row r="130" spans="1:15" x14ac:dyDescent="0.2">
      <c r="A130" s="19">
        <v>44421</v>
      </c>
      <c r="B130" s="17">
        <v>47809.1</v>
      </c>
      <c r="C130" s="17">
        <v>44404</v>
      </c>
      <c r="D130" s="17">
        <v>47836</v>
      </c>
      <c r="E130" s="17">
        <v>44242.400000000001</v>
      </c>
      <c r="F130" s="17">
        <v>75270</v>
      </c>
      <c r="G130" s="17">
        <v>47081.5</v>
      </c>
      <c r="H130" s="17">
        <v>46302.893923698059</v>
      </c>
      <c r="I130" s="18">
        <v>3405.6999999999971</v>
      </c>
      <c r="J130" s="18">
        <f t="shared" si="10"/>
        <v>53491.8</v>
      </c>
      <c r="K130" s="18">
        <f t="shared" si="13"/>
        <v>3405.6999999999971</v>
      </c>
      <c r="L130" s="18">
        <f t="shared" si="11"/>
        <v>-8139.5999999999985</v>
      </c>
      <c r="M130" s="18">
        <f t="shared" si="12"/>
        <v>0</v>
      </c>
      <c r="N130" s="17">
        <f t="shared" si="8"/>
        <v>-778.60607630194136</v>
      </c>
      <c r="O130" s="20">
        <f t="shared" si="9"/>
        <v>778.60607630194136</v>
      </c>
    </row>
    <row r="131" spans="1:15" x14ac:dyDescent="0.2">
      <c r="A131" s="19">
        <v>44422</v>
      </c>
      <c r="B131" s="17">
        <v>47081.5</v>
      </c>
      <c r="C131" s="17">
        <v>47809.599999999999</v>
      </c>
      <c r="D131" s="17">
        <v>48090.9</v>
      </c>
      <c r="E131" s="17">
        <v>46117.2</v>
      </c>
      <c r="F131" s="17">
        <v>64290.000000000007</v>
      </c>
      <c r="G131" s="17">
        <v>46991.3</v>
      </c>
      <c r="H131" s="17">
        <v>47509.859117320018</v>
      </c>
      <c r="I131" s="18">
        <v>0</v>
      </c>
      <c r="J131" s="18">
        <f t="shared" si="10"/>
        <v>53491.8</v>
      </c>
      <c r="K131" s="18">
        <f t="shared" si="13"/>
        <v>-727.59999999999854</v>
      </c>
      <c r="L131" s="18">
        <f t="shared" si="11"/>
        <v>-8867.1999999999971</v>
      </c>
      <c r="M131" s="18">
        <f t="shared" si="12"/>
        <v>-727.59999999999854</v>
      </c>
      <c r="N131" s="17">
        <f t="shared" ref="N131:N194" si="14">H131-B132</f>
        <v>518.5591173200155</v>
      </c>
      <c r="O131" s="20">
        <f t="shared" ref="O131:O194" si="15">ABS(N131)</f>
        <v>518.5591173200155</v>
      </c>
    </row>
    <row r="132" spans="1:15" x14ac:dyDescent="0.2">
      <c r="A132" s="19">
        <v>44423</v>
      </c>
      <c r="B132" s="17">
        <v>46991.3</v>
      </c>
      <c r="C132" s="17">
        <v>47082.6</v>
      </c>
      <c r="D132" s="17">
        <v>47344.1</v>
      </c>
      <c r="E132" s="17">
        <v>45564.1</v>
      </c>
      <c r="F132" s="17">
        <v>58110</v>
      </c>
      <c r="G132" s="17">
        <v>45996.3</v>
      </c>
      <c r="H132" s="17">
        <v>46807.107729865347</v>
      </c>
      <c r="I132" s="18">
        <v>-90.19999999999709</v>
      </c>
      <c r="J132" s="18">
        <f t="shared" ref="J132:J195" si="16">J131+I132</f>
        <v>53401.600000000006</v>
      </c>
      <c r="K132" s="18">
        <f t="shared" si="13"/>
        <v>-90.19999999999709</v>
      </c>
      <c r="L132" s="18">
        <f t="shared" ref="L132:L195" si="17">L131+K132</f>
        <v>-8957.3999999999942</v>
      </c>
      <c r="M132" s="18">
        <f t="shared" si="12"/>
        <v>0</v>
      </c>
      <c r="N132" s="17">
        <f t="shared" si="14"/>
        <v>810.8077298653443</v>
      </c>
      <c r="O132" s="20">
        <f t="shared" si="15"/>
        <v>810.8077298653443</v>
      </c>
    </row>
    <row r="133" spans="1:15" x14ac:dyDescent="0.2">
      <c r="A133" s="19">
        <v>44424</v>
      </c>
      <c r="B133" s="17">
        <v>45996.3</v>
      </c>
      <c r="C133" s="17">
        <v>46991.6</v>
      </c>
      <c r="D133" s="17">
        <v>48002.400000000001</v>
      </c>
      <c r="E133" s="17">
        <v>45672.1</v>
      </c>
      <c r="F133" s="17">
        <v>2410</v>
      </c>
      <c r="G133" s="17">
        <v>44691.6</v>
      </c>
      <c r="H133" s="17">
        <v>46570.977674462389</v>
      </c>
      <c r="I133" s="18">
        <v>0</v>
      </c>
      <c r="J133" s="18">
        <f t="shared" si="16"/>
        <v>53401.600000000006</v>
      </c>
      <c r="K133" s="18">
        <f t="shared" si="13"/>
        <v>-995</v>
      </c>
      <c r="L133" s="18">
        <f t="shared" si="17"/>
        <v>-9952.3999999999942</v>
      </c>
      <c r="M133" s="18">
        <f t="shared" si="12"/>
        <v>-995</v>
      </c>
      <c r="N133" s="17">
        <f t="shared" si="14"/>
        <v>1879.3776744623901</v>
      </c>
      <c r="O133" s="20">
        <f t="shared" si="15"/>
        <v>1879.3776744623901</v>
      </c>
    </row>
    <row r="134" spans="1:15" x14ac:dyDescent="0.2">
      <c r="A134" s="19">
        <v>44425</v>
      </c>
      <c r="B134" s="17">
        <v>44691.6</v>
      </c>
      <c r="C134" s="17">
        <v>45907.5</v>
      </c>
      <c r="D134" s="17">
        <v>47140.6</v>
      </c>
      <c r="E134" s="17">
        <v>44441.3</v>
      </c>
      <c r="F134" s="17">
        <v>84140</v>
      </c>
      <c r="G134" s="17">
        <v>44723.8</v>
      </c>
      <c r="H134" s="17">
        <v>45738.285457641548</v>
      </c>
      <c r="I134" s="18">
        <v>-1304.7000000000039</v>
      </c>
      <c r="J134" s="18">
        <f t="shared" si="16"/>
        <v>52096.9</v>
      </c>
      <c r="K134" s="18">
        <f t="shared" si="13"/>
        <v>-1304.7000000000044</v>
      </c>
      <c r="L134" s="18">
        <f t="shared" si="17"/>
        <v>-11257.099999999999</v>
      </c>
      <c r="M134" s="18">
        <f t="shared" si="12"/>
        <v>0</v>
      </c>
      <c r="N134" s="17">
        <f t="shared" si="14"/>
        <v>1014.4854576415455</v>
      </c>
      <c r="O134" s="20">
        <f t="shared" si="15"/>
        <v>1014.4854576415455</v>
      </c>
    </row>
    <row r="135" spans="1:15" x14ac:dyDescent="0.2">
      <c r="A135" s="19">
        <v>44426</v>
      </c>
      <c r="B135" s="17">
        <v>44723.8</v>
      </c>
      <c r="C135" s="17">
        <v>44691.1</v>
      </c>
      <c r="D135" s="17">
        <v>46004.9</v>
      </c>
      <c r="E135" s="17">
        <v>44230</v>
      </c>
      <c r="F135" s="17">
        <v>22360</v>
      </c>
      <c r="G135" s="17">
        <v>46755.9</v>
      </c>
      <c r="H135" s="17">
        <v>45587.307040682193</v>
      </c>
      <c r="I135" s="18">
        <v>32.200000000004373</v>
      </c>
      <c r="J135" s="18">
        <f t="shared" si="16"/>
        <v>52129.100000000006</v>
      </c>
      <c r="K135" s="18">
        <f t="shared" si="13"/>
        <v>32.200000000004366</v>
      </c>
      <c r="L135" s="18">
        <f t="shared" si="17"/>
        <v>-11224.899999999994</v>
      </c>
      <c r="M135" s="18">
        <f t="shared" si="12"/>
        <v>0</v>
      </c>
      <c r="N135" s="17">
        <f t="shared" si="14"/>
        <v>-1168.592959317808</v>
      </c>
      <c r="O135" s="20">
        <f t="shared" si="15"/>
        <v>1168.592959317808</v>
      </c>
    </row>
    <row r="136" spans="1:15" x14ac:dyDescent="0.2">
      <c r="A136" s="19">
        <v>44427</v>
      </c>
      <c r="B136" s="17">
        <v>46755.9</v>
      </c>
      <c r="C136" s="17">
        <v>44725.9</v>
      </c>
      <c r="D136" s="17">
        <v>47012.3</v>
      </c>
      <c r="E136" s="17">
        <v>43986.7</v>
      </c>
      <c r="F136" s="17">
        <v>77920</v>
      </c>
      <c r="G136" s="17">
        <v>49324</v>
      </c>
      <c r="H136" s="17">
        <v>46500.465287375468</v>
      </c>
      <c r="I136" s="18">
        <v>2032.099999999999</v>
      </c>
      <c r="J136" s="18">
        <f t="shared" si="16"/>
        <v>54161.200000000004</v>
      </c>
      <c r="K136" s="18">
        <f t="shared" si="13"/>
        <v>2032.0999999999985</v>
      </c>
      <c r="L136" s="18">
        <f t="shared" si="17"/>
        <v>-9192.7999999999956</v>
      </c>
      <c r="M136" s="18">
        <f t="shared" ref="M136:M199" si="18">IF(I136=0,K136,0)</f>
        <v>0</v>
      </c>
      <c r="N136" s="17">
        <f t="shared" si="14"/>
        <v>-2823.5347126245324</v>
      </c>
      <c r="O136" s="20">
        <f t="shared" si="15"/>
        <v>2823.5347126245324</v>
      </c>
    </row>
    <row r="137" spans="1:15" x14ac:dyDescent="0.2">
      <c r="A137" s="19">
        <v>44428</v>
      </c>
      <c r="B137" s="17">
        <v>49324</v>
      </c>
      <c r="C137" s="17">
        <v>46756.7</v>
      </c>
      <c r="D137" s="17">
        <v>49343.3</v>
      </c>
      <c r="E137" s="17">
        <v>46646.8</v>
      </c>
      <c r="F137" s="17">
        <v>83190</v>
      </c>
      <c r="G137" s="17">
        <v>48875.8</v>
      </c>
      <c r="H137" s="17">
        <v>48322.631486851169</v>
      </c>
      <c r="I137" s="18">
        <v>0</v>
      </c>
      <c r="J137" s="18">
        <f t="shared" si="16"/>
        <v>54161.200000000004</v>
      </c>
      <c r="K137" s="18">
        <f t="shared" ref="K137:K200" si="19">B137-B136</f>
        <v>2568.0999999999985</v>
      </c>
      <c r="L137" s="18">
        <f t="shared" si="17"/>
        <v>-6624.6999999999971</v>
      </c>
      <c r="M137" s="18">
        <f t="shared" si="18"/>
        <v>2568.0999999999985</v>
      </c>
      <c r="N137" s="17">
        <f t="shared" si="14"/>
        <v>-553.16851314883388</v>
      </c>
      <c r="O137" s="20">
        <f t="shared" si="15"/>
        <v>553.16851314883388</v>
      </c>
    </row>
    <row r="138" spans="1:15" x14ac:dyDescent="0.2">
      <c r="A138" s="19">
        <v>44429</v>
      </c>
      <c r="B138" s="17">
        <v>48875.8</v>
      </c>
      <c r="C138" s="17">
        <v>49330</v>
      </c>
      <c r="D138" s="17">
        <v>49719.1</v>
      </c>
      <c r="E138" s="17">
        <v>48293.5</v>
      </c>
      <c r="F138" s="17">
        <v>18200</v>
      </c>
      <c r="G138" s="17">
        <v>49254.5</v>
      </c>
      <c r="H138" s="17">
        <v>49420.503217305719</v>
      </c>
      <c r="I138" s="18">
        <v>0</v>
      </c>
      <c r="J138" s="18">
        <f t="shared" si="16"/>
        <v>54161.200000000004</v>
      </c>
      <c r="K138" s="18">
        <f t="shared" si="19"/>
        <v>-448.19999999999709</v>
      </c>
      <c r="L138" s="18">
        <f t="shared" si="17"/>
        <v>-7072.8999999999942</v>
      </c>
      <c r="M138" s="18">
        <f t="shared" si="18"/>
        <v>-448.19999999999709</v>
      </c>
      <c r="N138" s="17">
        <f t="shared" si="14"/>
        <v>166.00321730571886</v>
      </c>
      <c r="O138" s="20">
        <f t="shared" si="15"/>
        <v>166.00321730571886</v>
      </c>
    </row>
    <row r="139" spans="1:15" x14ac:dyDescent="0.2">
      <c r="A139" s="19">
        <v>44430</v>
      </c>
      <c r="B139" s="17">
        <v>49254.5</v>
      </c>
      <c r="C139" s="17">
        <v>48870.400000000001</v>
      </c>
      <c r="D139" s="17">
        <v>49480.3</v>
      </c>
      <c r="E139" s="17">
        <v>48151</v>
      </c>
      <c r="F139" s="17">
        <v>49320</v>
      </c>
      <c r="G139" s="17">
        <v>49539.7</v>
      </c>
      <c r="H139" s="17">
        <v>49349.227405998769</v>
      </c>
      <c r="I139" s="18">
        <v>378.69999999999709</v>
      </c>
      <c r="J139" s="18">
        <f t="shared" si="16"/>
        <v>54539.9</v>
      </c>
      <c r="K139" s="18">
        <f t="shared" si="19"/>
        <v>378.69999999999709</v>
      </c>
      <c r="L139" s="18">
        <f t="shared" si="17"/>
        <v>-6694.1999999999971</v>
      </c>
      <c r="M139" s="18">
        <f t="shared" si="18"/>
        <v>0</v>
      </c>
      <c r="N139" s="17">
        <f t="shared" si="14"/>
        <v>-190.47259400122857</v>
      </c>
      <c r="O139" s="20">
        <f t="shared" si="15"/>
        <v>190.47259400122857</v>
      </c>
    </row>
    <row r="140" spans="1:15" x14ac:dyDescent="0.2">
      <c r="A140" s="19">
        <v>44431</v>
      </c>
      <c r="B140" s="17">
        <v>49539.7</v>
      </c>
      <c r="C140" s="17">
        <v>49255.4</v>
      </c>
      <c r="D140" s="17">
        <v>50498.8</v>
      </c>
      <c r="E140" s="17">
        <v>49038.6</v>
      </c>
      <c r="F140" s="17">
        <v>75370</v>
      </c>
      <c r="G140" s="17">
        <v>47714.7</v>
      </c>
      <c r="H140" s="17">
        <v>49473.592246958578</v>
      </c>
      <c r="I140" s="18">
        <v>285.19999999999709</v>
      </c>
      <c r="J140" s="18">
        <f t="shared" si="16"/>
        <v>54825.1</v>
      </c>
      <c r="K140" s="18">
        <f t="shared" si="19"/>
        <v>285.19999999999709</v>
      </c>
      <c r="L140" s="18">
        <f t="shared" si="17"/>
        <v>-6409</v>
      </c>
      <c r="M140" s="18">
        <f t="shared" si="18"/>
        <v>0</v>
      </c>
      <c r="N140" s="17">
        <f t="shared" si="14"/>
        <v>1758.8922469585814</v>
      </c>
      <c r="O140" s="20">
        <f t="shared" si="15"/>
        <v>1758.8922469585814</v>
      </c>
    </row>
    <row r="141" spans="1:15" x14ac:dyDescent="0.2">
      <c r="A141" s="19">
        <v>44432</v>
      </c>
      <c r="B141" s="17">
        <v>47714.7</v>
      </c>
      <c r="C141" s="17">
        <v>49532.5</v>
      </c>
      <c r="D141" s="17">
        <v>49847.4</v>
      </c>
      <c r="E141" s="17">
        <v>47623.6</v>
      </c>
      <c r="F141" s="17">
        <v>74260</v>
      </c>
      <c r="G141" s="17">
        <v>48994.5</v>
      </c>
      <c r="H141" s="17">
        <v>49171.083317031022</v>
      </c>
      <c r="I141" s="18">
        <v>0</v>
      </c>
      <c r="J141" s="18">
        <f t="shared" si="16"/>
        <v>54825.1</v>
      </c>
      <c r="K141" s="18">
        <f t="shared" si="19"/>
        <v>-1825</v>
      </c>
      <c r="L141" s="18">
        <f t="shared" si="17"/>
        <v>-8234</v>
      </c>
      <c r="M141" s="18">
        <f t="shared" si="18"/>
        <v>-1825</v>
      </c>
      <c r="N141" s="17">
        <f t="shared" si="14"/>
        <v>176.58331703102158</v>
      </c>
      <c r="O141" s="20">
        <f t="shared" si="15"/>
        <v>176.58331703102158</v>
      </c>
    </row>
    <row r="142" spans="1:15" x14ac:dyDescent="0.2">
      <c r="A142" s="19">
        <v>44433</v>
      </c>
      <c r="B142" s="17">
        <v>48994.5</v>
      </c>
      <c r="C142" s="17">
        <v>47707.4</v>
      </c>
      <c r="D142" s="17">
        <v>49230.2</v>
      </c>
      <c r="E142" s="17">
        <v>47163.3</v>
      </c>
      <c r="F142" s="17">
        <v>63540</v>
      </c>
      <c r="G142" s="17">
        <v>46831.6</v>
      </c>
      <c r="H142" s="17">
        <v>48104.643113717822</v>
      </c>
      <c r="I142" s="18">
        <v>1279.8000000000029</v>
      </c>
      <c r="J142" s="18">
        <f t="shared" si="16"/>
        <v>56104.9</v>
      </c>
      <c r="K142" s="18">
        <f t="shared" si="19"/>
        <v>1279.8000000000029</v>
      </c>
      <c r="L142" s="18">
        <f t="shared" si="17"/>
        <v>-6954.1999999999971</v>
      </c>
      <c r="M142" s="18">
        <f t="shared" si="18"/>
        <v>0</v>
      </c>
      <c r="N142" s="17">
        <f t="shared" si="14"/>
        <v>1273.0431137178239</v>
      </c>
      <c r="O142" s="20">
        <f t="shared" si="15"/>
        <v>1273.0431137178239</v>
      </c>
    </row>
    <row r="143" spans="1:15" x14ac:dyDescent="0.2">
      <c r="A143" s="19">
        <v>44434</v>
      </c>
      <c r="B143" s="17">
        <v>46831.6</v>
      </c>
      <c r="C143" s="17">
        <v>48994.400000000001</v>
      </c>
      <c r="D143" s="17">
        <v>49347.8</v>
      </c>
      <c r="E143" s="17">
        <v>46360.4</v>
      </c>
      <c r="F143" s="17">
        <v>73790</v>
      </c>
      <c r="G143" s="17">
        <v>49064.3</v>
      </c>
      <c r="H143" s="17">
        <v>48554.152812909073</v>
      </c>
      <c r="I143" s="18">
        <v>0</v>
      </c>
      <c r="J143" s="18">
        <f t="shared" si="16"/>
        <v>56104.9</v>
      </c>
      <c r="K143" s="18">
        <f t="shared" si="19"/>
        <v>-2162.9000000000015</v>
      </c>
      <c r="L143" s="18">
        <f t="shared" si="17"/>
        <v>-9117.0999999999985</v>
      </c>
      <c r="M143" s="18">
        <f t="shared" si="18"/>
        <v>-2162.9000000000015</v>
      </c>
      <c r="N143" s="17">
        <f t="shared" si="14"/>
        <v>-510.14718709092995</v>
      </c>
      <c r="O143" s="20">
        <f t="shared" si="15"/>
        <v>510.14718709092995</v>
      </c>
    </row>
    <row r="144" spans="1:15" x14ac:dyDescent="0.2">
      <c r="A144" s="19">
        <v>44435</v>
      </c>
      <c r="B144" s="17">
        <v>49064.3</v>
      </c>
      <c r="C144" s="17">
        <v>46830.2</v>
      </c>
      <c r="D144" s="17">
        <v>49142</v>
      </c>
      <c r="E144" s="17">
        <v>46371.5</v>
      </c>
      <c r="F144" s="17">
        <v>62470</v>
      </c>
      <c r="G144" s="17">
        <v>48897.1</v>
      </c>
      <c r="H144" s="17">
        <v>48241.597741353071</v>
      </c>
      <c r="I144" s="18">
        <v>2232.7000000000039</v>
      </c>
      <c r="J144" s="18">
        <f t="shared" si="16"/>
        <v>58337.600000000006</v>
      </c>
      <c r="K144" s="18">
        <f t="shared" si="19"/>
        <v>2232.7000000000044</v>
      </c>
      <c r="L144" s="18">
        <f t="shared" si="17"/>
        <v>-6884.3999999999942</v>
      </c>
      <c r="M144" s="18">
        <f t="shared" si="18"/>
        <v>0</v>
      </c>
      <c r="N144" s="17">
        <f t="shared" si="14"/>
        <v>-655.50225864692766</v>
      </c>
      <c r="O144" s="20">
        <f t="shared" si="15"/>
        <v>655.50225864692766</v>
      </c>
    </row>
    <row r="145" spans="1:15" x14ac:dyDescent="0.2">
      <c r="A145" s="19">
        <v>44436</v>
      </c>
      <c r="B145" s="17">
        <v>48897.1</v>
      </c>
      <c r="C145" s="17">
        <v>49062.8</v>
      </c>
      <c r="D145" s="17">
        <v>49289.4</v>
      </c>
      <c r="E145" s="17">
        <v>48428.5</v>
      </c>
      <c r="F145" s="17">
        <v>36730</v>
      </c>
      <c r="G145" s="17">
        <v>48777.4</v>
      </c>
      <c r="H145" s="17">
        <v>49200.215182829888</v>
      </c>
      <c r="I145" s="18">
        <v>0</v>
      </c>
      <c r="J145" s="18">
        <f t="shared" si="16"/>
        <v>58337.600000000006</v>
      </c>
      <c r="K145" s="18">
        <f t="shared" si="19"/>
        <v>-167.20000000000437</v>
      </c>
      <c r="L145" s="18">
        <f t="shared" si="17"/>
        <v>-7051.5999999999985</v>
      </c>
      <c r="M145" s="18">
        <f t="shared" si="18"/>
        <v>-167.20000000000437</v>
      </c>
      <c r="N145" s="17">
        <f t="shared" si="14"/>
        <v>422.81518282988691</v>
      </c>
      <c r="O145" s="20">
        <f t="shared" si="15"/>
        <v>422.81518282988691</v>
      </c>
    </row>
    <row r="146" spans="1:15" x14ac:dyDescent="0.2">
      <c r="A146" s="19">
        <v>44437</v>
      </c>
      <c r="B146" s="17">
        <v>48777.4</v>
      </c>
      <c r="C146" s="17">
        <v>48899.7</v>
      </c>
      <c r="D146" s="17">
        <v>49621.7</v>
      </c>
      <c r="E146" s="17">
        <v>47870.1</v>
      </c>
      <c r="F146" s="17">
        <v>47620</v>
      </c>
      <c r="G146" s="17">
        <v>46992.7</v>
      </c>
      <c r="H146" s="17">
        <v>48656.41112088324</v>
      </c>
      <c r="I146" s="18">
        <v>-119.6999999999971</v>
      </c>
      <c r="J146" s="18">
        <f t="shared" si="16"/>
        <v>58217.900000000009</v>
      </c>
      <c r="K146" s="18">
        <f t="shared" si="19"/>
        <v>-119.69999999999709</v>
      </c>
      <c r="L146" s="18">
        <f t="shared" si="17"/>
        <v>-7171.2999999999956</v>
      </c>
      <c r="M146" s="18">
        <f t="shared" si="18"/>
        <v>0</v>
      </c>
      <c r="N146" s="17">
        <f t="shared" si="14"/>
        <v>1663.711120883243</v>
      </c>
      <c r="O146" s="20">
        <f t="shared" si="15"/>
        <v>1663.711120883243</v>
      </c>
    </row>
    <row r="147" spans="1:15" x14ac:dyDescent="0.2">
      <c r="A147" s="19">
        <v>44438</v>
      </c>
      <c r="B147" s="17">
        <v>46992.7</v>
      </c>
      <c r="C147" s="17">
        <v>48777.1</v>
      </c>
      <c r="D147" s="17">
        <v>48886</v>
      </c>
      <c r="E147" s="17">
        <v>46876.9</v>
      </c>
      <c r="F147" s="17">
        <v>61680</v>
      </c>
      <c r="G147" s="17">
        <v>47130.400000000001</v>
      </c>
      <c r="H147" s="17">
        <v>48064.698409238459</v>
      </c>
      <c r="I147" s="18">
        <v>0</v>
      </c>
      <c r="J147" s="18">
        <f t="shared" si="16"/>
        <v>58217.900000000009</v>
      </c>
      <c r="K147" s="18">
        <f t="shared" si="19"/>
        <v>-1784.7000000000044</v>
      </c>
      <c r="L147" s="18">
        <f t="shared" si="17"/>
        <v>-8956</v>
      </c>
      <c r="M147" s="18">
        <f t="shared" si="18"/>
        <v>-1784.7000000000044</v>
      </c>
      <c r="N147" s="17">
        <f t="shared" si="14"/>
        <v>934.29840923845768</v>
      </c>
      <c r="O147" s="20">
        <f t="shared" si="15"/>
        <v>934.29840923845768</v>
      </c>
    </row>
    <row r="148" spans="1:15" x14ac:dyDescent="0.2">
      <c r="A148" s="19">
        <v>44439</v>
      </c>
      <c r="B148" s="17">
        <v>47130.400000000001</v>
      </c>
      <c r="C148" s="17">
        <v>46989.1</v>
      </c>
      <c r="D148" s="17">
        <v>48217</v>
      </c>
      <c r="E148" s="17">
        <v>46709.3</v>
      </c>
      <c r="F148" s="17">
        <v>71480</v>
      </c>
      <c r="G148" s="17">
        <v>48819.4</v>
      </c>
      <c r="H148" s="17">
        <v>47852.869940420118</v>
      </c>
      <c r="I148" s="18">
        <v>137.70000000000439</v>
      </c>
      <c r="J148" s="18">
        <f t="shared" si="16"/>
        <v>58355.600000000013</v>
      </c>
      <c r="K148" s="18">
        <f t="shared" si="19"/>
        <v>137.70000000000437</v>
      </c>
      <c r="L148" s="18">
        <f t="shared" si="17"/>
        <v>-8818.2999999999956</v>
      </c>
      <c r="M148" s="18">
        <f t="shared" si="18"/>
        <v>0</v>
      </c>
      <c r="N148" s="17">
        <f t="shared" si="14"/>
        <v>-966.53005957988353</v>
      </c>
      <c r="O148" s="20">
        <f t="shared" si="15"/>
        <v>966.53005957988353</v>
      </c>
    </row>
    <row r="149" spans="1:15" x14ac:dyDescent="0.2">
      <c r="A149" s="19">
        <v>44440</v>
      </c>
      <c r="B149" s="17">
        <v>48819.4</v>
      </c>
      <c r="C149" s="17">
        <v>47129.2</v>
      </c>
      <c r="D149" s="17">
        <v>49121</v>
      </c>
      <c r="E149" s="17">
        <v>46533.1</v>
      </c>
      <c r="F149" s="17">
        <v>74380</v>
      </c>
      <c r="G149" s="17">
        <v>49274.3</v>
      </c>
      <c r="H149" s="17">
        <v>48365.733741587137</v>
      </c>
      <c r="I149" s="18">
        <v>1689</v>
      </c>
      <c r="J149" s="18">
        <f t="shared" si="16"/>
        <v>60044.600000000013</v>
      </c>
      <c r="K149" s="18">
        <f t="shared" si="19"/>
        <v>1689</v>
      </c>
      <c r="L149" s="18">
        <f t="shared" si="17"/>
        <v>-7129.2999999999956</v>
      </c>
      <c r="M149" s="18">
        <f t="shared" si="18"/>
        <v>0</v>
      </c>
      <c r="N149" s="17">
        <f t="shared" si="14"/>
        <v>-908.56625841286586</v>
      </c>
      <c r="O149" s="20">
        <f t="shared" si="15"/>
        <v>908.56625841286586</v>
      </c>
    </row>
    <row r="150" spans="1:15" x14ac:dyDescent="0.2">
      <c r="A150" s="19">
        <v>44441</v>
      </c>
      <c r="B150" s="17">
        <v>49274.3</v>
      </c>
      <c r="C150" s="17">
        <v>48817.8</v>
      </c>
      <c r="D150" s="17">
        <v>50355.3</v>
      </c>
      <c r="E150" s="17">
        <v>48612.9</v>
      </c>
      <c r="F150" s="17">
        <v>80210</v>
      </c>
      <c r="G150" s="17">
        <v>49999</v>
      </c>
      <c r="H150" s="17">
        <v>49676.279754878648</v>
      </c>
      <c r="I150" s="18">
        <v>0</v>
      </c>
      <c r="J150" s="18">
        <f t="shared" si="16"/>
        <v>60044.600000000013</v>
      </c>
      <c r="K150" s="18">
        <f t="shared" si="19"/>
        <v>454.90000000000146</v>
      </c>
      <c r="L150" s="18">
        <f t="shared" si="17"/>
        <v>-6674.3999999999942</v>
      </c>
      <c r="M150" s="18">
        <f t="shared" si="18"/>
        <v>454.90000000000146</v>
      </c>
      <c r="N150" s="17">
        <f t="shared" si="14"/>
        <v>-322.72024512135249</v>
      </c>
      <c r="O150" s="20">
        <f t="shared" si="15"/>
        <v>322.72024512135249</v>
      </c>
    </row>
    <row r="151" spans="1:15" x14ac:dyDescent="0.2">
      <c r="A151" s="19">
        <v>44442</v>
      </c>
      <c r="B151" s="17">
        <v>49999</v>
      </c>
      <c r="C151" s="17">
        <v>49269.5</v>
      </c>
      <c r="D151" s="17">
        <v>51008.800000000003</v>
      </c>
      <c r="E151" s="17">
        <v>48377.3</v>
      </c>
      <c r="F151" s="17">
        <v>88080</v>
      </c>
      <c r="G151" s="17">
        <v>49918.400000000001</v>
      </c>
      <c r="H151" s="17">
        <v>49983.490702188457</v>
      </c>
      <c r="I151" s="18">
        <v>724.69999999999709</v>
      </c>
      <c r="J151" s="18">
        <f t="shared" si="16"/>
        <v>60769.30000000001</v>
      </c>
      <c r="K151" s="18">
        <f t="shared" si="19"/>
        <v>724.69999999999709</v>
      </c>
      <c r="L151" s="18">
        <f t="shared" si="17"/>
        <v>-5949.6999999999971</v>
      </c>
      <c r="M151" s="18">
        <f t="shared" si="18"/>
        <v>0</v>
      </c>
      <c r="N151" s="17">
        <f t="shared" si="14"/>
        <v>65.090702188455907</v>
      </c>
      <c r="O151" s="20">
        <f t="shared" si="15"/>
        <v>65.090702188455907</v>
      </c>
    </row>
    <row r="152" spans="1:15" x14ac:dyDescent="0.2">
      <c r="A152" s="19">
        <v>44443</v>
      </c>
      <c r="B152" s="17">
        <v>49918.400000000001</v>
      </c>
      <c r="C152" s="17">
        <v>49999.3</v>
      </c>
      <c r="D152" s="17">
        <v>50534.6</v>
      </c>
      <c r="E152" s="17">
        <v>49461.4</v>
      </c>
      <c r="F152" s="17">
        <v>48140</v>
      </c>
      <c r="G152" s="17">
        <v>51768.6</v>
      </c>
      <c r="H152" s="17">
        <v>50679.894580985849</v>
      </c>
      <c r="I152" s="18">
        <v>0</v>
      </c>
      <c r="J152" s="18">
        <f t="shared" si="16"/>
        <v>60769.30000000001</v>
      </c>
      <c r="K152" s="18">
        <f t="shared" si="19"/>
        <v>-80.599999999998545</v>
      </c>
      <c r="L152" s="18">
        <f t="shared" si="17"/>
        <v>-6030.2999999999956</v>
      </c>
      <c r="M152" s="18">
        <f t="shared" si="18"/>
        <v>-80.599999999998545</v>
      </c>
      <c r="N152" s="17">
        <f t="shared" si="14"/>
        <v>-1088.7054190141498</v>
      </c>
      <c r="O152" s="20">
        <f t="shared" si="15"/>
        <v>1088.7054190141498</v>
      </c>
    </row>
    <row r="153" spans="1:15" x14ac:dyDescent="0.2">
      <c r="A153" s="19">
        <v>44444</v>
      </c>
      <c r="B153" s="17">
        <v>51768.6</v>
      </c>
      <c r="C153" s="17">
        <v>49918.7</v>
      </c>
      <c r="D153" s="17">
        <v>51878.2</v>
      </c>
      <c r="E153" s="17">
        <v>49492.4</v>
      </c>
      <c r="F153" s="17">
        <v>57300</v>
      </c>
      <c r="G153" s="17">
        <v>52672.1</v>
      </c>
      <c r="H153" s="17">
        <v>51358.238811915369</v>
      </c>
      <c r="I153" s="18">
        <v>1850.1999999999971</v>
      </c>
      <c r="J153" s="18">
        <f t="shared" si="16"/>
        <v>62619.500000000007</v>
      </c>
      <c r="K153" s="18">
        <f t="shared" si="19"/>
        <v>1850.1999999999971</v>
      </c>
      <c r="L153" s="18">
        <f t="shared" si="17"/>
        <v>-4180.0999999999985</v>
      </c>
      <c r="M153" s="18">
        <f t="shared" si="18"/>
        <v>0</v>
      </c>
      <c r="N153" s="17">
        <f t="shared" si="14"/>
        <v>-1313.8611880846292</v>
      </c>
      <c r="O153" s="20">
        <f t="shared" si="15"/>
        <v>1313.8611880846292</v>
      </c>
    </row>
    <row r="154" spans="1:15" x14ac:dyDescent="0.2">
      <c r="A154" s="19">
        <v>44445</v>
      </c>
      <c r="B154" s="17">
        <v>52672.1</v>
      </c>
      <c r="C154" s="17">
        <v>51769.4</v>
      </c>
      <c r="D154" s="17">
        <v>52726.2</v>
      </c>
      <c r="E154" s="17">
        <v>51002.8</v>
      </c>
      <c r="F154" s="17">
        <v>69460</v>
      </c>
      <c r="G154" s="17">
        <v>46779.6</v>
      </c>
      <c r="H154" s="17">
        <v>51051.620390405493</v>
      </c>
      <c r="I154" s="18">
        <v>0</v>
      </c>
      <c r="J154" s="18">
        <f t="shared" si="16"/>
        <v>62619.500000000007</v>
      </c>
      <c r="K154" s="18">
        <f t="shared" si="19"/>
        <v>903.5</v>
      </c>
      <c r="L154" s="18">
        <f t="shared" si="17"/>
        <v>-3276.5999999999985</v>
      </c>
      <c r="M154" s="18">
        <f t="shared" si="18"/>
        <v>903.5</v>
      </c>
      <c r="N154" s="17">
        <f t="shared" si="14"/>
        <v>4272.0203904054943</v>
      </c>
      <c r="O154" s="20">
        <f t="shared" si="15"/>
        <v>4272.0203904054943</v>
      </c>
    </row>
    <row r="155" spans="1:15" x14ac:dyDescent="0.2">
      <c r="A155" s="19">
        <v>44446</v>
      </c>
      <c r="B155" s="17">
        <v>46779.6</v>
      </c>
      <c r="C155" s="17">
        <v>52674.2</v>
      </c>
      <c r="D155" s="17">
        <v>52885.3</v>
      </c>
      <c r="E155" s="17">
        <v>43072.4</v>
      </c>
      <c r="F155" s="17">
        <v>187560</v>
      </c>
      <c r="G155" s="17">
        <v>46061.4</v>
      </c>
      <c r="H155" s="17">
        <v>48568.545708801706</v>
      </c>
      <c r="I155" s="18">
        <v>0</v>
      </c>
      <c r="J155" s="18">
        <f t="shared" si="16"/>
        <v>62619.500000000007</v>
      </c>
      <c r="K155" s="18">
        <f t="shared" si="19"/>
        <v>-5892.5</v>
      </c>
      <c r="L155" s="18">
        <f t="shared" si="17"/>
        <v>-9169.0999999999985</v>
      </c>
      <c r="M155" s="18">
        <f t="shared" si="18"/>
        <v>-5892.5</v>
      </c>
      <c r="N155" s="17">
        <f t="shared" si="14"/>
        <v>2507.145708801705</v>
      </c>
      <c r="O155" s="20">
        <f t="shared" si="15"/>
        <v>2507.145708801705</v>
      </c>
    </row>
    <row r="156" spans="1:15" x14ac:dyDescent="0.2">
      <c r="A156" s="19">
        <v>44447</v>
      </c>
      <c r="B156" s="17">
        <v>46061.4</v>
      </c>
      <c r="C156" s="17">
        <v>46774.1</v>
      </c>
      <c r="D156" s="17">
        <v>47316.9</v>
      </c>
      <c r="E156" s="17">
        <v>44493.7</v>
      </c>
      <c r="F156" s="17">
        <v>100480</v>
      </c>
      <c r="G156" s="17">
        <v>46385.599999999999</v>
      </c>
      <c r="H156" s="17">
        <v>46488.885900364301</v>
      </c>
      <c r="I156" s="18">
        <v>-718.19999999999709</v>
      </c>
      <c r="J156" s="18">
        <f t="shared" si="16"/>
        <v>61901.30000000001</v>
      </c>
      <c r="K156" s="18">
        <f t="shared" si="19"/>
        <v>-718.19999999999709</v>
      </c>
      <c r="L156" s="18">
        <f t="shared" si="17"/>
        <v>-9887.2999999999956</v>
      </c>
      <c r="M156" s="18">
        <f t="shared" si="18"/>
        <v>0</v>
      </c>
      <c r="N156" s="17">
        <f t="shared" si="14"/>
        <v>103.28590036430251</v>
      </c>
      <c r="O156" s="20">
        <f t="shared" si="15"/>
        <v>103.28590036430251</v>
      </c>
    </row>
    <row r="157" spans="1:15" x14ac:dyDescent="0.2">
      <c r="A157" s="19">
        <v>44448</v>
      </c>
      <c r="B157" s="17">
        <v>46385.599999999999</v>
      </c>
      <c r="C157" s="17">
        <v>46057.599999999999</v>
      </c>
      <c r="D157" s="17">
        <v>47305.7</v>
      </c>
      <c r="E157" s="17">
        <v>45609</v>
      </c>
      <c r="F157" s="17">
        <v>73630</v>
      </c>
      <c r="G157" s="17">
        <v>44842.8</v>
      </c>
      <c r="H157" s="17">
        <v>46316.438779159347</v>
      </c>
      <c r="I157" s="18">
        <v>324.19999999999709</v>
      </c>
      <c r="J157" s="18">
        <f t="shared" si="16"/>
        <v>62225.500000000007</v>
      </c>
      <c r="K157" s="18">
        <f t="shared" si="19"/>
        <v>324.19999999999709</v>
      </c>
      <c r="L157" s="18">
        <f t="shared" si="17"/>
        <v>-9563.0999999999985</v>
      </c>
      <c r="M157" s="18">
        <f t="shared" si="18"/>
        <v>0</v>
      </c>
      <c r="N157" s="17">
        <f t="shared" si="14"/>
        <v>1473.6387791593443</v>
      </c>
      <c r="O157" s="20">
        <f t="shared" si="15"/>
        <v>1473.6387791593443</v>
      </c>
    </row>
    <row r="158" spans="1:15" x14ac:dyDescent="0.2">
      <c r="A158" s="19">
        <v>44449</v>
      </c>
      <c r="B158" s="17">
        <v>44842.8</v>
      </c>
      <c r="C158" s="17">
        <v>46385.9</v>
      </c>
      <c r="D158" s="17">
        <v>47021.599999999999</v>
      </c>
      <c r="E158" s="17">
        <v>44283.6</v>
      </c>
      <c r="F158" s="17">
        <v>75620</v>
      </c>
      <c r="G158" s="17">
        <v>45161.9</v>
      </c>
      <c r="H158" s="17">
        <v>45913.636514370432</v>
      </c>
      <c r="I158" s="18">
        <v>0</v>
      </c>
      <c r="J158" s="18">
        <f t="shared" si="16"/>
        <v>62225.500000000007</v>
      </c>
      <c r="K158" s="18">
        <f t="shared" si="19"/>
        <v>-1542.7999999999956</v>
      </c>
      <c r="L158" s="18">
        <f t="shared" si="17"/>
        <v>-11105.899999999994</v>
      </c>
      <c r="M158" s="18">
        <f t="shared" si="18"/>
        <v>-1542.7999999999956</v>
      </c>
      <c r="N158" s="17">
        <f t="shared" si="14"/>
        <v>751.73651437043009</v>
      </c>
      <c r="O158" s="20">
        <f t="shared" si="15"/>
        <v>751.73651437043009</v>
      </c>
    </row>
    <row r="159" spans="1:15" x14ac:dyDescent="0.2">
      <c r="A159" s="19">
        <v>44450</v>
      </c>
      <c r="B159" s="17">
        <v>45161.9</v>
      </c>
      <c r="C159" s="17">
        <v>44844.9</v>
      </c>
      <c r="D159" s="17">
        <v>45975.6</v>
      </c>
      <c r="E159" s="17">
        <v>44766.6</v>
      </c>
      <c r="F159" s="17">
        <v>41580</v>
      </c>
      <c r="G159" s="17">
        <v>46062.3</v>
      </c>
      <c r="H159" s="17">
        <v>45675.949434826944</v>
      </c>
      <c r="I159" s="18">
        <v>319.09999999999849</v>
      </c>
      <c r="J159" s="18">
        <f t="shared" si="16"/>
        <v>62544.600000000006</v>
      </c>
      <c r="K159" s="18">
        <f t="shared" si="19"/>
        <v>319.09999999999854</v>
      </c>
      <c r="L159" s="18">
        <f t="shared" si="17"/>
        <v>-10786.799999999996</v>
      </c>
      <c r="M159" s="18">
        <f t="shared" si="18"/>
        <v>0</v>
      </c>
      <c r="N159" s="17">
        <f t="shared" si="14"/>
        <v>-386.35056517305929</v>
      </c>
      <c r="O159" s="20">
        <f t="shared" si="15"/>
        <v>386.35056517305929</v>
      </c>
    </row>
    <row r="160" spans="1:15" x14ac:dyDescent="0.2">
      <c r="A160" s="19">
        <v>44451</v>
      </c>
      <c r="B160" s="17">
        <v>46062.3</v>
      </c>
      <c r="C160" s="17">
        <v>45162.6</v>
      </c>
      <c r="D160" s="17">
        <v>46386.400000000001</v>
      </c>
      <c r="E160" s="17">
        <v>44755.199999999997</v>
      </c>
      <c r="F160" s="17">
        <v>44520</v>
      </c>
      <c r="G160" s="17">
        <v>44949.5</v>
      </c>
      <c r="H160" s="17">
        <v>45699.267140331198</v>
      </c>
      <c r="I160" s="18">
        <v>900.40000000000146</v>
      </c>
      <c r="J160" s="18">
        <f t="shared" si="16"/>
        <v>63445.000000000007</v>
      </c>
      <c r="K160" s="18">
        <f t="shared" si="19"/>
        <v>900.40000000000146</v>
      </c>
      <c r="L160" s="18">
        <f t="shared" si="17"/>
        <v>-9886.3999999999942</v>
      </c>
      <c r="M160" s="18">
        <f t="shared" si="18"/>
        <v>0</v>
      </c>
      <c r="N160" s="17">
        <f t="shared" si="14"/>
        <v>749.76714033119788</v>
      </c>
      <c r="O160" s="20">
        <f t="shared" si="15"/>
        <v>749.76714033119788</v>
      </c>
    </row>
    <row r="161" spans="1:15" x14ac:dyDescent="0.2">
      <c r="A161" s="19">
        <v>44452</v>
      </c>
      <c r="B161" s="17">
        <v>44949.5</v>
      </c>
      <c r="C161" s="17">
        <v>46060.800000000003</v>
      </c>
      <c r="D161" s="17">
        <v>46807.7</v>
      </c>
      <c r="E161" s="17">
        <v>43463.199999999997</v>
      </c>
      <c r="F161" s="17">
        <v>96150</v>
      </c>
      <c r="G161" s="17">
        <v>47077.5</v>
      </c>
      <c r="H161" s="17">
        <v>46030.684858431981</v>
      </c>
      <c r="I161" s="18">
        <v>0</v>
      </c>
      <c r="J161" s="18">
        <f t="shared" si="16"/>
        <v>63445.000000000007</v>
      </c>
      <c r="K161" s="18">
        <f t="shared" si="19"/>
        <v>-1112.8000000000029</v>
      </c>
      <c r="L161" s="18">
        <f t="shared" si="17"/>
        <v>-10999.199999999997</v>
      </c>
      <c r="M161" s="18">
        <f t="shared" si="18"/>
        <v>-1112.8000000000029</v>
      </c>
      <c r="N161" s="17">
        <f t="shared" si="14"/>
        <v>-1046.8151415680186</v>
      </c>
      <c r="O161" s="20">
        <f t="shared" si="15"/>
        <v>1046.8151415680186</v>
      </c>
    </row>
    <row r="162" spans="1:15" x14ac:dyDescent="0.2">
      <c r="A162" s="19">
        <v>44453</v>
      </c>
      <c r="B162" s="17">
        <v>47077.5</v>
      </c>
      <c r="C162" s="17">
        <v>44950.2</v>
      </c>
      <c r="D162" s="17">
        <v>47247.6</v>
      </c>
      <c r="E162" s="17">
        <v>44718.7</v>
      </c>
      <c r="F162" s="17">
        <v>65330</v>
      </c>
      <c r="G162" s="17">
        <v>48130.6</v>
      </c>
      <c r="H162" s="17">
        <v>46579.614344581132</v>
      </c>
      <c r="I162" s="18">
        <v>2128</v>
      </c>
      <c r="J162" s="18">
        <f t="shared" si="16"/>
        <v>65573</v>
      </c>
      <c r="K162" s="18">
        <f t="shared" si="19"/>
        <v>2128</v>
      </c>
      <c r="L162" s="18">
        <f t="shared" si="17"/>
        <v>-8871.1999999999971</v>
      </c>
      <c r="M162" s="18">
        <f t="shared" si="18"/>
        <v>0</v>
      </c>
      <c r="N162" s="17">
        <f t="shared" si="14"/>
        <v>-1550.9856554188664</v>
      </c>
      <c r="O162" s="20">
        <f t="shared" si="15"/>
        <v>1550.9856554188664</v>
      </c>
    </row>
    <row r="163" spans="1:15" x14ac:dyDescent="0.2">
      <c r="A163" s="19">
        <v>44454</v>
      </c>
      <c r="B163" s="17">
        <v>48130.6</v>
      </c>
      <c r="C163" s="17">
        <v>47070.8</v>
      </c>
      <c r="D163" s="17">
        <v>48436.5</v>
      </c>
      <c r="E163" s="17">
        <v>46743.9</v>
      </c>
      <c r="F163" s="17">
        <v>63400</v>
      </c>
      <c r="G163" s="17">
        <v>47748</v>
      </c>
      <c r="H163" s="17">
        <v>47824.869686643076</v>
      </c>
      <c r="I163" s="18">
        <v>0</v>
      </c>
      <c r="J163" s="18">
        <f t="shared" si="16"/>
        <v>65573</v>
      </c>
      <c r="K163" s="18">
        <f t="shared" si="19"/>
        <v>1053.0999999999985</v>
      </c>
      <c r="L163" s="18">
        <f t="shared" si="17"/>
        <v>-7818.0999999999985</v>
      </c>
      <c r="M163" s="18">
        <f t="shared" si="18"/>
        <v>1053.0999999999985</v>
      </c>
      <c r="N163" s="17">
        <f t="shared" si="14"/>
        <v>76.86968664307642</v>
      </c>
      <c r="O163" s="20">
        <f t="shared" si="15"/>
        <v>76.86968664307642</v>
      </c>
    </row>
    <row r="164" spans="1:15" x14ac:dyDescent="0.2">
      <c r="A164" s="19">
        <v>44455</v>
      </c>
      <c r="B164" s="17">
        <v>47748</v>
      </c>
      <c r="C164" s="17">
        <v>48132.3</v>
      </c>
      <c r="D164" s="17">
        <v>48480.6</v>
      </c>
      <c r="E164" s="17">
        <v>47040.3</v>
      </c>
      <c r="F164" s="17">
        <v>60910</v>
      </c>
      <c r="G164" s="17">
        <v>47282.8</v>
      </c>
      <c r="H164" s="17">
        <v>48006.701783939207</v>
      </c>
      <c r="I164" s="18">
        <v>0</v>
      </c>
      <c r="J164" s="18">
        <f t="shared" si="16"/>
        <v>65573</v>
      </c>
      <c r="K164" s="18">
        <f t="shared" si="19"/>
        <v>-382.59999999999854</v>
      </c>
      <c r="L164" s="18">
        <f t="shared" si="17"/>
        <v>-8200.6999999999971</v>
      </c>
      <c r="M164" s="18">
        <f t="shared" si="18"/>
        <v>-382.59999999999854</v>
      </c>
      <c r="N164" s="17">
        <f t="shared" si="14"/>
        <v>723.9017839392036</v>
      </c>
      <c r="O164" s="20">
        <f t="shared" si="15"/>
        <v>723.9017839392036</v>
      </c>
    </row>
    <row r="165" spans="1:15" x14ac:dyDescent="0.2">
      <c r="A165" s="19">
        <v>44456</v>
      </c>
      <c r="B165" s="17">
        <v>47282.8</v>
      </c>
      <c r="C165" s="17">
        <v>47748.2</v>
      </c>
      <c r="D165" s="17">
        <v>48155.9</v>
      </c>
      <c r="E165" s="17">
        <v>46788.800000000003</v>
      </c>
      <c r="F165" s="17">
        <v>50160</v>
      </c>
      <c r="G165" s="17">
        <v>48306.7</v>
      </c>
      <c r="H165" s="17">
        <v>47953.614375479941</v>
      </c>
      <c r="I165" s="18">
        <v>-465.19999999999709</v>
      </c>
      <c r="J165" s="18">
        <f t="shared" si="16"/>
        <v>65107.8</v>
      </c>
      <c r="K165" s="18">
        <f t="shared" si="19"/>
        <v>-465.19999999999709</v>
      </c>
      <c r="L165" s="18">
        <f t="shared" si="17"/>
        <v>-8665.8999999999942</v>
      </c>
      <c r="M165" s="18">
        <f t="shared" si="18"/>
        <v>0</v>
      </c>
      <c r="N165" s="17">
        <f t="shared" si="14"/>
        <v>-353.08562452005572</v>
      </c>
      <c r="O165" s="20">
        <f t="shared" si="15"/>
        <v>353.08562452005572</v>
      </c>
    </row>
    <row r="166" spans="1:15" x14ac:dyDescent="0.2">
      <c r="A166" s="19">
        <v>44457</v>
      </c>
      <c r="B166" s="17">
        <v>48306.7</v>
      </c>
      <c r="C166" s="17">
        <v>47283.9</v>
      </c>
      <c r="D166" s="17">
        <v>48761</v>
      </c>
      <c r="E166" s="17">
        <v>47070.5</v>
      </c>
      <c r="F166" s="17">
        <v>43640</v>
      </c>
      <c r="G166" s="17">
        <v>47238.7</v>
      </c>
      <c r="H166" s="17">
        <v>47981.313749229521</v>
      </c>
      <c r="I166" s="18">
        <v>1023.899999999994</v>
      </c>
      <c r="J166" s="18">
        <f t="shared" si="16"/>
        <v>66131.7</v>
      </c>
      <c r="K166" s="18">
        <f t="shared" si="19"/>
        <v>1023.8999999999942</v>
      </c>
      <c r="L166" s="18">
        <f t="shared" si="17"/>
        <v>-7642</v>
      </c>
      <c r="M166" s="18">
        <f t="shared" si="18"/>
        <v>0</v>
      </c>
      <c r="N166" s="17">
        <f t="shared" si="14"/>
        <v>742.61374922952382</v>
      </c>
      <c r="O166" s="20">
        <f t="shared" si="15"/>
        <v>742.61374922952382</v>
      </c>
    </row>
    <row r="167" spans="1:15" x14ac:dyDescent="0.2">
      <c r="A167" s="19">
        <v>44458</v>
      </c>
      <c r="B167" s="17">
        <v>47238.7</v>
      </c>
      <c r="C167" s="17">
        <v>48299.9</v>
      </c>
      <c r="D167" s="17">
        <v>48341.9</v>
      </c>
      <c r="E167" s="17">
        <v>46866.6</v>
      </c>
      <c r="F167" s="17">
        <v>41980</v>
      </c>
      <c r="G167" s="17">
        <v>42870.6</v>
      </c>
      <c r="H167" s="17">
        <v>46878.782635334879</v>
      </c>
      <c r="I167" s="18">
        <v>0</v>
      </c>
      <c r="J167" s="18">
        <f t="shared" si="16"/>
        <v>66131.7</v>
      </c>
      <c r="K167" s="18">
        <f t="shared" si="19"/>
        <v>-1068</v>
      </c>
      <c r="L167" s="18">
        <f t="shared" si="17"/>
        <v>-8710</v>
      </c>
      <c r="M167" s="18">
        <f t="shared" si="18"/>
        <v>-1068</v>
      </c>
      <c r="N167" s="17">
        <f t="shared" si="14"/>
        <v>4008.1826353348806</v>
      </c>
      <c r="O167" s="20">
        <f t="shared" si="15"/>
        <v>4008.1826353348806</v>
      </c>
    </row>
    <row r="168" spans="1:15" x14ac:dyDescent="0.2">
      <c r="A168" s="19">
        <v>44459</v>
      </c>
      <c r="B168" s="17">
        <v>42870.6</v>
      </c>
      <c r="C168" s="17">
        <v>47240.800000000003</v>
      </c>
      <c r="D168" s="17">
        <v>47323.9</v>
      </c>
      <c r="E168" s="17">
        <v>42547.1</v>
      </c>
      <c r="F168" s="17">
        <v>77960</v>
      </c>
      <c r="G168" s="17">
        <v>40651.300000000003</v>
      </c>
      <c r="H168" s="17">
        <v>44491.540625378533</v>
      </c>
      <c r="I168" s="18">
        <v>0</v>
      </c>
      <c r="J168" s="18">
        <f t="shared" si="16"/>
        <v>66131.7</v>
      </c>
      <c r="K168" s="18">
        <f t="shared" si="19"/>
        <v>-4368.0999999999985</v>
      </c>
      <c r="L168" s="18">
        <f t="shared" si="17"/>
        <v>-13078.099999999999</v>
      </c>
      <c r="M168" s="18">
        <f t="shared" si="18"/>
        <v>-4368.0999999999985</v>
      </c>
      <c r="N168" s="17">
        <f t="shared" si="14"/>
        <v>3840.2406253785302</v>
      </c>
      <c r="O168" s="20">
        <f t="shared" si="15"/>
        <v>3840.2406253785302</v>
      </c>
    </row>
    <row r="169" spans="1:15" x14ac:dyDescent="0.2">
      <c r="A169" s="19">
        <v>44460</v>
      </c>
      <c r="B169" s="17">
        <v>40651.300000000003</v>
      </c>
      <c r="C169" s="17">
        <v>43012.3</v>
      </c>
      <c r="D169" s="17">
        <v>43619.3</v>
      </c>
      <c r="E169" s="17">
        <v>39646.800000000003</v>
      </c>
      <c r="F169" s="17">
        <v>142550</v>
      </c>
      <c r="G169" s="17">
        <v>43551.6</v>
      </c>
      <c r="H169" s="17">
        <v>42558.221590106587</v>
      </c>
      <c r="I169" s="18">
        <v>-2219.2999999999961</v>
      </c>
      <c r="J169" s="18">
        <f t="shared" si="16"/>
        <v>63912.4</v>
      </c>
      <c r="K169" s="18">
        <f t="shared" si="19"/>
        <v>-2219.2999999999956</v>
      </c>
      <c r="L169" s="18">
        <f t="shared" si="17"/>
        <v>-15297.399999999994</v>
      </c>
      <c r="M169" s="18">
        <f t="shared" si="18"/>
        <v>0</v>
      </c>
      <c r="N169" s="17">
        <f t="shared" si="14"/>
        <v>-993.37840989341203</v>
      </c>
      <c r="O169" s="20">
        <f t="shared" si="15"/>
        <v>993.37840989341203</v>
      </c>
    </row>
    <row r="170" spans="1:15" x14ac:dyDescent="0.2">
      <c r="A170" s="19">
        <v>44461</v>
      </c>
      <c r="B170" s="17">
        <v>43551.6</v>
      </c>
      <c r="C170" s="17">
        <v>40660.800000000003</v>
      </c>
      <c r="D170" s="17">
        <v>43976.7</v>
      </c>
      <c r="E170" s="17">
        <v>40585.699999999997</v>
      </c>
      <c r="F170" s="17">
        <v>93980</v>
      </c>
      <c r="G170" s="17">
        <v>44869.2</v>
      </c>
      <c r="H170" s="17">
        <v>42891.185032200046</v>
      </c>
      <c r="I170" s="18">
        <v>2900.2999999999961</v>
      </c>
      <c r="J170" s="18">
        <f t="shared" si="16"/>
        <v>66812.7</v>
      </c>
      <c r="K170" s="18">
        <f t="shared" si="19"/>
        <v>2900.2999999999956</v>
      </c>
      <c r="L170" s="18">
        <f t="shared" si="17"/>
        <v>-12397.099999999999</v>
      </c>
      <c r="M170" s="18">
        <f t="shared" si="18"/>
        <v>0</v>
      </c>
      <c r="N170" s="17">
        <f t="shared" si="14"/>
        <v>-1978.0149677999507</v>
      </c>
      <c r="O170" s="20">
        <f t="shared" si="15"/>
        <v>1978.0149677999507</v>
      </c>
    </row>
    <row r="171" spans="1:15" x14ac:dyDescent="0.2">
      <c r="A171" s="19">
        <v>44462</v>
      </c>
      <c r="B171" s="17">
        <v>44869.2</v>
      </c>
      <c r="C171" s="17">
        <v>43550.7</v>
      </c>
      <c r="D171" s="17">
        <v>44949.8</v>
      </c>
      <c r="E171" s="17">
        <v>43090.1</v>
      </c>
      <c r="F171" s="17">
        <v>74540</v>
      </c>
      <c r="G171" s="17">
        <v>42819.9</v>
      </c>
      <c r="H171" s="17">
        <v>43925.948703735063</v>
      </c>
      <c r="I171" s="18">
        <v>0</v>
      </c>
      <c r="J171" s="18">
        <f t="shared" si="16"/>
        <v>66812.7</v>
      </c>
      <c r="K171" s="18">
        <f t="shared" si="19"/>
        <v>1317.5999999999985</v>
      </c>
      <c r="L171" s="18">
        <f t="shared" si="17"/>
        <v>-11079.5</v>
      </c>
      <c r="M171" s="18">
        <f t="shared" si="18"/>
        <v>1317.5999999999985</v>
      </c>
      <c r="N171" s="17">
        <f t="shared" si="14"/>
        <v>1106.0487037350613</v>
      </c>
      <c r="O171" s="20">
        <f t="shared" si="15"/>
        <v>1106.0487037350613</v>
      </c>
    </row>
    <row r="172" spans="1:15" x14ac:dyDescent="0.2">
      <c r="A172" s="19">
        <v>44463</v>
      </c>
      <c r="B172" s="17">
        <v>42819.9</v>
      </c>
      <c r="C172" s="17">
        <v>44867.4</v>
      </c>
      <c r="D172" s="17">
        <v>45112</v>
      </c>
      <c r="E172" s="17">
        <v>40908.5</v>
      </c>
      <c r="F172" s="17">
        <v>128880</v>
      </c>
      <c r="G172" s="17">
        <v>42686.8</v>
      </c>
      <c r="H172" s="17">
        <v>43557.209180193167</v>
      </c>
      <c r="I172" s="18">
        <v>0</v>
      </c>
      <c r="J172" s="18">
        <f t="shared" si="16"/>
        <v>66812.7</v>
      </c>
      <c r="K172" s="18">
        <f t="shared" si="19"/>
        <v>-2049.2999999999956</v>
      </c>
      <c r="L172" s="18">
        <f t="shared" si="17"/>
        <v>-13128.799999999996</v>
      </c>
      <c r="M172" s="18">
        <f t="shared" si="18"/>
        <v>-2049.2999999999956</v>
      </c>
      <c r="N172" s="17">
        <f t="shared" si="14"/>
        <v>870.4091801931645</v>
      </c>
      <c r="O172" s="20">
        <f t="shared" si="15"/>
        <v>870.4091801931645</v>
      </c>
    </row>
    <row r="173" spans="1:15" x14ac:dyDescent="0.2">
      <c r="A173" s="19">
        <v>44464</v>
      </c>
      <c r="B173" s="17">
        <v>42686.8</v>
      </c>
      <c r="C173" s="17">
        <v>42818.7</v>
      </c>
      <c r="D173" s="17">
        <v>42959.3</v>
      </c>
      <c r="E173" s="17">
        <v>41714.5</v>
      </c>
      <c r="F173" s="17">
        <v>46350</v>
      </c>
      <c r="G173" s="17">
        <v>43203.4</v>
      </c>
      <c r="H173" s="17">
        <v>42893.734283956299</v>
      </c>
      <c r="I173" s="18">
        <v>-133.09999999999849</v>
      </c>
      <c r="J173" s="18">
        <f t="shared" si="16"/>
        <v>66679.600000000006</v>
      </c>
      <c r="K173" s="18">
        <f t="shared" si="19"/>
        <v>-133.09999999999854</v>
      </c>
      <c r="L173" s="18">
        <f t="shared" si="17"/>
        <v>-13261.899999999994</v>
      </c>
      <c r="M173" s="18">
        <f t="shared" si="18"/>
        <v>0</v>
      </c>
      <c r="N173" s="17">
        <f t="shared" si="14"/>
        <v>-309.66571604370256</v>
      </c>
      <c r="O173" s="20">
        <f t="shared" si="15"/>
        <v>309.66571604370256</v>
      </c>
    </row>
    <row r="174" spans="1:15" x14ac:dyDescent="0.2">
      <c r="A174" s="19">
        <v>44465</v>
      </c>
      <c r="B174" s="17">
        <v>43203.4</v>
      </c>
      <c r="C174" s="17">
        <v>42685.8</v>
      </c>
      <c r="D174" s="17">
        <v>43907.3</v>
      </c>
      <c r="E174" s="17">
        <v>40786.6</v>
      </c>
      <c r="F174" s="17">
        <v>69910</v>
      </c>
      <c r="G174" s="17">
        <v>42172.6</v>
      </c>
      <c r="H174" s="17">
        <v>42708.532854146782</v>
      </c>
      <c r="I174" s="18">
        <v>516.59999999999854</v>
      </c>
      <c r="J174" s="18">
        <f t="shared" si="16"/>
        <v>67196.200000000012</v>
      </c>
      <c r="K174" s="18">
        <f t="shared" si="19"/>
        <v>516.59999999999854</v>
      </c>
      <c r="L174" s="18">
        <f t="shared" si="17"/>
        <v>-12745.299999999996</v>
      </c>
      <c r="M174" s="18">
        <f t="shared" si="18"/>
        <v>0</v>
      </c>
      <c r="N174" s="17">
        <f t="shared" si="14"/>
        <v>535.93285414678394</v>
      </c>
      <c r="O174" s="20">
        <f t="shared" si="15"/>
        <v>535.93285414678394</v>
      </c>
    </row>
    <row r="175" spans="1:15" x14ac:dyDescent="0.2">
      <c r="A175" s="19">
        <v>44466</v>
      </c>
      <c r="B175" s="17">
        <v>42172.6</v>
      </c>
      <c r="C175" s="17">
        <v>43200.9</v>
      </c>
      <c r="D175" s="17">
        <v>44293.2</v>
      </c>
      <c r="E175" s="17">
        <v>42143.9</v>
      </c>
      <c r="F175" s="17">
        <v>54120</v>
      </c>
      <c r="G175" s="17">
        <v>41022.300000000003</v>
      </c>
      <c r="H175" s="17">
        <v>42836.045837456433</v>
      </c>
      <c r="I175" s="18">
        <v>0</v>
      </c>
      <c r="J175" s="18">
        <f t="shared" si="16"/>
        <v>67196.200000000012</v>
      </c>
      <c r="K175" s="18">
        <f t="shared" si="19"/>
        <v>-1030.8000000000029</v>
      </c>
      <c r="L175" s="18">
        <f t="shared" si="17"/>
        <v>-13776.099999999999</v>
      </c>
      <c r="M175" s="18">
        <f t="shared" si="18"/>
        <v>-1030.8000000000029</v>
      </c>
      <c r="N175" s="17">
        <f t="shared" si="14"/>
        <v>1813.7458374564303</v>
      </c>
      <c r="O175" s="20">
        <f t="shared" si="15"/>
        <v>1813.7458374564303</v>
      </c>
    </row>
    <row r="176" spans="1:15" x14ac:dyDescent="0.2">
      <c r="A176" s="19">
        <v>44467</v>
      </c>
      <c r="B176" s="17">
        <v>41022.300000000003</v>
      </c>
      <c r="C176" s="17">
        <v>42169.9</v>
      </c>
      <c r="D176" s="17">
        <v>42758.8</v>
      </c>
      <c r="E176" s="17">
        <v>40906.400000000001</v>
      </c>
      <c r="F176" s="17">
        <v>60010</v>
      </c>
      <c r="G176" s="17">
        <v>41536.800000000003</v>
      </c>
      <c r="H176" s="17">
        <v>41999.44598352303</v>
      </c>
      <c r="I176" s="18">
        <v>-1150.2999999999961</v>
      </c>
      <c r="J176" s="18">
        <f t="shared" si="16"/>
        <v>66045.900000000009</v>
      </c>
      <c r="K176" s="18">
        <f t="shared" si="19"/>
        <v>-1150.2999999999956</v>
      </c>
      <c r="L176" s="18">
        <f t="shared" si="17"/>
        <v>-14926.399999999994</v>
      </c>
      <c r="M176" s="18">
        <f t="shared" si="18"/>
        <v>0</v>
      </c>
      <c r="N176" s="17">
        <f t="shared" si="14"/>
        <v>462.6459835230271</v>
      </c>
      <c r="O176" s="20">
        <f t="shared" si="15"/>
        <v>462.6459835230271</v>
      </c>
    </row>
    <row r="177" spans="1:15" x14ac:dyDescent="0.2">
      <c r="A177" s="19">
        <v>44468</v>
      </c>
      <c r="B177" s="17">
        <v>41536.800000000003</v>
      </c>
      <c r="C177" s="17">
        <v>41023.1</v>
      </c>
      <c r="D177" s="17">
        <v>42571.199999999997</v>
      </c>
      <c r="E177" s="17">
        <v>40815</v>
      </c>
      <c r="F177" s="17">
        <v>48210</v>
      </c>
      <c r="G177" s="17">
        <v>43823.3</v>
      </c>
      <c r="H177" s="17">
        <v>42270.974142580621</v>
      </c>
      <c r="I177" s="18">
        <v>514.5</v>
      </c>
      <c r="J177" s="18">
        <f t="shared" si="16"/>
        <v>66560.400000000009</v>
      </c>
      <c r="K177" s="18">
        <f t="shared" si="19"/>
        <v>514.5</v>
      </c>
      <c r="L177" s="18">
        <f t="shared" si="17"/>
        <v>-14411.899999999994</v>
      </c>
      <c r="M177" s="18">
        <f t="shared" si="18"/>
        <v>0</v>
      </c>
      <c r="N177" s="17">
        <f t="shared" si="14"/>
        <v>-1552.3258574193824</v>
      </c>
      <c r="O177" s="20">
        <f t="shared" si="15"/>
        <v>1552.3258574193824</v>
      </c>
    </row>
    <row r="178" spans="1:15" x14ac:dyDescent="0.2">
      <c r="A178" s="19">
        <v>44469</v>
      </c>
      <c r="B178" s="17">
        <v>43823.3</v>
      </c>
      <c r="C178" s="17">
        <v>41534.5</v>
      </c>
      <c r="D178" s="17">
        <v>44101.2</v>
      </c>
      <c r="E178" s="17">
        <v>41416.699999999997</v>
      </c>
      <c r="F178" s="17">
        <v>64319.999999999993</v>
      </c>
      <c r="G178" s="17">
        <v>48146</v>
      </c>
      <c r="H178" s="17">
        <v>44010.973627761457</v>
      </c>
      <c r="I178" s="18">
        <v>2286.5</v>
      </c>
      <c r="J178" s="18">
        <f t="shared" si="16"/>
        <v>68846.900000000009</v>
      </c>
      <c r="K178" s="18">
        <f t="shared" si="19"/>
        <v>2286.5</v>
      </c>
      <c r="L178" s="18">
        <f t="shared" si="17"/>
        <v>-12125.399999999994</v>
      </c>
      <c r="M178" s="18">
        <f t="shared" si="18"/>
        <v>0</v>
      </c>
      <c r="N178" s="17">
        <f t="shared" si="14"/>
        <v>-4135.0263722385425</v>
      </c>
      <c r="O178" s="20">
        <f t="shared" si="15"/>
        <v>4135.0263722385425</v>
      </c>
    </row>
    <row r="179" spans="1:15" x14ac:dyDescent="0.2">
      <c r="A179" s="19">
        <v>44470</v>
      </c>
      <c r="B179" s="17">
        <v>48146</v>
      </c>
      <c r="C179" s="17">
        <v>43824.4</v>
      </c>
      <c r="D179" s="17">
        <v>48435.199999999997</v>
      </c>
      <c r="E179" s="17">
        <v>43292.9</v>
      </c>
      <c r="F179" s="17">
        <v>94660</v>
      </c>
      <c r="G179" s="17">
        <v>47666.9</v>
      </c>
      <c r="H179" s="17">
        <v>46295.413227024997</v>
      </c>
      <c r="I179" s="18">
        <v>4322.6999999999971</v>
      </c>
      <c r="J179" s="18">
        <f t="shared" si="16"/>
        <v>73169.600000000006</v>
      </c>
      <c r="K179" s="18">
        <f t="shared" si="19"/>
        <v>4322.6999999999971</v>
      </c>
      <c r="L179" s="18">
        <f t="shared" si="17"/>
        <v>-7802.6999999999971</v>
      </c>
      <c r="M179" s="18">
        <f t="shared" si="18"/>
        <v>0</v>
      </c>
      <c r="N179" s="17">
        <f t="shared" si="14"/>
        <v>-1371.486772975004</v>
      </c>
      <c r="O179" s="20">
        <f t="shared" si="15"/>
        <v>1371.486772975004</v>
      </c>
    </row>
    <row r="180" spans="1:15" x14ac:dyDescent="0.2">
      <c r="A180" s="19">
        <v>44471</v>
      </c>
      <c r="B180" s="17">
        <v>47666.9</v>
      </c>
      <c r="C180" s="17">
        <v>48147.199999999997</v>
      </c>
      <c r="D180" s="17">
        <v>48306.9</v>
      </c>
      <c r="E180" s="17">
        <v>47451.7</v>
      </c>
      <c r="F180" s="17">
        <v>39820</v>
      </c>
      <c r="G180" s="17">
        <v>48200.1</v>
      </c>
      <c r="H180" s="17">
        <v>48254.545289924448</v>
      </c>
      <c r="I180" s="18">
        <v>0</v>
      </c>
      <c r="J180" s="18">
        <f t="shared" si="16"/>
        <v>73169.600000000006</v>
      </c>
      <c r="K180" s="18">
        <f t="shared" si="19"/>
        <v>-479.09999999999854</v>
      </c>
      <c r="L180" s="18">
        <f t="shared" si="17"/>
        <v>-8281.7999999999956</v>
      </c>
      <c r="M180" s="18">
        <f t="shared" si="18"/>
        <v>-479.09999999999854</v>
      </c>
      <c r="N180" s="17">
        <f t="shared" si="14"/>
        <v>54.445289924449753</v>
      </c>
      <c r="O180" s="20">
        <f t="shared" si="15"/>
        <v>54.445289924449753</v>
      </c>
    </row>
    <row r="181" spans="1:15" x14ac:dyDescent="0.2">
      <c r="A181" s="19">
        <v>44472</v>
      </c>
      <c r="B181" s="17">
        <v>48200.1</v>
      </c>
      <c r="C181" s="17">
        <v>47665.4</v>
      </c>
      <c r="D181" s="17">
        <v>49165.2</v>
      </c>
      <c r="E181" s="17">
        <v>47123</v>
      </c>
      <c r="F181" s="17">
        <v>42410</v>
      </c>
      <c r="G181" s="17">
        <v>49227.3</v>
      </c>
      <c r="H181" s="17">
        <v>48549.249013287692</v>
      </c>
      <c r="I181" s="18">
        <v>533.19999999999709</v>
      </c>
      <c r="J181" s="18">
        <f t="shared" si="16"/>
        <v>73702.8</v>
      </c>
      <c r="K181" s="18">
        <f t="shared" si="19"/>
        <v>533.19999999999709</v>
      </c>
      <c r="L181" s="18">
        <f t="shared" si="17"/>
        <v>-7748.5999999999985</v>
      </c>
      <c r="M181" s="18">
        <f t="shared" si="18"/>
        <v>0</v>
      </c>
      <c r="N181" s="17">
        <f t="shared" si="14"/>
        <v>-678.05098671231099</v>
      </c>
      <c r="O181" s="20">
        <f t="shared" si="15"/>
        <v>678.05098671231099</v>
      </c>
    </row>
    <row r="182" spans="1:15" x14ac:dyDescent="0.2">
      <c r="A182" s="19">
        <v>44473</v>
      </c>
      <c r="B182" s="17">
        <v>49227.3</v>
      </c>
      <c r="C182" s="17">
        <v>48200.4</v>
      </c>
      <c r="D182" s="17">
        <v>49481.7</v>
      </c>
      <c r="E182" s="17">
        <v>46958.6</v>
      </c>
      <c r="F182" s="17">
        <v>66920</v>
      </c>
      <c r="G182" s="17">
        <v>51469.3</v>
      </c>
      <c r="H182" s="17">
        <v>49210.561239114897</v>
      </c>
      <c r="I182" s="18">
        <v>1027.2000000000039</v>
      </c>
      <c r="J182" s="18">
        <f t="shared" si="16"/>
        <v>74730</v>
      </c>
      <c r="K182" s="18">
        <f t="shared" si="19"/>
        <v>1027.2000000000044</v>
      </c>
      <c r="L182" s="18">
        <f t="shared" si="17"/>
        <v>-6721.3999999999942</v>
      </c>
      <c r="M182" s="18">
        <f t="shared" si="18"/>
        <v>0</v>
      </c>
      <c r="N182" s="17">
        <f t="shared" si="14"/>
        <v>-2258.7387608851059</v>
      </c>
      <c r="O182" s="20">
        <f t="shared" si="15"/>
        <v>2258.7387608851059</v>
      </c>
    </row>
    <row r="183" spans="1:15" x14ac:dyDescent="0.2">
      <c r="A183" s="19">
        <v>44474</v>
      </c>
      <c r="B183" s="17">
        <v>51469.3</v>
      </c>
      <c r="C183" s="17">
        <v>49229.5</v>
      </c>
      <c r="D183" s="17">
        <v>51872.4</v>
      </c>
      <c r="E183" s="17">
        <v>49060.1</v>
      </c>
      <c r="F183" s="17">
        <v>76630</v>
      </c>
      <c r="G183" s="17">
        <v>55323.199999999997</v>
      </c>
      <c r="H183" s="17">
        <v>51532.056404896393</v>
      </c>
      <c r="I183" s="18">
        <v>0</v>
      </c>
      <c r="J183" s="18">
        <f t="shared" si="16"/>
        <v>74730</v>
      </c>
      <c r="K183" s="18">
        <f t="shared" si="19"/>
        <v>2242</v>
      </c>
      <c r="L183" s="18">
        <f t="shared" si="17"/>
        <v>-4479.3999999999942</v>
      </c>
      <c r="M183" s="18">
        <f t="shared" si="18"/>
        <v>2242</v>
      </c>
      <c r="N183" s="17">
        <f t="shared" si="14"/>
        <v>-3791.1435951036037</v>
      </c>
      <c r="O183" s="20">
        <f t="shared" si="15"/>
        <v>3791.1435951036037</v>
      </c>
    </row>
    <row r="184" spans="1:15" x14ac:dyDescent="0.2">
      <c r="A184" s="19">
        <v>44475</v>
      </c>
      <c r="B184" s="17">
        <v>55323.199999999997</v>
      </c>
      <c r="C184" s="17">
        <v>51470</v>
      </c>
      <c r="D184" s="17">
        <v>55676.1</v>
      </c>
      <c r="E184" s="17">
        <v>50439.5</v>
      </c>
      <c r="F184" s="17">
        <v>116260</v>
      </c>
      <c r="G184" s="17">
        <v>53783.9</v>
      </c>
      <c r="H184" s="17">
        <v>53406.526639302523</v>
      </c>
      <c r="I184" s="18">
        <v>3853.8999999999942</v>
      </c>
      <c r="J184" s="18">
        <f t="shared" si="16"/>
        <v>78583.899999999994</v>
      </c>
      <c r="K184" s="18">
        <f t="shared" si="19"/>
        <v>3853.8999999999942</v>
      </c>
      <c r="L184" s="18">
        <f t="shared" si="17"/>
        <v>-625.5</v>
      </c>
      <c r="M184" s="18">
        <f t="shared" si="18"/>
        <v>0</v>
      </c>
      <c r="N184" s="17">
        <f t="shared" si="14"/>
        <v>-377.37336069747835</v>
      </c>
      <c r="O184" s="20">
        <f t="shared" si="15"/>
        <v>377.37336069747835</v>
      </c>
    </row>
    <row r="185" spans="1:15" x14ac:dyDescent="0.2">
      <c r="A185" s="19">
        <v>44476</v>
      </c>
      <c r="B185" s="17">
        <v>53783.9</v>
      </c>
      <c r="C185" s="17">
        <v>55325.2</v>
      </c>
      <c r="D185" s="17">
        <v>55325.599999999999</v>
      </c>
      <c r="E185" s="17">
        <v>53476.4</v>
      </c>
      <c r="F185" s="17">
        <v>75680</v>
      </c>
      <c r="G185" s="17">
        <v>53914.7</v>
      </c>
      <c r="H185" s="17">
        <v>54709.345587752257</v>
      </c>
      <c r="I185" s="18">
        <v>0</v>
      </c>
      <c r="J185" s="18">
        <f t="shared" si="16"/>
        <v>78583.899999999994</v>
      </c>
      <c r="K185" s="18">
        <f t="shared" si="19"/>
        <v>-1539.2999999999956</v>
      </c>
      <c r="L185" s="18">
        <f t="shared" si="17"/>
        <v>-2164.7999999999956</v>
      </c>
      <c r="M185" s="18">
        <f t="shared" si="18"/>
        <v>-1539.2999999999956</v>
      </c>
      <c r="N185" s="17">
        <f t="shared" si="14"/>
        <v>794.64558775226033</v>
      </c>
      <c r="O185" s="20">
        <f t="shared" si="15"/>
        <v>794.64558775226033</v>
      </c>
    </row>
    <row r="186" spans="1:15" x14ac:dyDescent="0.2">
      <c r="A186" s="19">
        <v>44477</v>
      </c>
      <c r="B186" s="17">
        <v>53914.7</v>
      </c>
      <c r="C186" s="17">
        <v>53785.5</v>
      </c>
      <c r="D186" s="17">
        <v>55977.9</v>
      </c>
      <c r="E186" s="17">
        <v>53659.3</v>
      </c>
      <c r="F186" s="17">
        <v>64050</v>
      </c>
      <c r="G186" s="17">
        <v>54942.5</v>
      </c>
      <c r="H186" s="17">
        <v>54854.33864783337</v>
      </c>
      <c r="I186" s="18">
        <v>130.79999999999561</v>
      </c>
      <c r="J186" s="18">
        <f t="shared" si="16"/>
        <v>78714.699999999983</v>
      </c>
      <c r="K186" s="18">
        <f t="shared" si="19"/>
        <v>130.79999999999563</v>
      </c>
      <c r="L186" s="18">
        <f t="shared" si="17"/>
        <v>-2034</v>
      </c>
      <c r="M186" s="18">
        <f t="shared" si="18"/>
        <v>0</v>
      </c>
      <c r="N186" s="17">
        <f t="shared" si="14"/>
        <v>-88.161352166629513</v>
      </c>
      <c r="O186" s="20">
        <f t="shared" si="15"/>
        <v>88.161352166629513</v>
      </c>
    </row>
    <row r="187" spans="1:15" x14ac:dyDescent="0.2">
      <c r="A187" s="19">
        <v>44478</v>
      </c>
      <c r="B187" s="17">
        <v>54942.5</v>
      </c>
      <c r="C187" s="17">
        <v>53924.1</v>
      </c>
      <c r="D187" s="17">
        <v>55430.8</v>
      </c>
      <c r="E187" s="17">
        <v>53711.7</v>
      </c>
      <c r="F187" s="17">
        <v>64650.000000000007</v>
      </c>
      <c r="G187" s="17">
        <v>54687.7</v>
      </c>
      <c r="H187" s="17">
        <v>54869.774210284537</v>
      </c>
      <c r="I187" s="18">
        <v>1027.8000000000029</v>
      </c>
      <c r="J187" s="18">
        <f t="shared" si="16"/>
        <v>79742.499999999985</v>
      </c>
      <c r="K187" s="18">
        <f t="shared" si="19"/>
        <v>1027.8000000000029</v>
      </c>
      <c r="L187" s="18">
        <f t="shared" si="17"/>
        <v>-1006.1999999999971</v>
      </c>
      <c r="M187" s="18">
        <f t="shared" si="18"/>
        <v>0</v>
      </c>
      <c r="N187" s="17">
        <f t="shared" si="14"/>
        <v>182.07421028453973</v>
      </c>
      <c r="O187" s="20">
        <f t="shared" si="15"/>
        <v>182.07421028453973</v>
      </c>
    </row>
    <row r="188" spans="1:15" x14ac:dyDescent="0.2">
      <c r="A188" s="19">
        <v>44479</v>
      </c>
      <c r="B188" s="17">
        <v>54687.7</v>
      </c>
      <c r="C188" s="17">
        <v>54942.5</v>
      </c>
      <c r="D188" s="17">
        <v>56432.2</v>
      </c>
      <c r="E188" s="17">
        <v>54100.800000000003</v>
      </c>
      <c r="F188" s="17">
        <v>104430</v>
      </c>
      <c r="G188" s="17">
        <v>57477.3</v>
      </c>
      <c r="H188" s="17">
        <v>55854.091232051847</v>
      </c>
      <c r="I188" s="18">
        <v>0</v>
      </c>
      <c r="J188" s="18">
        <f t="shared" si="16"/>
        <v>79742.499999999985</v>
      </c>
      <c r="K188" s="18">
        <f t="shared" si="19"/>
        <v>-254.80000000000291</v>
      </c>
      <c r="L188" s="18">
        <f t="shared" si="17"/>
        <v>-1261</v>
      </c>
      <c r="M188" s="18">
        <f t="shared" si="18"/>
        <v>-254.80000000000291</v>
      </c>
      <c r="N188" s="17">
        <f t="shared" si="14"/>
        <v>-1623.2087679481556</v>
      </c>
      <c r="O188" s="20">
        <f t="shared" si="15"/>
        <v>1623.2087679481556</v>
      </c>
    </row>
    <row r="189" spans="1:15" x14ac:dyDescent="0.2">
      <c r="A189" s="19">
        <v>44480</v>
      </c>
      <c r="B189" s="17">
        <v>57477.3</v>
      </c>
      <c r="C189" s="17">
        <v>54686.9</v>
      </c>
      <c r="D189" s="17">
        <v>57814.1</v>
      </c>
      <c r="E189" s="17">
        <v>54457.8</v>
      </c>
      <c r="F189" s="17">
        <v>73840</v>
      </c>
      <c r="G189" s="17">
        <v>56015.9</v>
      </c>
      <c r="H189" s="17">
        <v>56259.497204091072</v>
      </c>
      <c r="I189" s="18">
        <v>2789.6000000000058</v>
      </c>
      <c r="J189" s="18">
        <f t="shared" si="16"/>
        <v>82532.099999999991</v>
      </c>
      <c r="K189" s="18">
        <f t="shared" si="19"/>
        <v>2789.6000000000058</v>
      </c>
      <c r="L189" s="18">
        <f t="shared" si="17"/>
        <v>1528.6000000000058</v>
      </c>
      <c r="M189" s="18">
        <f t="shared" si="18"/>
        <v>0</v>
      </c>
      <c r="N189" s="17">
        <f t="shared" si="14"/>
        <v>243.59720409107103</v>
      </c>
      <c r="O189" s="20">
        <f t="shared" si="15"/>
        <v>243.59720409107103</v>
      </c>
    </row>
    <row r="190" spans="1:15" x14ac:dyDescent="0.2">
      <c r="A190" s="19">
        <v>44481</v>
      </c>
      <c r="B190" s="17">
        <v>56015.9</v>
      </c>
      <c r="C190" s="17">
        <v>57480.6</v>
      </c>
      <c r="D190" s="17">
        <v>57635.7</v>
      </c>
      <c r="E190" s="17">
        <v>54155.4</v>
      </c>
      <c r="F190" s="17">
        <v>74850</v>
      </c>
      <c r="G190" s="17">
        <v>57380.1</v>
      </c>
      <c r="H190" s="17">
        <v>56764.938704107459</v>
      </c>
      <c r="I190" s="18">
        <v>0</v>
      </c>
      <c r="J190" s="18">
        <f t="shared" si="16"/>
        <v>82532.099999999991</v>
      </c>
      <c r="K190" s="18">
        <f t="shared" si="19"/>
        <v>-1461.4000000000015</v>
      </c>
      <c r="L190" s="18">
        <f t="shared" si="17"/>
        <v>67.200000000004366</v>
      </c>
      <c r="M190" s="18">
        <f t="shared" si="18"/>
        <v>-1461.4000000000015</v>
      </c>
      <c r="N190" s="17">
        <f t="shared" si="14"/>
        <v>-615.16129589253978</v>
      </c>
      <c r="O190" s="20">
        <f t="shared" si="15"/>
        <v>615.16129589253978</v>
      </c>
    </row>
    <row r="191" spans="1:15" x14ac:dyDescent="0.2">
      <c r="A191" s="19">
        <v>44482</v>
      </c>
      <c r="B191" s="17">
        <v>57380.1</v>
      </c>
      <c r="C191" s="17">
        <v>56014.5</v>
      </c>
      <c r="D191" s="17">
        <v>57697.4</v>
      </c>
      <c r="E191" s="17">
        <v>54314.400000000001</v>
      </c>
      <c r="F191" s="17">
        <v>73620</v>
      </c>
      <c r="G191" s="17">
        <v>57345.8</v>
      </c>
      <c r="H191" s="17">
        <v>56738.721962939613</v>
      </c>
      <c r="I191" s="18">
        <v>1364.1999999999971</v>
      </c>
      <c r="J191" s="18">
        <f t="shared" si="16"/>
        <v>83896.299999999988</v>
      </c>
      <c r="K191" s="18">
        <f t="shared" si="19"/>
        <v>1364.1999999999971</v>
      </c>
      <c r="L191" s="18">
        <f t="shared" si="17"/>
        <v>1431.4000000000015</v>
      </c>
      <c r="M191" s="18">
        <f t="shared" si="18"/>
        <v>0</v>
      </c>
      <c r="N191" s="17">
        <f t="shared" si="14"/>
        <v>-607.07803706038976</v>
      </c>
      <c r="O191" s="20">
        <f t="shared" si="15"/>
        <v>607.07803706038976</v>
      </c>
    </row>
    <row r="192" spans="1:15" x14ac:dyDescent="0.2">
      <c r="A192" s="19">
        <v>44483</v>
      </c>
      <c r="B192" s="17">
        <v>57345.8</v>
      </c>
      <c r="C192" s="17">
        <v>57370.400000000001</v>
      </c>
      <c r="D192" s="17">
        <v>58506.5</v>
      </c>
      <c r="E192" s="17">
        <v>56866.8</v>
      </c>
      <c r="F192" s="17">
        <v>59840</v>
      </c>
      <c r="G192" s="17">
        <v>61672.5</v>
      </c>
      <c r="H192" s="17">
        <v>58572.826924429923</v>
      </c>
      <c r="I192" s="18">
        <v>0</v>
      </c>
      <c r="J192" s="18">
        <f t="shared" si="16"/>
        <v>83896.299999999988</v>
      </c>
      <c r="K192" s="18">
        <f t="shared" si="19"/>
        <v>-34.299999999995634</v>
      </c>
      <c r="L192" s="18">
        <f t="shared" si="17"/>
        <v>1397.1000000000058</v>
      </c>
      <c r="M192" s="18">
        <f t="shared" si="18"/>
        <v>-34.299999999995634</v>
      </c>
      <c r="N192" s="17">
        <f t="shared" si="14"/>
        <v>-3099.6730755700773</v>
      </c>
      <c r="O192" s="20">
        <f t="shared" si="15"/>
        <v>3099.6730755700773</v>
      </c>
    </row>
    <row r="193" spans="1:20" x14ac:dyDescent="0.2">
      <c r="A193" s="19">
        <v>44484</v>
      </c>
      <c r="B193" s="17">
        <v>61672.5</v>
      </c>
      <c r="C193" s="17">
        <v>57348.2</v>
      </c>
      <c r="D193" s="17">
        <v>62892.800000000003</v>
      </c>
      <c r="E193" s="17">
        <v>56874.8</v>
      </c>
      <c r="F193" s="17">
        <v>121480</v>
      </c>
      <c r="G193" s="17">
        <v>60861.1</v>
      </c>
      <c r="H193" s="17">
        <v>60136.163428145213</v>
      </c>
      <c r="I193" s="18">
        <v>4326.6999999999971</v>
      </c>
      <c r="J193" s="18">
        <f t="shared" si="16"/>
        <v>88222.999999999985</v>
      </c>
      <c r="K193" s="18">
        <f t="shared" si="19"/>
        <v>4326.6999999999971</v>
      </c>
      <c r="L193" s="18">
        <f t="shared" si="17"/>
        <v>5723.8000000000029</v>
      </c>
      <c r="M193" s="18">
        <f t="shared" si="18"/>
        <v>0</v>
      </c>
      <c r="N193" s="17">
        <f t="shared" si="14"/>
        <v>-724.93657185478514</v>
      </c>
      <c r="O193" s="20">
        <f t="shared" si="15"/>
        <v>724.93657185478514</v>
      </c>
    </row>
    <row r="194" spans="1:20" x14ac:dyDescent="0.2">
      <c r="A194" s="19">
        <v>44485</v>
      </c>
      <c r="B194" s="17">
        <v>60861.1</v>
      </c>
      <c r="C194" s="17">
        <v>61669.2</v>
      </c>
      <c r="D194" s="17">
        <v>62329.2</v>
      </c>
      <c r="E194" s="17">
        <v>60161.9</v>
      </c>
      <c r="F194" s="17">
        <v>49930</v>
      </c>
      <c r="G194" s="17">
        <v>61527.5</v>
      </c>
      <c r="H194" s="17">
        <v>61663.825765104637</v>
      </c>
      <c r="I194" s="18">
        <v>0</v>
      </c>
      <c r="J194" s="18">
        <f t="shared" si="16"/>
        <v>88222.999999999985</v>
      </c>
      <c r="K194" s="18">
        <f t="shared" si="19"/>
        <v>-811.40000000000146</v>
      </c>
      <c r="L194" s="18">
        <f t="shared" si="17"/>
        <v>4912.4000000000015</v>
      </c>
      <c r="M194" s="18">
        <f t="shared" si="18"/>
        <v>-811.40000000000146</v>
      </c>
      <c r="N194" s="17">
        <f t="shared" si="14"/>
        <v>136.32576510463696</v>
      </c>
      <c r="O194" s="20">
        <f t="shared" si="15"/>
        <v>136.32576510463696</v>
      </c>
    </row>
    <row r="195" spans="1:20" x14ac:dyDescent="0.2">
      <c r="A195" s="19">
        <v>44486</v>
      </c>
      <c r="B195" s="17">
        <v>61527.5</v>
      </c>
      <c r="C195" s="17">
        <v>60865.5</v>
      </c>
      <c r="D195" s="17">
        <v>61651.4</v>
      </c>
      <c r="E195" s="17">
        <v>59143.4</v>
      </c>
      <c r="F195" s="17">
        <v>53390</v>
      </c>
      <c r="G195" s="17">
        <v>62056.3</v>
      </c>
      <c r="H195" s="17">
        <v>61280.268011252811</v>
      </c>
      <c r="I195" s="18">
        <v>666.40000000000146</v>
      </c>
      <c r="J195" s="18">
        <f t="shared" si="16"/>
        <v>88889.4</v>
      </c>
      <c r="K195" s="18">
        <f t="shared" si="19"/>
        <v>666.40000000000146</v>
      </c>
      <c r="L195" s="18">
        <f t="shared" si="17"/>
        <v>5578.8000000000029</v>
      </c>
      <c r="M195" s="18">
        <f t="shared" si="18"/>
        <v>0</v>
      </c>
      <c r="N195" s="17">
        <f t="shared" ref="N195:N208" si="20">H195-B196</f>
        <v>-776.03198874719237</v>
      </c>
      <c r="O195" s="20">
        <f t="shared" ref="O195:O208" si="21">ABS(N195)</f>
        <v>776.03198874719237</v>
      </c>
    </row>
    <row r="196" spans="1:20" x14ac:dyDescent="0.2">
      <c r="A196" s="19">
        <v>44487</v>
      </c>
      <c r="B196" s="17">
        <v>62056.3</v>
      </c>
      <c r="C196" s="17">
        <v>61525.8</v>
      </c>
      <c r="D196" s="17">
        <v>62623.6</v>
      </c>
      <c r="E196" s="17">
        <v>60026.9</v>
      </c>
      <c r="F196" s="17">
        <v>80150</v>
      </c>
      <c r="G196" s="17">
        <v>64278.5</v>
      </c>
      <c r="H196" s="17">
        <v>62243.142236501502</v>
      </c>
      <c r="I196" s="18">
        <v>0</v>
      </c>
      <c r="J196" s="18">
        <f t="shared" ref="J196:J208" si="22">J195+I196</f>
        <v>88889.4</v>
      </c>
      <c r="K196" s="18">
        <f t="shared" si="19"/>
        <v>528.80000000000291</v>
      </c>
      <c r="L196" s="18">
        <f t="shared" ref="L196:L208" si="23">L195+K196</f>
        <v>6107.6000000000058</v>
      </c>
      <c r="M196" s="18">
        <f t="shared" si="18"/>
        <v>528.80000000000291</v>
      </c>
      <c r="N196" s="17">
        <f t="shared" si="20"/>
        <v>-2035.3577634984977</v>
      </c>
      <c r="O196" s="20">
        <f t="shared" si="21"/>
        <v>2035.3577634984977</v>
      </c>
    </row>
    <row r="197" spans="1:20" x14ac:dyDescent="0.2">
      <c r="A197" s="19">
        <v>44488</v>
      </c>
      <c r="B197" s="17">
        <v>64278.5</v>
      </c>
      <c r="C197" s="17">
        <v>62030.2</v>
      </c>
      <c r="D197" s="17">
        <v>64454</v>
      </c>
      <c r="E197" s="17">
        <v>61451</v>
      </c>
      <c r="F197" s="17">
        <v>80160</v>
      </c>
      <c r="G197" s="17">
        <v>65979.100000000006</v>
      </c>
      <c r="H197" s="17">
        <v>63834.316582993473</v>
      </c>
      <c r="I197" s="18">
        <v>2222.1999999999971</v>
      </c>
      <c r="J197" s="18">
        <f t="shared" si="22"/>
        <v>91111.599999999991</v>
      </c>
      <c r="K197" s="18">
        <f t="shared" si="19"/>
        <v>2222.1999999999971</v>
      </c>
      <c r="L197" s="18">
        <f t="shared" si="23"/>
        <v>8329.8000000000029</v>
      </c>
      <c r="M197" s="18">
        <f t="shared" si="18"/>
        <v>0</v>
      </c>
      <c r="N197" s="17">
        <f t="shared" si="20"/>
        <v>-2144.7834170065325</v>
      </c>
      <c r="O197" s="20">
        <f t="shared" si="21"/>
        <v>2144.7834170065325</v>
      </c>
    </row>
    <row r="198" spans="1:20" x14ac:dyDescent="0.2">
      <c r="A198" s="19">
        <v>44489</v>
      </c>
      <c r="B198" s="17">
        <v>65979.100000000006</v>
      </c>
      <c r="C198" s="17">
        <v>64276.9</v>
      </c>
      <c r="D198" s="17">
        <v>66967.100000000006</v>
      </c>
      <c r="E198" s="17">
        <v>63543.7</v>
      </c>
      <c r="F198" s="17">
        <v>79870</v>
      </c>
      <c r="G198" s="17">
        <v>62210.2</v>
      </c>
      <c r="H198" s="17">
        <v>65024.277864244243</v>
      </c>
      <c r="I198" s="18">
        <v>0</v>
      </c>
      <c r="J198" s="18">
        <f t="shared" si="22"/>
        <v>91111.599999999991</v>
      </c>
      <c r="K198" s="18">
        <f t="shared" si="19"/>
        <v>1700.6000000000058</v>
      </c>
      <c r="L198" s="18">
        <f t="shared" si="23"/>
        <v>10030.400000000009</v>
      </c>
      <c r="M198" s="18">
        <f t="shared" si="18"/>
        <v>1700.6000000000058</v>
      </c>
      <c r="N198" s="17">
        <f t="shared" si="20"/>
        <v>2814.0778642442456</v>
      </c>
      <c r="O198" s="20">
        <f t="shared" si="21"/>
        <v>2814.0778642442456</v>
      </c>
    </row>
    <row r="199" spans="1:20" x14ac:dyDescent="0.2">
      <c r="A199" s="19">
        <v>44490</v>
      </c>
      <c r="B199" s="17">
        <v>62210.2</v>
      </c>
      <c r="C199" s="17">
        <v>66004.600000000006</v>
      </c>
      <c r="D199" s="17">
        <v>66616.899999999994</v>
      </c>
      <c r="E199" s="17">
        <v>62092.1</v>
      </c>
      <c r="F199" s="17">
        <v>105380</v>
      </c>
      <c r="G199" s="17">
        <v>60690.3</v>
      </c>
      <c r="H199" s="17">
        <v>64068.965374326821</v>
      </c>
      <c r="I199" s="18">
        <v>0</v>
      </c>
      <c r="J199" s="18">
        <f t="shared" si="22"/>
        <v>91111.599999999991</v>
      </c>
      <c r="K199" s="18">
        <f t="shared" si="19"/>
        <v>-3768.9000000000087</v>
      </c>
      <c r="L199" s="18">
        <f t="shared" si="23"/>
        <v>6261.5</v>
      </c>
      <c r="M199" s="18">
        <f t="shared" si="18"/>
        <v>-3768.9000000000087</v>
      </c>
      <c r="N199" s="17">
        <f t="shared" si="20"/>
        <v>3378.665374326818</v>
      </c>
      <c r="O199" s="20">
        <f t="shared" si="21"/>
        <v>3378.665374326818</v>
      </c>
    </row>
    <row r="200" spans="1:20" x14ac:dyDescent="0.2">
      <c r="A200" s="19">
        <v>44491</v>
      </c>
      <c r="B200" s="17">
        <v>60690.3</v>
      </c>
      <c r="C200" s="17">
        <v>62200.800000000003</v>
      </c>
      <c r="D200" s="17">
        <v>63699.7</v>
      </c>
      <c r="E200" s="17">
        <v>60055.7</v>
      </c>
      <c r="F200" s="17">
        <v>75690</v>
      </c>
      <c r="G200" s="17">
        <v>61312.5</v>
      </c>
      <c r="H200" s="17">
        <v>62024.376801877639</v>
      </c>
      <c r="I200" s="18">
        <v>-1519.899999999994</v>
      </c>
      <c r="J200" s="18">
        <f t="shared" si="22"/>
        <v>89591.7</v>
      </c>
      <c r="K200" s="18">
        <f t="shared" si="19"/>
        <v>-1519.8999999999942</v>
      </c>
      <c r="L200" s="18">
        <f t="shared" si="23"/>
        <v>4741.6000000000058</v>
      </c>
      <c r="M200" s="18">
        <f t="shared" ref="M200:M208" si="24">IF(I200=0,K200,0)</f>
        <v>0</v>
      </c>
      <c r="N200" s="17">
        <f t="shared" si="20"/>
        <v>711.87680187763908</v>
      </c>
      <c r="O200" s="20">
        <f t="shared" si="21"/>
        <v>711.87680187763908</v>
      </c>
    </row>
    <row r="201" spans="1:20" x14ac:dyDescent="0.2">
      <c r="A201" s="19">
        <v>44492</v>
      </c>
      <c r="B201" s="17">
        <v>61312.5</v>
      </c>
      <c r="C201" s="17">
        <v>60693.2</v>
      </c>
      <c r="D201" s="17">
        <v>61728.7</v>
      </c>
      <c r="E201" s="17">
        <v>59738.3</v>
      </c>
      <c r="F201" s="17">
        <v>37050</v>
      </c>
      <c r="G201" s="17">
        <v>60866.5</v>
      </c>
      <c r="H201" s="17">
        <v>61145.794992966068</v>
      </c>
      <c r="I201" s="18">
        <v>622.19999999999709</v>
      </c>
      <c r="J201" s="18">
        <f t="shared" si="22"/>
        <v>90213.9</v>
      </c>
      <c r="K201" s="18">
        <f t="shared" ref="K201:K208" si="25">B201-B200</f>
        <v>622.19999999999709</v>
      </c>
      <c r="L201" s="18">
        <f t="shared" si="23"/>
        <v>5363.8000000000029</v>
      </c>
      <c r="M201" s="18">
        <f t="shared" si="24"/>
        <v>0</v>
      </c>
      <c r="N201" s="17">
        <f t="shared" si="20"/>
        <v>279.29499296606809</v>
      </c>
      <c r="O201" s="20">
        <f t="shared" si="21"/>
        <v>279.29499296606809</v>
      </c>
    </row>
    <row r="202" spans="1:20" x14ac:dyDescent="0.2">
      <c r="A202" s="19">
        <v>44493</v>
      </c>
      <c r="B202" s="17">
        <v>60866.5</v>
      </c>
      <c r="C202" s="17">
        <v>61308.2</v>
      </c>
      <c r="D202" s="17">
        <v>61469.9</v>
      </c>
      <c r="E202" s="17">
        <v>59523.7</v>
      </c>
      <c r="F202" s="17">
        <v>42670</v>
      </c>
      <c r="G202" s="17">
        <v>63067</v>
      </c>
      <c r="H202" s="17">
        <v>61426.352972479297</v>
      </c>
      <c r="I202" s="18">
        <v>0</v>
      </c>
      <c r="J202" s="18">
        <f t="shared" si="22"/>
        <v>90213.9</v>
      </c>
      <c r="K202" s="18">
        <f t="shared" si="25"/>
        <v>-446</v>
      </c>
      <c r="L202" s="18">
        <f t="shared" si="23"/>
        <v>4917.8000000000029</v>
      </c>
      <c r="M202" s="18">
        <f t="shared" si="24"/>
        <v>-446</v>
      </c>
      <c r="N202" s="17">
        <f t="shared" si="20"/>
        <v>-1640.647027520703</v>
      </c>
      <c r="O202" s="20">
        <f t="shared" si="21"/>
        <v>1640.647027520703</v>
      </c>
    </row>
    <row r="203" spans="1:20" x14ac:dyDescent="0.2">
      <c r="A203" s="19">
        <v>44494</v>
      </c>
      <c r="B203" s="17">
        <v>63067</v>
      </c>
      <c r="C203" s="17">
        <v>60864.3</v>
      </c>
      <c r="D203" s="17">
        <v>63694.8</v>
      </c>
      <c r="E203" s="17">
        <v>60655.8</v>
      </c>
      <c r="F203" s="17">
        <v>51060</v>
      </c>
      <c r="G203" s="17">
        <v>60310.8</v>
      </c>
      <c r="H203" s="17">
        <v>62018.22049689923</v>
      </c>
      <c r="I203" s="18">
        <v>2200.5</v>
      </c>
      <c r="J203" s="18">
        <f t="shared" si="22"/>
        <v>92414.399999999994</v>
      </c>
      <c r="K203" s="18">
        <f t="shared" si="25"/>
        <v>2200.5</v>
      </c>
      <c r="L203" s="18">
        <f t="shared" si="23"/>
        <v>7118.3000000000029</v>
      </c>
      <c r="M203" s="18">
        <f t="shared" si="24"/>
        <v>0</v>
      </c>
      <c r="N203" s="17">
        <f t="shared" si="20"/>
        <v>1707.4204968992271</v>
      </c>
      <c r="O203" s="20">
        <f t="shared" si="21"/>
        <v>1707.4204968992271</v>
      </c>
    </row>
    <row r="204" spans="1:20" x14ac:dyDescent="0.2">
      <c r="A204" s="19">
        <v>44495</v>
      </c>
      <c r="B204" s="17">
        <v>60310.8</v>
      </c>
      <c r="C204" s="17">
        <v>63067.5</v>
      </c>
      <c r="D204" s="17">
        <v>63275.1</v>
      </c>
      <c r="E204" s="17">
        <v>59907.3</v>
      </c>
      <c r="F204" s="17">
        <v>57130</v>
      </c>
      <c r="G204" s="17">
        <v>58438.1</v>
      </c>
      <c r="H204" s="17">
        <v>61527.754547571487</v>
      </c>
      <c r="I204" s="18">
        <v>0</v>
      </c>
      <c r="J204" s="18">
        <f t="shared" si="22"/>
        <v>92414.399999999994</v>
      </c>
      <c r="K204" s="18">
        <f t="shared" si="25"/>
        <v>-2756.1999999999971</v>
      </c>
      <c r="L204" s="18">
        <f t="shared" si="23"/>
        <v>4362.1000000000058</v>
      </c>
      <c r="M204" s="18">
        <f t="shared" si="24"/>
        <v>-2756.1999999999971</v>
      </c>
      <c r="N204" s="17">
        <f t="shared" si="20"/>
        <v>3089.6545475714884</v>
      </c>
      <c r="O204" s="20">
        <f t="shared" si="21"/>
        <v>3089.6545475714884</v>
      </c>
    </row>
    <row r="205" spans="1:20" x14ac:dyDescent="0.2">
      <c r="A205" s="19">
        <v>44496</v>
      </c>
      <c r="B205" s="17">
        <v>58438.1</v>
      </c>
      <c r="C205" s="17">
        <v>60312.5</v>
      </c>
      <c r="D205" s="17">
        <v>61452.9</v>
      </c>
      <c r="E205" s="17">
        <v>58112.6</v>
      </c>
      <c r="F205" s="17">
        <v>88110</v>
      </c>
      <c r="G205" s="17">
        <v>60582.5</v>
      </c>
      <c r="H205" s="17">
        <v>60222.193261722168</v>
      </c>
      <c r="I205" s="18">
        <v>-1872.7000000000039</v>
      </c>
      <c r="J205" s="18">
        <f t="shared" si="22"/>
        <v>90541.7</v>
      </c>
      <c r="K205" s="18">
        <f t="shared" si="25"/>
        <v>-1872.7000000000044</v>
      </c>
      <c r="L205" s="18">
        <f t="shared" si="23"/>
        <v>2489.4000000000015</v>
      </c>
      <c r="M205" s="18">
        <f t="shared" si="24"/>
        <v>0</v>
      </c>
      <c r="N205" s="17">
        <f t="shared" si="20"/>
        <v>-360.30673827783176</v>
      </c>
      <c r="O205" s="20">
        <f t="shared" si="21"/>
        <v>360.30673827783176</v>
      </c>
    </row>
    <row r="206" spans="1:20" x14ac:dyDescent="0.2">
      <c r="A206" s="19">
        <v>44497</v>
      </c>
      <c r="B206" s="17">
        <v>60582.5</v>
      </c>
      <c r="C206" s="17">
        <v>58437.2</v>
      </c>
      <c r="D206" s="17">
        <v>62251.3</v>
      </c>
      <c r="E206" s="17">
        <v>58128.1</v>
      </c>
      <c r="F206" s="17">
        <v>88470</v>
      </c>
      <c r="G206" s="17">
        <v>62242.8</v>
      </c>
      <c r="H206" s="17">
        <v>60598.489588258242</v>
      </c>
      <c r="I206" s="18">
        <v>2144.400000000001</v>
      </c>
      <c r="J206" s="18">
        <f t="shared" si="22"/>
        <v>92686.099999999991</v>
      </c>
      <c r="K206" s="18">
        <f t="shared" si="25"/>
        <v>2144.4000000000015</v>
      </c>
      <c r="L206" s="18">
        <f t="shared" si="23"/>
        <v>4633.8000000000029</v>
      </c>
      <c r="M206" s="18">
        <f t="shared" si="24"/>
        <v>0</v>
      </c>
      <c r="N206" s="17">
        <f t="shared" si="20"/>
        <v>-1644.3104117417606</v>
      </c>
      <c r="O206" s="20">
        <f t="shared" si="21"/>
        <v>1644.3104117417606</v>
      </c>
      <c r="Q206" s="1"/>
      <c r="R206" s="1"/>
      <c r="S206" s="1"/>
      <c r="T206" s="1"/>
    </row>
    <row r="207" spans="1:20" x14ac:dyDescent="0.2">
      <c r="A207" s="19">
        <v>44498</v>
      </c>
      <c r="B207" s="17">
        <v>62242.8</v>
      </c>
      <c r="C207" s="17">
        <v>60579.9</v>
      </c>
      <c r="D207" s="17">
        <v>62952.2</v>
      </c>
      <c r="E207" s="17">
        <v>60322.2</v>
      </c>
      <c r="F207" s="17">
        <v>63390</v>
      </c>
      <c r="G207" s="17">
        <v>61840.1</v>
      </c>
      <c r="H207" s="17">
        <v>61855.171485803847</v>
      </c>
      <c r="I207" s="18">
        <v>1660.3000000000029</v>
      </c>
      <c r="J207" s="18">
        <f t="shared" si="22"/>
        <v>94346.4</v>
      </c>
      <c r="K207" s="18">
        <f t="shared" si="25"/>
        <v>1660.3000000000029</v>
      </c>
      <c r="L207" s="18">
        <f t="shared" si="23"/>
        <v>6294.1000000000058</v>
      </c>
      <c r="M207" s="18">
        <f t="shared" si="24"/>
        <v>0</v>
      </c>
      <c r="N207" s="17">
        <f t="shared" si="20"/>
        <v>15.071485803848191</v>
      </c>
      <c r="O207" s="20">
        <f t="shared" si="21"/>
        <v>15.071485803848191</v>
      </c>
    </row>
    <row r="208" spans="1:20" ht="16" thickBot="1" x14ac:dyDescent="0.25">
      <c r="A208" s="21">
        <v>44499</v>
      </c>
      <c r="B208" s="22">
        <v>61840.1</v>
      </c>
      <c r="C208" s="22">
        <v>62245</v>
      </c>
      <c r="D208" s="22">
        <v>62338.5</v>
      </c>
      <c r="E208" s="22">
        <v>60786</v>
      </c>
      <c r="F208" s="22">
        <v>40510</v>
      </c>
      <c r="G208" s="22">
        <v>61309.599999999999</v>
      </c>
      <c r="H208" s="22">
        <v>62034.132708740653</v>
      </c>
      <c r="I208" s="23">
        <v>0</v>
      </c>
      <c r="J208" s="23">
        <f t="shared" si="22"/>
        <v>94346.4</v>
      </c>
      <c r="K208" s="23">
        <f t="shared" si="25"/>
        <v>-402.70000000000437</v>
      </c>
      <c r="L208" s="23">
        <f t="shared" si="23"/>
        <v>5891.4000000000015</v>
      </c>
      <c r="M208" s="23">
        <f t="shared" si="24"/>
        <v>-402.70000000000437</v>
      </c>
      <c r="N208" s="22">
        <f t="shared" si="20"/>
        <v>62034.132708740653</v>
      </c>
      <c r="O208" s="24">
        <f t="shared" si="21"/>
        <v>62034.132708740653</v>
      </c>
    </row>
    <row r="210" spans="10:18" x14ac:dyDescent="0.2">
      <c r="J210" s="3"/>
      <c r="K210" s="3"/>
      <c r="L210" s="3"/>
    </row>
    <row r="211" spans="10:18" x14ac:dyDescent="0.2">
      <c r="Q211" s="4"/>
      <c r="R211" s="4"/>
    </row>
    <row r="212" spans="10:18" x14ac:dyDescent="0.2">
      <c r="J21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Datos</vt:lpstr>
      <vt:lpstr>Comparativa ACUM</vt:lpstr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Blanco Pan</cp:lastModifiedBy>
  <dcterms:created xsi:type="dcterms:W3CDTF">2021-11-02T17:59:01Z</dcterms:created>
  <dcterms:modified xsi:type="dcterms:W3CDTF">2021-11-12T19:36:30Z</dcterms:modified>
</cp:coreProperties>
</file>