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04"/>
  <workbookPr/>
  <mc:AlternateContent xmlns:mc="http://schemas.openxmlformats.org/markup-compatibility/2006">
    <mc:Choice Requires="x15">
      <x15ac:absPath xmlns:x15ac="http://schemas.microsoft.com/office/spreadsheetml/2010/11/ac" url="G:\My Drive\Research\ENGR492\Data\Current-Simulation\"/>
    </mc:Choice>
  </mc:AlternateContent>
  <xr:revisionPtr revIDLastSave="2" documentId="13_ncr:1_{90633EFC-8629-4598-8385-799E6B60D42F}" xr6:coauthVersionLast="47" xr6:coauthVersionMax="47" xr10:uidLastSave="{3DC9D414-B9DC-471C-B96B-17F1DEED1D06}"/>
  <bookViews>
    <workbookView xWindow="-110" yWindow="-110" windowWidth="22780" windowHeight="14540" firstSheet="2" activeTab="2" xr2:uid="{00000000-000D-0000-FFFF-FFFF00000000}"/>
  </bookViews>
  <sheets>
    <sheet name="results_topic" sheetId="4" r:id="rId1"/>
    <sheet name="RR-topic" sheetId="1" r:id="rId2"/>
    <sheet name="graph-data" sheetId="7" r:id="rId3"/>
    <sheet name="Random-topic" sheetId="5" r:id="rId4"/>
    <sheet name="CC-topic" sheetId="6" r:id="rId5"/>
  </sheets>
  <definedNames>
    <definedName name="ExternalData_3" localSheetId="0" hidden="1">'results_topic'!$A$1:$F$91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 a="1"/>
  <c r="B2" i="7" s="1"/>
  <c r="A2" i="7" a="1"/>
  <c r="A2" i="7" s="1"/>
  <c r="C3" i="7"/>
  <c r="C4" i="7"/>
  <c r="C5" i="7"/>
  <c r="C6" i="7"/>
  <c r="C7" i="7"/>
  <c r="C8" i="7"/>
  <c r="C9" i="7"/>
  <c r="C10" i="7"/>
  <c r="C11" i="7"/>
  <c r="C12" i="7"/>
  <c r="C13" i="7"/>
  <c r="J2" i="6" a="1"/>
  <c r="J2" i="6" s="1"/>
  <c r="J2" i="5" a="1"/>
  <c r="J2" i="5" s="1"/>
  <c r="K2" i="1" a="1"/>
  <c r="K2" i="1" s="1"/>
  <c r="L3" i="6"/>
  <c r="L4" i="6"/>
  <c r="L5" i="6"/>
  <c r="L6" i="6"/>
  <c r="L7" i="6"/>
  <c r="L8" i="6"/>
  <c r="L9" i="6"/>
  <c r="L10" i="6"/>
  <c r="L11" i="6"/>
  <c r="L12" i="6"/>
  <c r="L13" i="6"/>
  <c r="K3" i="6"/>
  <c r="K4" i="6"/>
  <c r="K5" i="6"/>
  <c r="K6" i="6"/>
  <c r="K7" i="6"/>
  <c r="K8" i="6"/>
  <c r="K9" i="6"/>
  <c r="K10" i="6"/>
  <c r="K11" i="6"/>
  <c r="K12" i="6"/>
  <c r="K13" i="6"/>
  <c r="L3" i="5"/>
  <c r="L4" i="5"/>
  <c r="L5" i="5"/>
  <c r="L6" i="5"/>
  <c r="L7" i="5"/>
  <c r="L8" i="5"/>
  <c r="L9" i="5"/>
  <c r="L10" i="5"/>
  <c r="L11" i="5"/>
  <c r="L12" i="5"/>
  <c r="L13" i="5"/>
  <c r="K3" i="5"/>
  <c r="K4" i="5"/>
  <c r="K5" i="5"/>
  <c r="K6" i="5"/>
  <c r="K7" i="5"/>
  <c r="K8" i="5"/>
  <c r="K9" i="5"/>
  <c r="K10" i="5"/>
  <c r="K11" i="5"/>
  <c r="K12" i="5"/>
  <c r="K13" i="5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2" i="4"/>
  <c r="C2" i="7" l="1"/>
  <c r="L2" i="6"/>
  <c r="K2" i="6"/>
  <c r="L2" i="5"/>
  <c r="K2" i="5"/>
  <c r="L13" i="1"/>
  <c r="M11" i="1"/>
  <c r="M10" i="1"/>
  <c r="M9" i="1"/>
  <c r="M5" i="1"/>
  <c r="M4" i="1"/>
  <c r="M12" i="1"/>
  <c r="L12" i="1"/>
  <c r="L10" i="1"/>
  <c r="L9" i="1"/>
  <c r="L8" i="1"/>
  <c r="L7" i="1"/>
  <c r="L6" i="1"/>
  <c r="L4" i="1"/>
  <c r="M3" i="1"/>
  <c r="L11" i="1"/>
  <c r="M8" i="1"/>
  <c r="M7" i="1"/>
  <c r="M6" i="1"/>
  <c r="L5" i="1"/>
  <c r="L3" i="1"/>
  <c r="M13" i="1"/>
  <c r="M2" i="1"/>
  <c r="L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75F532-1BD3-4A18-A674-E78888ADAB4D}" keepAlive="1" name="Query - results_pub" description="Connection to the 'results_pub' query in the workbook." type="5" refreshedVersion="0" background="1">
    <dbPr connection="Provider=Microsoft.Mashup.OleDb.1;Data Source=$Workbook$;Location=results_pub;Extended Properties=&quot;&quot;" command="SELECT * FROM [results_pub]"/>
  </connection>
  <connection id="2" xr16:uid="{0D6D0945-F1E6-4A7F-B0EE-06D364CB946B}" keepAlive="1" name="Query - results_sub" description="Connection to the 'results_sub' query in the workbook." type="5" refreshedVersion="0" background="1">
    <dbPr connection="Provider=Microsoft.Mashup.OleDb.1;Data Source=$Workbook$;Location=results_sub;Extended Properties=&quot;&quot;" command="SELECT * FROM [results_sub]"/>
  </connection>
  <connection id="3" xr16:uid="{E4153E04-9969-4124-9CA1-42B89C176A58}" keepAlive="1" name="Query - results_topic" description="Connection to the 'results_topic' query in the workbook." type="5" refreshedVersion="8" background="1" saveData="1">
    <dbPr connection="Provider=Microsoft.Mashup.OleDb.1;Data Source=$Workbook$;Location=results_topic;Extended Properties=&quot;&quot;" command="SELECT * FROM [results_topi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<sst xmlns="http://schemas.openxmlformats.org/spreadsheetml/2006/main" count="220" uniqueCount="18">
  <si>
    <t>Algorithm</t>
  </si>
  <si>
    <t>Round #</t>
  </si>
  <si>
    <t># Topic</t>
  </si>
  <si>
    <t># Pubs</t>
  </si>
  <si>
    <t># Subs</t>
  </si>
  <si>
    <t>Total Energy Consumption</t>
  </si>
  <si>
    <t>Average Device Consumption (Battery %)</t>
  </si>
  <si>
    <t>rr</t>
  </si>
  <si>
    <t>random</t>
  </si>
  <si>
    <t>cc</t>
  </si>
  <si>
    <t>Topics</t>
  </si>
  <si>
    <t>RR (Average System Consumption)</t>
  </si>
  <si>
    <t>RR (Average Device Consumption)</t>
  </si>
  <si>
    <t>Random</t>
  </si>
  <si>
    <t>EES</t>
  </si>
  <si>
    <t>Diff</t>
  </si>
  <si>
    <t>Random (Average Overall Consumption)</t>
  </si>
  <si>
    <t>EES (Average Overall Consumption)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</si>
</sst>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88119857773426"/>
          <c:y val="0.10409218752647363"/>
          <c:w val="0.86975862559836703"/>
          <c:h val="0.74949750851341923"/>
        </c:manualLayout>
      </c:layout>
      <c:lineChart>
        <c:grouping val="standard"/>
        <c:varyColors val="0"/>
        <c:ser>
          <c:idx val="0"/>
          <c:order val="1"/>
          <c:tx>
            <c:strRef>
              <c:f>'Random-topic'!$K$1</c:f>
              <c:strCache>
                <c:ptCount val="1"/>
                <c:pt idx="0">
                  <c:v>Random (Average Overall Consumption)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'RR-topic'!$K$2:$K$13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'Random-topic'!$K$2:$K$13</c:f>
              <c:numCache>
                <c:formatCode>General</c:formatCode>
                <c:ptCount val="12"/>
                <c:pt idx="0">
                  <c:v>82.690166666666656</c:v>
                </c:pt>
                <c:pt idx="1">
                  <c:v>163.49549999999999</c:v>
                </c:pt>
                <c:pt idx="2">
                  <c:v>139.52824999999999</c:v>
                </c:pt>
                <c:pt idx="3">
                  <c:v>140.30216666666666</c:v>
                </c:pt>
                <c:pt idx="4">
                  <c:v>236.59350000000003</c:v>
                </c:pt>
                <c:pt idx="5">
                  <c:v>221.30169999999998</c:v>
                </c:pt>
                <c:pt idx="6">
                  <c:v>322.291</c:v>
                </c:pt>
                <c:pt idx="7">
                  <c:v>290.75360000000001</c:v>
                </c:pt>
                <c:pt idx="8">
                  <c:v>288.04950000000002</c:v>
                </c:pt>
                <c:pt idx="9">
                  <c:v>249.18625</c:v>
                </c:pt>
                <c:pt idx="10">
                  <c:v>330.61400000000009</c:v>
                </c:pt>
                <c:pt idx="11">
                  <c:v>370.7281666666666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3CD-4093-B562-6AFC90797423}"/>
            </c:ext>
          </c:extLst>
        </c:ser>
        <c:ser>
          <c:idx val="2"/>
          <c:order val="2"/>
          <c:tx>
            <c:strRef>
              <c:f>'CC-topic'!$K$1</c:f>
              <c:strCache>
                <c:ptCount val="1"/>
                <c:pt idx="0">
                  <c:v>EES (Average Overall Consumption)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'RR-topic'!$K$2:$K$13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'CC-topic'!$K$2:$K$13</c:f>
              <c:numCache>
                <c:formatCode>General</c:formatCode>
                <c:ptCount val="12"/>
                <c:pt idx="0">
                  <c:v>72.488500000000002</c:v>
                </c:pt>
                <c:pt idx="1">
                  <c:v>118.69550000000001</c:v>
                </c:pt>
                <c:pt idx="2">
                  <c:v>103.61825</c:v>
                </c:pt>
                <c:pt idx="3">
                  <c:v>120.34216666666667</c:v>
                </c:pt>
                <c:pt idx="4">
                  <c:v>168.20683333333332</c:v>
                </c:pt>
                <c:pt idx="5">
                  <c:v>178.6977</c:v>
                </c:pt>
                <c:pt idx="6">
                  <c:v>246.58600000000001</c:v>
                </c:pt>
                <c:pt idx="7">
                  <c:v>220.97160000000002</c:v>
                </c:pt>
                <c:pt idx="8">
                  <c:v>192.11449999999999</c:v>
                </c:pt>
                <c:pt idx="9">
                  <c:v>182.07125000000002</c:v>
                </c:pt>
                <c:pt idx="10">
                  <c:v>244.31899999999999</c:v>
                </c:pt>
                <c:pt idx="11">
                  <c:v>296.07983333333328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3CD-4093-B562-6AFC90797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7243728"/>
        <c:axId val="1107244208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'RR-topic'!$L$1</c15:sqref>
                        </c15:formulaRef>
                      </c:ext>
                    </c:extLst>
                    <c:strCache>
                      <c:ptCount val="1"/>
                      <c:pt idx="0">
                        <c:v>RR (Average System Consumption)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'RR-topic'!$K$2:$K$13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'RR-topic'!$L$2:$L$13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82.380166666666668</c:v>
                      </c:pt>
                      <c:pt idx="1">
                        <c:v>196.28550000000001</c:v>
                      </c:pt>
                      <c:pt idx="2">
                        <c:v>141.69074999999998</c:v>
                      </c:pt>
                      <c:pt idx="3">
                        <c:v>143.21549999999999</c:v>
                      </c:pt>
                      <c:pt idx="4">
                        <c:v>247.6601666666667</c:v>
                      </c:pt>
                      <c:pt idx="5">
                        <c:v>224.7647</c:v>
                      </c:pt>
                      <c:pt idx="6">
                        <c:v>324.30599999999998</c:v>
                      </c:pt>
                      <c:pt idx="7">
                        <c:v>293.49459999999999</c:v>
                      </c:pt>
                      <c:pt idx="8">
                        <c:v>297.5145</c:v>
                      </c:pt>
                      <c:pt idx="9">
                        <c:v>253.11124999999998</c:v>
                      </c:pt>
                      <c:pt idx="10">
                        <c:v>335.67899999999997</c:v>
                      </c:pt>
                      <c:pt idx="11">
                        <c:v>373.73649999999998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73CD-4093-B562-6AFC90797423}"/>
                  </c:ext>
                </c:extLst>
              </c15:ser>
            </c15:filteredLineSeries>
          </c:ext>
        </c:extLst>
      </c:lineChart>
      <c:dateAx>
        <c:axId val="1107243728"/>
        <c:scaling>
          <c:orientation val="minMax"/>
          <c:min val="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# Topics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244208"/>
        <c:crosses val="autoZero"/>
        <c:auto val="0"/>
        <c:lblOffset val="100"/>
        <c:baseTimeUnit val="days"/>
      </c:dateAx>
      <c:valAx>
        <c:axId val="110724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Overall Consumption (%)</a:t>
                </a:r>
              </a:p>
            </c:rich>
          </c:tx>
          <c:layout>
            <c:manualLayout>
              <c:xMode val="edge"/>
              <c:yMode val="edge"/>
              <c:x val="1.2816859385530352E-2"/>
              <c:y val="0.263993252445479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24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2451076128197221"/>
          <c:y val="3.4394686620795471E-2"/>
          <c:w val="0.60067147087442485"/>
          <c:h val="0.1579661770367401"/>
        </c:manualLayout>
      </c:layout>
      <c:overlay val="0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300" baseline="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00472754260031"/>
          <c:y val="5.3983509908959039E-2"/>
          <c:w val="0.86456206288575055"/>
          <c:h val="0.80664603194009665"/>
        </c:manualLayout>
      </c:layout>
      <c:lineChart>
        <c:grouping val="standard"/>
        <c:varyColors val="0"/>
        <c:ser>
          <c:idx val="1"/>
          <c:order val="1"/>
          <c:tx>
            <c:strRef>
              <c:f>'Random-topic'!$L$1</c:f>
              <c:strCache>
                <c:ptCount val="1"/>
                <c:pt idx="0">
                  <c:v>Random</c:v>
                </c:pt>
              </c:strCache>
            </c:strRef>
          </c:tx>
          <c:spPr>
            <a:ln w="539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'Random-topic'!$L$2:$L$13</c:f>
              <c:numCache>
                <c:formatCode>General</c:formatCode>
                <c:ptCount val="12"/>
                <c:pt idx="0">
                  <c:v>10.336270833333332</c:v>
                </c:pt>
                <c:pt idx="1">
                  <c:v>20.436937499999999</c:v>
                </c:pt>
                <c:pt idx="2">
                  <c:v>17.441031249999998</c:v>
                </c:pt>
                <c:pt idx="3">
                  <c:v>17.537770833333333</c:v>
                </c:pt>
                <c:pt idx="4">
                  <c:v>29.574187500000004</c:v>
                </c:pt>
                <c:pt idx="5">
                  <c:v>27.662712499999998</c:v>
                </c:pt>
                <c:pt idx="6">
                  <c:v>40.286375</c:v>
                </c:pt>
                <c:pt idx="7">
                  <c:v>36.344200000000001</c:v>
                </c:pt>
                <c:pt idx="8">
                  <c:v>36.006187500000003</c:v>
                </c:pt>
                <c:pt idx="9">
                  <c:v>31.14828125</c:v>
                </c:pt>
                <c:pt idx="10">
                  <c:v>41.326750000000011</c:v>
                </c:pt>
                <c:pt idx="11">
                  <c:v>46.341020833333324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E0-45BD-85E7-9845F6C7B09C}"/>
            </c:ext>
          </c:extLst>
        </c:ser>
        <c:ser>
          <c:idx val="2"/>
          <c:order val="2"/>
          <c:tx>
            <c:strRef>
              <c:f>'CC-topic'!$L$1</c:f>
              <c:strCache>
                <c:ptCount val="1"/>
                <c:pt idx="0">
                  <c:v>EES</c:v>
                </c:pt>
              </c:strCache>
            </c:strRef>
          </c:tx>
          <c:spPr>
            <a:ln w="539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'CC-topic'!$L$2:$L$13</c:f>
              <c:numCache>
                <c:formatCode>General</c:formatCode>
                <c:ptCount val="12"/>
                <c:pt idx="0">
                  <c:v>9.0610625000000002</c:v>
                </c:pt>
                <c:pt idx="1">
                  <c:v>14.836937500000001</c:v>
                </c:pt>
                <c:pt idx="2">
                  <c:v>12.95228125</c:v>
                </c:pt>
                <c:pt idx="3">
                  <c:v>15.042770833333334</c:v>
                </c:pt>
                <c:pt idx="4">
                  <c:v>21.025854166666665</c:v>
                </c:pt>
                <c:pt idx="5">
                  <c:v>22.3372125</c:v>
                </c:pt>
                <c:pt idx="6">
                  <c:v>30.823250000000002</c:v>
                </c:pt>
                <c:pt idx="7">
                  <c:v>27.621450000000003</c:v>
                </c:pt>
                <c:pt idx="8">
                  <c:v>24.014312499999999</c:v>
                </c:pt>
                <c:pt idx="9">
                  <c:v>22.758906250000003</c:v>
                </c:pt>
                <c:pt idx="10">
                  <c:v>30.539874999999999</c:v>
                </c:pt>
                <c:pt idx="11">
                  <c:v>37.00997916666666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E0-45BD-85E7-9845F6C7B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59488"/>
        <c:axId val="2775039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'RR-topic'!$M$1</c15:sqref>
                        </c15:formulaRef>
                      </c:ext>
                    </c:extLst>
                    <c:strCache>
                      <c:ptCount val="1"/>
                      <c:pt idx="0">
                        <c:v>RR (Average Device Consumption)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'RR-topic'!$K$2:$K$13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'RR-topic'!$M$2:$M$13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10.297520833333333</c:v>
                      </c:pt>
                      <c:pt idx="1">
                        <c:v>24.535687500000002</c:v>
                      </c:pt>
                      <c:pt idx="2">
                        <c:v>17.711343749999997</c:v>
                      </c:pt>
                      <c:pt idx="3">
                        <c:v>17.901937499999999</c:v>
                      </c:pt>
                      <c:pt idx="4">
                        <c:v>30.957520833333337</c:v>
                      </c:pt>
                      <c:pt idx="5">
                        <c:v>28.095587500000001</c:v>
                      </c:pt>
                      <c:pt idx="6">
                        <c:v>40.538249999999998</c:v>
                      </c:pt>
                      <c:pt idx="7">
                        <c:v>36.686824999999999</c:v>
                      </c:pt>
                      <c:pt idx="8">
                        <c:v>37.1893125</c:v>
                      </c:pt>
                      <c:pt idx="9">
                        <c:v>31.638906249999998</c:v>
                      </c:pt>
                      <c:pt idx="10">
                        <c:v>41.959874999999997</c:v>
                      </c:pt>
                      <c:pt idx="11">
                        <c:v>46.717062499999997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6E0-45BD-85E7-9845F6C7B09C}"/>
                  </c:ext>
                </c:extLst>
              </c15:ser>
            </c15:filteredLineSeries>
          </c:ext>
        </c:extLst>
      </c:lineChart>
      <c:dateAx>
        <c:axId val="1093959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Topics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503968"/>
        <c:crosses val="autoZero"/>
        <c:auto val="0"/>
        <c:lblOffset val="100"/>
        <c:baseTimeUnit val="days"/>
      </c:dateAx>
      <c:valAx>
        <c:axId val="27750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Energy</a:t>
                </a:r>
                <a:r>
                  <a:rPr lang="en-US"/>
                  <a:t> Consumption (%)</a:t>
                </a:r>
              </a:p>
            </c:rich>
          </c:tx>
          <c:layout>
            <c:manualLayout>
              <c:xMode val="edge"/>
              <c:yMode val="edge"/>
              <c:x val="2.0788665057769187E-2"/>
              <c:y val="0.157289844641719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95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79169466100303354"/>
          <c:y val="0.55054457620848452"/>
          <c:w val="0.16501688164790529"/>
          <c:h val="0.25564925400868765"/>
        </c:manualLayout>
      </c:layout>
      <c:overlay val="0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 b="1" baseline="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1109871</xdr:colOff>
      <xdr:row>15</xdr:row>
      <xdr:rowOff>129344</xdr:rowOff>
    </xdr:from>
    <xdr:to>
      <xdr:col>6</xdr:col>
      <xdr:colOff>679589</xdr:colOff>
      <xdr:row>37</xdr:row>
      <xdr:rowOff>138043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BABA2C-C9AF-71B7-62AA-7F12B96127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321694</xdr:colOff>
      <xdr:row>16</xdr:row>
      <xdr:rowOff>106147</xdr:rowOff>
    </xdr:from>
    <xdr:to>
      <xdr:col>14</xdr:col>
      <xdr:colOff>598609</xdr:colOff>
      <xdr:row>38</xdr:row>
      <xdr:rowOff>171718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019A13-F9E2-39AA-513B-7F3DC1FFDB66}"/>
            </a:ext>
            <a:ext uri="{147F2762-F138-4A5C-976F-8EAC2B608ADB}">
              <a16:predDERef xmlns:a16="http://schemas.microsoft.com/office/drawing/2014/main" pred="{68BABA2C-C9AF-71B7-62AA-7F12B96127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D8A7B4A-9276-4446-8C3E-919D4F31F3B5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926859-2477-4BEA-8332-1BA1F8042B48}" name="results_topic" displayName="results_topic" ref="A1:G91" tableType="queryTable" totalsRowShown="0">
  <autoFilter ref="A1:G91" xr:uid="{7F926859-2477-4BEA-8332-1BA1F8042B48}"/>
  <tableColumns count="7">
    <tableColumn id="1" xr3:uid="{3EECBB17-85B9-41E2-B955-F050DB6EDFF8}" uniqueName="1" name="Algorithm" queryTableFieldId="1" dataDxfId="0"/>
    <tableColumn id="2" xr3:uid="{F40E8118-D5BC-47FD-BD79-A19DC72B55CE}" uniqueName="2" name="Round #" queryTableFieldId="2"/>
    <tableColumn id="3" xr3:uid="{74C2EF44-3A66-43BE-AF1C-5F7113ABC1BD}" uniqueName="3" name="# Topic" queryTableFieldId="3"/>
    <tableColumn id="4" xr3:uid="{9E37167F-1711-4714-90A7-9C89C0E413F1}" uniqueName="4" name="# Pubs" queryTableFieldId="4"/>
    <tableColumn id="5" xr3:uid="{20C91317-330F-4CFC-92E8-21F0F6DC42A1}" uniqueName="5" name="# Subs" queryTableFieldId="5"/>
    <tableColumn id="6" xr3:uid="{738525C9-3BAB-4655-B3C4-817A571701CA}" uniqueName="6" name="Total Energy Consumption" queryTableFieldId="6"/>
    <tableColumn id="7" xr3:uid="{58BC5996-D0CA-4C05-A58C-43957F7E1D6A}" uniqueName="7" name="Average Device Consumption (Battery %)" queryTableFieldId="7">
      <calculatedColumnFormula>results_topic[[#This Row],[Total Energy Consumption]]/results_topic[[#This Row],['# Pubs]]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E27E-A125-41AF-BE59-5123ECD3FFCE}">
  <dimension ref="A1:G91"/>
  <sheetViews>
    <sheetView workbookViewId="0">
      <selection activeCell="F20" sqref="F20"/>
    </sheetView>
  </sheetViews>
  <sheetFormatPr defaultRowHeight="14.45"/>
  <cols>
    <col min="1" max="5" width="15.5703125" customWidth="1"/>
    <col min="6" max="6" width="47.85546875" customWidth="1"/>
    <col min="7" max="7" width="47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9</v>
      </c>
      <c r="D2">
        <v>8</v>
      </c>
      <c r="E2">
        <v>8</v>
      </c>
      <c r="F2">
        <v>289.99650000000003</v>
      </c>
      <c r="G2">
        <f>results_topic[[#This Row],[Total Energy Consumption]]/results_topic[[#This Row],['# Pubs]]</f>
        <v>36.249562500000003</v>
      </c>
    </row>
    <row r="3" spans="1:7">
      <c r="A3" t="s">
        <v>8</v>
      </c>
      <c r="B3">
        <v>0</v>
      </c>
      <c r="C3">
        <v>9</v>
      </c>
      <c r="D3">
        <v>8</v>
      </c>
      <c r="E3">
        <v>8</v>
      </c>
      <c r="F3">
        <v>276.28649999999999</v>
      </c>
      <c r="G3">
        <f>results_topic[[#This Row],[Total Energy Consumption]]/results_topic[[#This Row],['# Pubs]]</f>
        <v>34.535812499999999</v>
      </c>
    </row>
    <row r="4" spans="1:7">
      <c r="A4" t="s">
        <v>9</v>
      </c>
      <c r="B4">
        <v>0</v>
      </c>
      <c r="C4">
        <v>9</v>
      </c>
      <c r="D4">
        <v>8</v>
      </c>
      <c r="E4">
        <v>8</v>
      </c>
      <c r="F4">
        <v>202.70150000000001</v>
      </c>
      <c r="G4">
        <f>results_topic[[#This Row],[Total Energy Consumption]]/results_topic[[#This Row],['# Pubs]]</f>
        <v>25.337687500000001</v>
      </c>
    </row>
    <row r="5" spans="1:7">
      <c r="A5" t="s">
        <v>7</v>
      </c>
      <c r="B5">
        <v>1</v>
      </c>
      <c r="C5">
        <v>8</v>
      </c>
      <c r="D5">
        <v>8</v>
      </c>
      <c r="E5">
        <v>8</v>
      </c>
      <c r="F5">
        <v>196.05</v>
      </c>
      <c r="G5">
        <f>results_topic[[#This Row],[Total Energy Consumption]]/results_topic[[#This Row],['# Pubs]]</f>
        <v>24.506250000000001</v>
      </c>
    </row>
    <row r="6" spans="1:7">
      <c r="A6" t="s">
        <v>8</v>
      </c>
      <c r="B6">
        <v>1</v>
      </c>
      <c r="C6">
        <v>8</v>
      </c>
      <c r="D6">
        <v>8</v>
      </c>
      <c r="E6">
        <v>8</v>
      </c>
      <c r="F6">
        <v>192.67500000000001</v>
      </c>
      <c r="G6">
        <f>results_topic[[#This Row],[Total Energy Consumption]]/results_topic[[#This Row],['# Pubs]]</f>
        <v>24.084375000000001</v>
      </c>
    </row>
    <row r="7" spans="1:7">
      <c r="A7" t="s">
        <v>9</v>
      </c>
      <c r="B7">
        <v>1</v>
      </c>
      <c r="C7">
        <v>8</v>
      </c>
      <c r="D7">
        <v>8</v>
      </c>
      <c r="E7">
        <v>8</v>
      </c>
      <c r="F7">
        <v>144.58500000000001</v>
      </c>
      <c r="G7">
        <f>results_topic[[#This Row],[Total Energy Consumption]]/results_topic[[#This Row],['# Pubs]]</f>
        <v>18.073125000000001</v>
      </c>
    </row>
    <row r="8" spans="1:7">
      <c r="A8" t="s">
        <v>7</v>
      </c>
      <c r="B8">
        <v>2</v>
      </c>
      <c r="C8">
        <v>9</v>
      </c>
      <c r="D8">
        <v>8</v>
      </c>
      <c r="E8">
        <v>8</v>
      </c>
      <c r="F8">
        <v>292.31200000000001</v>
      </c>
      <c r="G8">
        <f>results_topic[[#This Row],[Total Energy Consumption]]/results_topic[[#This Row],['# Pubs]]</f>
        <v>36.539000000000001</v>
      </c>
    </row>
    <row r="9" spans="1:7">
      <c r="A9" t="s">
        <v>8</v>
      </c>
      <c r="B9">
        <v>2</v>
      </c>
      <c r="C9">
        <v>9</v>
      </c>
      <c r="D9">
        <v>8</v>
      </c>
      <c r="E9">
        <v>8</v>
      </c>
      <c r="F9">
        <v>290.50700000000001</v>
      </c>
      <c r="G9">
        <f>results_topic[[#This Row],[Total Energy Consumption]]/results_topic[[#This Row],['# Pubs]]</f>
        <v>36.313375000000001</v>
      </c>
    </row>
    <row r="10" spans="1:7">
      <c r="A10" t="s">
        <v>9</v>
      </c>
      <c r="B10">
        <v>2</v>
      </c>
      <c r="C10">
        <v>9</v>
      </c>
      <c r="D10">
        <v>8</v>
      </c>
      <c r="E10">
        <v>8</v>
      </c>
      <c r="F10">
        <v>251.21200000000002</v>
      </c>
      <c r="G10">
        <f>results_topic[[#This Row],[Total Energy Consumption]]/results_topic[[#This Row],['# Pubs]]</f>
        <v>31.401500000000002</v>
      </c>
    </row>
    <row r="11" spans="1:7">
      <c r="A11" t="s">
        <v>7</v>
      </c>
      <c r="B11">
        <v>3</v>
      </c>
      <c r="C11">
        <v>11</v>
      </c>
      <c r="D11">
        <v>8</v>
      </c>
      <c r="E11">
        <v>8</v>
      </c>
      <c r="F11">
        <v>356.20249999999999</v>
      </c>
      <c r="G11">
        <f>results_topic[[#This Row],[Total Energy Consumption]]/results_topic[[#This Row],['# Pubs]]</f>
        <v>44.525312499999998</v>
      </c>
    </row>
    <row r="12" spans="1:7">
      <c r="A12" t="s">
        <v>8</v>
      </c>
      <c r="B12">
        <v>3</v>
      </c>
      <c r="C12">
        <v>11</v>
      </c>
      <c r="D12">
        <v>8</v>
      </c>
      <c r="E12">
        <v>8</v>
      </c>
      <c r="F12">
        <v>351.50250000000005</v>
      </c>
      <c r="G12">
        <f>results_topic[[#This Row],[Total Energy Consumption]]/results_topic[[#This Row],['# Pubs]]</f>
        <v>43.937812500000007</v>
      </c>
    </row>
    <row r="13" spans="1:7">
      <c r="A13" t="s">
        <v>9</v>
      </c>
      <c r="B13">
        <v>3</v>
      </c>
      <c r="C13">
        <v>11</v>
      </c>
      <c r="D13">
        <v>8</v>
      </c>
      <c r="E13">
        <v>8</v>
      </c>
      <c r="F13">
        <v>255.1275</v>
      </c>
      <c r="G13">
        <f>results_topic[[#This Row],[Total Energy Consumption]]/results_topic[[#This Row],['# Pubs]]</f>
        <v>31.8909375</v>
      </c>
    </row>
    <row r="14" spans="1:7">
      <c r="A14" t="s">
        <v>7</v>
      </c>
      <c r="B14">
        <v>4</v>
      </c>
      <c r="C14">
        <v>8</v>
      </c>
      <c r="D14">
        <v>8</v>
      </c>
      <c r="E14">
        <v>8</v>
      </c>
      <c r="F14">
        <v>331.48200000000003</v>
      </c>
      <c r="G14">
        <f>results_topic[[#This Row],[Total Energy Consumption]]/results_topic[[#This Row],['# Pubs]]</f>
        <v>41.435250000000003</v>
      </c>
    </row>
    <row r="15" spans="1:7">
      <c r="A15" t="s">
        <v>8</v>
      </c>
      <c r="B15">
        <v>4</v>
      </c>
      <c r="C15">
        <v>8</v>
      </c>
      <c r="D15">
        <v>8</v>
      </c>
      <c r="E15">
        <v>8</v>
      </c>
      <c r="F15">
        <v>305.10700000000003</v>
      </c>
      <c r="G15">
        <f>results_topic[[#This Row],[Total Energy Consumption]]/results_topic[[#This Row],['# Pubs]]</f>
        <v>38.138375000000003</v>
      </c>
    </row>
    <row r="16" spans="1:7">
      <c r="A16" t="s">
        <v>9</v>
      </c>
      <c r="B16">
        <v>4</v>
      </c>
      <c r="C16">
        <v>8</v>
      </c>
      <c r="D16">
        <v>8</v>
      </c>
      <c r="E16">
        <v>8</v>
      </c>
      <c r="F16">
        <v>218.91200000000001</v>
      </c>
      <c r="G16">
        <f>results_topic[[#This Row],[Total Energy Consumption]]/results_topic[[#This Row],['# Pubs]]</f>
        <v>27.364000000000001</v>
      </c>
    </row>
    <row r="17" spans="1:7">
      <c r="A17" t="s">
        <v>7</v>
      </c>
      <c r="B17">
        <v>5</v>
      </c>
      <c r="C17">
        <v>8</v>
      </c>
      <c r="D17">
        <v>8</v>
      </c>
      <c r="E17">
        <v>8</v>
      </c>
      <c r="F17">
        <v>215.44850000000002</v>
      </c>
      <c r="G17">
        <f>results_topic[[#This Row],[Total Energy Consumption]]/results_topic[[#This Row],['# Pubs]]</f>
        <v>26.931062500000003</v>
      </c>
    </row>
    <row r="18" spans="1:7">
      <c r="A18" t="s">
        <v>8</v>
      </c>
      <c r="B18">
        <v>5</v>
      </c>
      <c r="C18">
        <v>8</v>
      </c>
      <c r="D18">
        <v>8</v>
      </c>
      <c r="E18">
        <v>8</v>
      </c>
      <c r="F18">
        <v>211.99849999999998</v>
      </c>
      <c r="G18">
        <f>results_topic[[#This Row],[Total Energy Consumption]]/results_topic[[#This Row],['# Pubs]]</f>
        <v>26.499812499999997</v>
      </c>
    </row>
    <row r="19" spans="1:7">
      <c r="A19" t="s">
        <v>9</v>
      </c>
      <c r="B19">
        <v>5</v>
      </c>
      <c r="C19">
        <v>8</v>
      </c>
      <c r="D19">
        <v>8</v>
      </c>
      <c r="E19">
        <v>8</v>
      </c>
      <c r="F19">
        <v>141.12350000000001</v>
      </c>
      <c r="G19">
        <f>results_topic[[#This Row],[Total Energy Consumption]]/results_topic[[#This Row],['# Pubs]]</f>
        <v>17.640437500000001</v>
      </c>
    </row>
    <row r="20" spans="1:7">
      <c r="A20" t="s">
        <v>7</v>
      </c>
      <c r="B20">
        <v>6</v>
      </c>
      <c r="C20">
        <v>5</v>
      </c>
      <c r="D20">
        <v>8</v>
      </c>
      <c r="E20">
        <v>8</v>
      </c>
      <c r="F20">
        <v>168.93599999999998</v>
      </c>
      <c r="G20">
        <f>results_topic[[#This Row],[Total Energy Consumption]]/results_topic[[#This Row],['# Pubs]]</f>
        <v>21.116999999999997</v>
      </c>
    </row>
    <row r="21" spans="1:7">
      <c r="A21" t="s">
        <v>8</v>
      </c>
      <c r="B21">
        <v>6</v>
      </c>
      <c r="C21">
        <v>5</v>
      </c>
      <c r="D21">
        <v>8</v>
      </c>
      <c r="E21">
        <v>8</v>
      </c>
      <c r="F21">
        <v>164.78099999999998</v>
      </c>
      <c r="G21">
        <f>results_topic[[#This Row],[Total Energy Consumption]]/results_topic[[#This Row],['# Pubs]]</f>
        <v>20.597624999999997</v>
      </c>
    </row>
    <row r="22" spans="1:7">
      <c r="A22" t="s">
        <v>9</v>
      </c>
      <c r="B22">
        <v>6</v>
      </c>
      <c r="C22">
        <v>5</v>
      </c>
      <c r="D22">
        <v>8</v>
      </c>
      <c r="E22">
        <v>8</v>
      </c>
      <c r="F22">
        <v>116.846</v>
      </c>
      <c r="G22">
        <f>results_topic[[#This Row],[Total Energy Consumption]]/results_topic[[#This Row],['# Pubs]]</f>
        <v>14.60575</v>
      </c>
    </row>
    <row r="23" spans="1:7">
      <c r="A23" t="s">
        <v>7</v>
      </c>
      <c r="B23">
        <v>7</v>
      </c>
      <c r="C23">
        <v>10</v>
      </c>
      <c r="D23">
        <v>8</v>
      </c>
      <c r="E23">
        <v>8</v>
      </c>
      <c r="F23">
        <v>324.30599999999998</v>
      </c>
      <c r="G23">
        <f>results_topic[[#This Row],[Total Energy Consumption]]/results_topic[[#This Row],['# Pubs]]</f>
        <v>40.538249999999998</v>
      </c>
    </row>
    <row r="24" spans="1:7">
      <c r="A24" t="s">
        <v>8</v>
      </c>
      <c r="B24">
        <v>7</v>
      </c>
      <c r="C24">
        <v>10</v>
      </c>
      <c r="D24">
        <v>8</v>
      </c>
      <c r="E24">
        <v>8</v>
      </c>
      <c r="F24">
        <v>322.291</v>
      </c>
      <c r="G24">
        <f>results_topic[[#This Row],[Total Energy Consumption]]/results_topic[[#This Row],['# Pubs]]</f>
        <v>40.286375</v>
      </c>
    </row>
    <row r="25" spans="1:7">
      <c r="A25" t="s">
        <v>9</v>
      </c>
      <c r="B25">
        <v>7</v>
      </c>
      <c r="C25">
        <v>10</v>
      </c>
      <c r="D25">
        <v>8</v>
      </c>
      <c r="E25">
        <v>8</v>
      </c>
      <c r="F25">
        <v>246.58600000000001</v>
      </c>
      <c r="G25">
        <f>results_topic[[#This Row],[Total Energy Consumption]]/results_topic[[#This Row],['# Pubs]]</f>
        <v>30.823250000000002</v>
      </c>
    </row>
    <row r="26" spans="1:7">
      <c r="A26" t="s">
        <v>7</v>
      </c>
      <c r="B26">
        <v>8</v>
      </c>
      <c r="C26">
        <v>9</v>
      </c>
      <c r="D26">
        <v>8</v>
      </c>
      <c r="E26">
        <v>8</v>
      </c>
      <c r="F26">
        <v>197.32799999999997</v>
      </c>
      <c r="G26">
        <f>results_topic[[#This Row],[Total Energy Consumption]]/results_topic[[#This Row],['# Pubs]]</f>
        <v>24.665999999999997</v>
      </c>
    </row>
    <row r="27" spans="1:7">
      <c r="A27" t="s">
        <v>8</v>
      </c>
      <c r="B27">
        <v>8</v>
      </c>
      <c r="C27">
        <v>9</v>
      </c>
      <c r="D27">
        <v>8</v>
      </c>
      <c r="E27">
        <v>8</v>
      </c>
      <c r="F27">
        <v>200.03300000000002</v>
      </c>
      <c r="G27">
        <f>results_topic[[#This Row],[Total Energy Consumption]]/results_topic[[#This Row],['# Pubs]]</f>
        <v>25.004125000000002</v>
      </c>
    </row>
    <row r="28" spans="1:7">
      <c r="A28" t="s">
        <v>9</v>
      </c>
      <c r="B28">
        <v>8</v>
      </c>
      <c r="C28">
        <v>9</v>
      </c>
      <c r="D28">
        <v>8</v>
      </c>
      <c r="E28">
        <v>8</v>
      </c>
      <c r="F28">
        <v>165.38799999999998</v>
      </c>
      <c r="G28">
        <f>results_topic[[#This Row],[Total Energy Consumption]]/results_topic[[#This Row],['# Pubs]]</f>
        <v>20.673499999999997</v>
      </c>
    </row>
    <row r="29" spans="1:7">
      <c r="A29" t="s">
        <v>7</v>
      </c>
      <c r="B29">
        <v>9</v>
      </c>
      <c r="C29">
        <v>13</v>
      </c>
      <c r="D29">
        <v>8</v>
      </c>
      <c r="E29">
        <v>8</v>
      </c>
      <c r="F29">
        <v>214.52099999999999</v>
      </c>
      <c r="G29">
        <f>results_topic[[#This Row],[Total Energy Consumption]]/results_topic[[#This Row],['# Pubs]]</f>
        <v>26.815124999999998</v>
      </c>
    </row>
    <row r="30" spans="1:7">
      <c r="A30" t="s">
        <v>8</v>
      </c>
      <c r="B30">
        <v>9</v>
      </c>
      <c r="C30">
        <v>13</v>
      </c>
      <c r="D30">
        <v>8</v>
      </c>
      <c r="E30">
        <v>8</v>
      </c>
      <c r="F30">
        <v>211.44600000000003</v>
      </c>
      <c r="G30">
        <f>results_topic[[#This Row],[Total Energy Consumption]]/results_topic[[#This Row],['# Pubs]]</f>
        <v>26.430750000000003</v>
      </c>
    </row>
    <row r="31" spans="1:7">
      <c r="A31" t="s">
        <v>9</v>
      </c>
      <c r="B31">
        <v>9</v>
      </c>
      <c r="C31">
        <v>13</v>
      </c>
      <c r="D31">
        <v>8</v>
      </c>
      <c r="E31">
        <v>8</v>
      </c>
      <c r="F31">
        <v>150.631</v>
      </c>
      <c r="G31">
        <f>results_topic[[#This Row],[Total Energy Consumption]]/results_topic[[#This Row],['# Pubs]]</f>
        <v>18.828875</v>
      </c>
    </row>
    <row r="32" spans="1:7">
      <c r="A32" t="s">
        <v>7</v>
      </c>
      <c r="B32">
        <v>10</v>
      </c>
      <c r="C32">
        <v>15</v>
      </c>
      <c r="D32">
        <v>8</v>
      </c>
      <c r="E32">
        <v>8</v>
      </c>
      <c r="F32">
        <v>345.19549999999998</v>
      </c>
      <c r="G32">
        <f>results_topic[[#This Row],[Total Energy Consumption]]/results_topic[[#This Row],['# Pubs]]</f>
        <v>43.149437499999998</v>
      </c>
    </row>
    <row r="33" spans="1:7">
      <c r="A33" t="s">
        <v>8</v>
      </c>
      <c r="B33">
        <v>10</v>
      </c>
      <c r="C33">
        <v>15</v>
      </c>
      <c r="D33">
        <v>8</v>
      </c>
      <c r="E33">
        <v>8</v>
      </c>
      <c r="F33">
        <v>349.92049999999995</v>
      </c>
      <c r="G33">
        <f>results_topic[[#This Row],[Total Energy Consumption]]/results_topic[[#This Row],['# Pubs]]</f>
        <v>43.740062499999993</v>
      </c>
    </row>
    <row r="34" spans="1:7">
      <c r="A34" t="s">
        <v>9</v>
      </c>
      <c r="B34">
        <v>10</v>
      </c>
      <c r="C34">
        <v>15</v>
      </c>
      <c r="D34">
        <v>8</v>
      </c>
      <c r="E34">
        <v>8</v>
      </c>
      <c r="F34">
        <v>246.0205</v>
      </c>
      <c r="G34">
        <f>results_topic[[#This Row],[Total Energy Consumption]]/results_topic[[#This Row],['# Pubs]]</f>
        <v>30.7525625</v>
      </c>
    </row>
    <row r="35" spans="1:7">
      <c r="A35" t="s">
        <v>7</v>
      </c>
      <c r="B35">
        <v>11</v>
      </c>
      <c r="C35">
        <v>15</v>
      </c>
      <c r="D35">
        <v>8</v>
      </c>
      <c r="E35">
        <v>8</v>
      </c>
      <c r="F35">
        <v>411.74200000000002</v>
      </c>
      <c r="G35">
        <f>results_topic[[#This Row],[Total Energy Consumption]]/results_topic[[#This Row],['# Pubs]]</f>
        <v>51.467750000000002</v>
      </c>
    </row>
    <row r="36" spans="1:7">
      <c r="A36" t="s">
        <v>8</v>
      </c>
      <c r="B36">
        <v>11</v>
      </c>
      <c r="C36">
        <v>15</v>
      </c>
      <c r="D36">
        <v>8</v>
      </c>
      <c r="E36">
        <v>8</v>
      </c>
      <c r="F36">
        <v>404.98200000000003</v>
      </c>
      <c r="G36">
        <f>results_topic[[#This Row],[Total Energy Consumption]]/results_topic[[#This Row],['# Pubs]]</f>
        <v>50.622750000000003</v>
      </c>
    </row>
    <row r="37" spans="1:7">
      <c r="A37" t="s">
        <v>9</v>
      </c>
      <c r="B37">
        <v>11</v>
      </c>
      <c r="C37">
        <v>15</v>
      </c>
      <c r="D37">
        <v>8</v>
      </c>
      <c r="E37">
        <v>8</v>
      </c>
      <c r="F37">
        <v>259.56200000000001</v>
      </c>
      <c r="G37">
        <f>results_topic[[#This Row],[Total Energy Consumption]]/results_topic[[#This Row],['# Pubs]]</f>
        <v>32.445250000000001</v>
      </c>
    </row>
    <row r="38" spans="1:7">
      <c r="A38" t="s">
        <v>7</v>
      </c>
      <c r="B38">
        <v>12</v>
      </c>
      <c r="C38">
        <v>11</v>
      </c>
      <c r="D38">
        <v>8</v>
      </c>
      <c r="E38">
        <v>8</v>
      </c>
      <c r="F38">
        <v>244.21449999999999</v>
      </c>
      <c r="G38">
        <f>results_topic[[#This Row],[Total Energy Consumption]]/results_topic[[#This Row],['# Pubs]]</f>
        <v>30.526812499999998</v>
      </c>
    </row>
    <row r="39" spans="1:7">
      <c r="A39" t="s">
        <v>8</v>
      </c>
      <c r="B39">
        <v>12</v>
      </c>
      <c r="C39">
        <v>11</v>
      </c>
      <c r="D39">
        <v>8</v>
      </c>
      <c r="E39">
        <v>8</v>
      </c>
      <c r="F39">
        <v>245.1995</v>
      </c>
      <c r="G39">
        <f>results_topic[[#This Row],[Total Energy Consumption]]/results_topic[[#This Row],['# Pubs]]</f>
        <v>30.6499375</v>
      </c>
    </row>
    <row r="40" spans="1:7">
      <c r="A40" t="s">
        <v>9</v>
      </c>
      <c r="B40">
        <v>12</v>
      </c>
      <c r="C40">
        <v>11</v>
      </c>
      <c r="D40">
        <v>8</v>
      </c>
      <c r="E40">
        <v>8</v>
      </c>
      <c r="F40">
        <v>218.9195</v>
      </c>
      <c r="G40">
        <f>results_topic[[#This Row],[Total Energy Consumption]]/results_topic[[#This Row],['# Pubs]]</f>
        <v>27.3649375</v>
      </c>
    </row>
    <row r="41" spans="1:7">
      <c r="A41" t="s">
        <v>7</v>
      </c>
      <c r="B41">
        <v>13</v>
      </c>
      <c r="C41">
        <v>12</v>
      </c>
      <c r="D41">
        <v>8</v>
      </c>
      <c r="E41">
        <v>8</v>
      </c>
      <c r="F41">
        <v>297.5145</v>
      </c>
      <c r="G41">
        <f>results_topic[[#This Row],[Total Energy Consumption]]/results_topic[[#This Row],['# Pubs]]</f>
        <v>37.1893125</v>
      </c>
    </row>
    <row r="42" spans="1:7">
      <c r="A42" t="s">
        <v>8</v>
      </c>
      <c r="B42">
        <v>13</v>
      </c>
      <c r="C42">
        <v>12</v>
      </c>
      <c r="D42">
        <v>8</v>
      </c>
      <c r="E42">
        <v>8</v>
      </c>
      <c r="F42">
        <v>288.04950000000002</v>
      </c>
      <c r="G42">
        <f>results_topic[[#This Row],[Total Energy Consumption]]/results_topic[[#This Row],['# Pubs]]</f>
        <v>36.006187500000003</v>
      </c>
    </row>
    <row r="43" spans="1:7">
      <c r="A43" t="s">
        <v>9</v>
      </c>
      <c r="B43">
        <v>13</v>
      </c>
      <c r="C43">
        <v>12</v>
      </c>
      <c r="D43">
        <v>8</v>
      </c>
      <c r="E43">
        <v>8</v>
      </c>
      <c r="F43">
        <v>192.11449999999999</v>
      </c>
      <c r="G43">
        <f>results_topic[[#This Row],[Total Energy Consumption]]/results_topic[[#This Row],['# Pubs]]</f>
        <v>24.014312499999999</v>
      </c>
    </row>
    <row r="44" spans="1:7">
      <c r="A44" t="s">
        <v>7</v>
      </c>
      <c r="B44">
        <v>14</v>
      </c>
      <c r="C44">
        <v>3</v>
      </c>
      <c r="D44">
        <v>8</v>
      </c>
      <c r="E44">
        <v>8</v>
      </c>
      <c r="F44">
        <v>55.318000000000005</v>
      </c>
      <c r="G44">
        <f>results_topic[[#This Row],[Total Energy Consumption]]/results_topic[[#This Row],['# Pubs]]</f>
        <v>6.9147500000000006</v>
      </c>
    </row>
    <row r="45" spans="1:7">
      <c r="A45" t="s">
        <v>8</v>
      </c>
      <c r="B45">
        <v>14</v>
      </c>
      <c r="C45">
        <v>3</v>
      </c>
      <c r="D45">
        <v>8</v>
      </c>
      <c r="E45">
        <v>8</v>
      </c>
      <c r="F45">
        <v>55.518000000000001</v>
      </c>
      <c r="G45">
        <f>results_topic[[#This Row],[Total Energy Consumption]]/results_topic[[#This Row],['# Pubs]]</f>
        <v>6.9397500000000001</v>
      </c>
    </row>
    <row r="46" spans="1:7">
      <c r="A46" t="s">
        <v>9</v>
      </c>
      <c r="B46">
        <v>14</v>
      </c>
      <c r="C46">
        <v>3</v>
      </c>
      <c r="D46">
        <v>8</v>
      </c>
      <c r="E46">
        <v>8</v>
      </c>
      <c r="F46">
        <v>49.008000000000003</v>
      </c>
      <c r="G46">
        <f>results_topic[[#This Row],[Total Energy Consumption]]/results_topic[[#This Row],['# Pubs]]</f>
        <v>6.1260000000000003</v>
      </c>
    </row>
    <row r="47" spans="1:7">
      <c r="A47" t="s">
        <v>7</v>
      </c>
      <c r="B47">
        <v>15</v>
      </c>
      <c r="C47">
        <v>14</v>
      </c>
      <c r="D47">
        <v>8</v>
      </c>
      <c r="E47">
        <v>8</v>
      </c>
      <c r="F47">
        <v>335.67899999999997</v>
      </c>
      <c r="G47">
        <f>results_topic[[#This Row],[Total Energy Consumption]]/results_topic[[#This Row],['# Pubs]]</f>
        <v>41.959874999999997</v>
      </c>
    </row>
    <row r="48" spans="1:7">
      <c r="A48" t="s">
        <v>8</v>
      </c>
      <c r="B48">
        <v>15</v>
      </c>
      <c r="C48">
        <v>14</v>
      </c>
      <c r="D48">
        <v>8</v>
      </c>
      <c r="E48">
        <v>8</v>
      </c>
      <c r="F48">
        <v>330.61400000000009</v>
      </c>
      <c r="G48">
        <f>results_topic[[#This Row],[Total Energy Consumption]]/results_topic[[#This Row],['# Pubs]]</f>
        <v>41.326750000000011</v>
      </c>
    </row>
    <row r="49" spans="1:7">
      <c r="A49" t="s">
        <v>9</v>
      </c>
      <c r="B49">
        <v>15</v>
      </c>
      <c r="C49">
        <v>14</v>
      </c>
      <c r="D49">
        <v>8</v>
      </c>
      <c r="E49">
        <v>8</v>
      </c>
      <c r="F49">
        <v>244.31899999999999</v>
      </c>
      <c r="G49">
        <f>results_topic[[#This Row],[Total Energy Consumption]]/results_topic[[#This Row],['# Pubs]]</f>
        <v>30.539874999999999</v>
      </c>
    </row>
    <row r="50" spans="1:7">
      <c r="A50" t="s">
        <v>7</v>
      </c>
      <c r="B50">
        <v>16</v>
      </c>
      <c r="C50">
        <v>11</v>
      </c>
      <c r="D50">
        <v>8</v>
      </c>
      <c r="E50">
        <v>8</v>
      </c>
      <c r="F50">
        <v>302.03649999999999</v>
      </c>
      <c r="G50">
        <f>results_topic[[#This Row],[Total Energy Consumption]]/results_topic[[#This Row],['# Pubs]]</f>
        <v>37.754562499999999</v>
      </c>
    </row>
    <row r="51" spans="1:7">
      <c r="A51" t="s">
        <v>8</v>
      </c>
      <c r="B51">
        <v>16</v>
      </c>
      <c r="C51">
        <v>11</v>
      </c>
      <c r="D51">
        <v>8</v>
      </c>
      <c r="E51">
        <v>8</v>
      </c>
      <c r="F51">
        <v>298.58150000000001</v>
      </c>
      <c r="G51">
        <f>results_topic[[#This Row],[Total Energy Consumption]]/results_topic[[#This Row],['# Pubs]]</f>
        <v>37.322687500000001</v>
      </c>
    </row>
    <row r="52" spans="1:7">
      <c r="A52" t="s">
        <v>9</v>
      </c>
      <c r="B52">
        <v>16</v>
      </c>
      <c r="C52">
        <v>11</v>
      </c>
      <c r="D52">
        <v>8</v>
      </c>
      <c r="E52">
        <v>8</v>
      </c>
      <c r="F52">
        <v>223.53149999999999</v>
      </c>
      <c r="G52">
        <f>results_topic[[#This Row],[Total Energy Consumption]]/results_topic[[#This Row],['# Pubs]]</f>
        <v>27.941437499999999</v>
      </c>
    </row>
    <row r="53" spans="1:7">
      <c r="A53" t="s">
        <v>7</v>
      </c>
      <c r="B53">
        <v>17</v>
      </c>
      <c r="C53">
        <v>9</v>
      </c>
      <c r="D53">
        <v>8</v>
      </c>
      <c r="E53">
        <v>8</v>
      </c>
      <c r="F53">
        <v>155.61700000000002</v>
      </c>
      <c r="G53">
        <f>results_topic[[#This Row],[Total Energy Consumption]]/results_topic[[#This Row],['# Pubs]]</f>
        <v>19.452125000000002</v>
      </c>
    </row>
    <row r="54" spans="1:7">
      <c r="A54" t="s">
        <v>8</v>
      </c>
      <c r="B54">
        <v>17</v>
      </c>
      <c r="C54">
        <v>9</v>
      </c>
      <c r="D54">
        <v>8</v>
      </c>
      <c r="E54">
        <v>8</v>
      </c>
      <c r="F54">
        <v>155.49199999999999</v>
      </c>
      <c r="G54">
        <f>results_topic[[#This Row],[Total Energy Consumption]]/results_topic[[#This Row],['# Pubs]]</f>
        <v>19.436499999999999</v>
      </c>
    </row>
    <row r="55" spans="1:7">
      <c r="A55" t="s">
        <v>9</v>
      </c>
      <c r="B55">
        <v>17</v>
      </c>
      <c r="C55">
        <v>9</v>
      </c>
      <c r="D55">
        <v>8</v>
      </c>
      <c r="E55">
        <v>8</v>
      </c>
      <c r="F55">
        <v>128.47699999999998</v>
      </c>
      <c r="G55">
        <f>results_topic[[#This Row],[Total Energy Consumption]]/results_topic[[#This Row],['# Pubs]]</f>
        <v>16.059624999999997</v>
      </c>
    </row>
    <row r="56" spans="1:7">
      <c r="A56" t="s">
        <v>7</v>
      </c>
      <c r="B56">
        <v>18</v>
      </c>
      <c r="C56">
        <v>7</v>
      </c>
      <c r="D56">
        <v>8</v>
      </c>
      <c r="E56">
        <v>8</v>
      </c>
      <c r="F56">
        <v>135.666</v>
      </c>
      <c r="G56">
        <f>results_topic[[#This Row],[Total Energy Consumption]]/results_topic[[#This Row],['# Pubs]]</f>
        <v>16.95825</v>
      </c>
    </row>
    <row r="57" spans="1:7">
      <c r="A57" t="s">
        <v>8</v>
      </c>
      <c r="B57">
        <v>18</v>
      </c>
      <c r="C57">
        <v>7</v>
      </c>
      <c r="D57">
        <v>8</v>
      </c>
      <c r="E57">
        <v>8</v>
      </c>
      <c r="F57">
        <v>135.416</v>
      </c>
      <c r="G57">
        <f>results_topic[[#This Row],[Total Energy Consumption]]/results_topic[[#This Row],['# Pubs]]</f>
        <v>16.927</v>
      </c>
    </row>
    <row r="58" spans="1:7">
      <c r="A58" t="s">
        <v>9</v>
      </c>
      <c r="B58">
        <v>18</v>
      </c>
      <c r="C58">
        <v>7</v>
      </c>
      <c r="D58">
        <v>8</v>
      </c>
      <c r="E58">
        <v>8</v>
      </c>
      <c r="F58">
        <v>113.366</v>
      </c>
      <c r="G58">
        <f>results_topic[[#This Row],[Total Energy Consumption]]/results_topic[[#This Row],['# Pubs]]</f>
        <v>14.17075</v>
      </c>
    </row>
    <row r="59" spans="1:7">
      <c r="A59" t="s">
        <v>7</v>
      </c>
      <c r="B59">
        <v>19</v>
      </c>
      <c r="C59">
        <v>7</v>
      </c>
      <c r="D59">
        <v>8</v>
      </c>
      <c r="E59">
        <v>8</v>
      </c>
      <c r="F59">
        <v>130.797</v>
      </c>
      <c r="G59">
        <f>results_topic[[#This Row],[Total Energy Consumption]]/results_topic[[#This Row],['# Pubs]]</f>
        <v>16.349625</v>
      </c>
    </row>
    <row r="60" spans="1:7">
      <c r="A60" t="s">
        <v>8</v>
      </c>
      <c r="B60">
        <v>19</v>
      </c>
      <c r="C60">
        <v>7</v>
      </c>
      <c r="D60">
        <v>8</v>
      </c>
      <c r="E60">
        <v>8</v>
      </c>
      <c r="F60">
        <v>131.71199999999999</v>
      </c>
      <c r="G60">
        <f>results_topic[[#This Row],[Total Energy Consumption]]/results_topic[[#This Row],['# Pubs]]</f>
        <v>16.463999999999999</v>
      </c>
    </row>
    <row r="61" spans="1:7">
      <c r="A61" t="s">
        <v>9</v>
      </c>
      <c r="B61">
        <v>19</v>
      </c>
      <c r="C61">
        <v>7</v>
      </c>
      <c r="D61">
        <v>8</v>
      </c>
      <c r="E61">
        <v>8</v>
      </c>
      <c r="F61">
        <v>119.45699999999999</v>
      </c>
      <c r="G61">
        <f>results_topic[[#This Row],[Total Energy Consumption]]/results_topic[[#This Row],['# Pubs]]</f>
        <v>14.932124999999999</v>
      </c>
    </row>
    <row r="62" spans="1:7">
      <c r="A62" t="s">
        <v>7</v>
      </c>
      <c r="B62">
        <v>20</v>
      </c>
      <c r="C62">
        <v>15</v>
      </c>
      <c r="D62">
        <v>8</v>
      </c>
      <c r="E62">
        <v>8</v>
      </c>
      <c r="F62">
        <v>364.27200000000005</v>
      </c>
      <c r="G62">
        <f>results_topic[[#This Row],[Total Energy Consumption]]/results_topic[[#This Row],['# Pubs]]</f>
        <v>45.534000000000006</v>
      </c>
    </row>
    <row r="63" spans="1:7">
      <c r="A63" t="s">
        <v>8</v>
      </c>
      <c r="B63">
        <v>20</v>
      </c>
      <c r="C63">
        <v>15</v>
      </c>
      <c r="D63">
        <v>8</v>
      </c>
      <c r="E63">
        <v>8</v>
      </c>
      <c r="F63">
        <v>357.28200000000004</v>
      </c>
      <c r="G63">
        <f>results_topic[[#This Row],[Total Energy Consumption]]/results_topic[[#This Row],['# Pubs]]</f>
        <v>44.660250000000005</v>
      </c>
    </row>
    <row r="64" spans="1:7">
      <c r="A64" t="s">
        <v>9</v>
      </c>
      <c r="B64">
        <v>20</v>
      </c>
      <c r="C64">
        <v>15</v>
      </c>
      <c r="D64">
        <v>8</v>
      </c>
      <c r="E64">
        <v>8</v>
      </c>
      <c r="F64">
        <v>382.65699999999998</v>
      </c>
      <c r="G64">
        <f>results_topic[[#This Row],[Total Energy Consumption]]/results_topic[[#This Row],['# Pubs]]</f>
        <v>47.832124999999998</v>
      </c>
    </row>
    <row r="65" spans="1:7">
      <c r="A65" t="s">
        <v>7</v>
      </c>
      <c r="B65">
        <v>21</v>
      </c>
      <c r="C65">
        <v>3</v>
      </c>
      <c r="D65">
        <v>8</v>
      </c>
      <c r="E65">
        <v>8</v>
      </c>
      <c r="F65">
        <v>83.854500000000002</v>
      </c>
      <c r="G65">
        <f>results_topic[[#This Row],[Total Energy Consumption]]/results_topic[[#This Row],['# Pubs]]</f>
        <v>10.4818125</v>
      </c>
    </row>
    <row r="66" spans="1:7">
      <c r="A66" t="s">
        <v>8</v>
      </c>
      <c r="B66">
        <v>21</v>
      </c>
      <c r="C66">
        <v>3</v>
      </c>
      <c r="D66">
        <v>8</v>
      </c>
      <c r="E66">
        <v>8</v>
      </c>
      <c r="F66">
        <v>84.124499999999998</v>
      </c>
      <c r="G66">
        <f>results_topic[[#This Row],[Total Energy Consumption]]/results_topic[[#This Row],['# Pubs]]</f>
        <v>10.5155625</v>
      </c>
    </row>
    <row r="67" spans="1:7">
      <c r="A67" t="s">
        <v>9</v>
      </c>
      <c r="B67">
        <v>21</v>
      </c>
      <c r="C67">
        <v>3</v>
      </c>
      <c r="D67">
        <v>8</v>
      </c>
      <c r="E67">
        <v>8</v>
      </c>
      <c r="F67">
        <v>76.354500000000002</v>
      </c>
      <c r="G67">
        <f>results_topic[[#This Row],[Total Energy Consumption]]/results_topic[[#This Row],['# Pubs]]</f>
        <v>9.5443125000000002</v>
      </c>
    </row>
    <row r="68" spans="1:7">
      <c r="A68" t="s">
        <v>7</v>
      </c>
      <c r="B68">
        <v>22</v>
      </c>
      <c r="C68">
        <v>4</v>
      </c>
      <c r="D68">
        <v>8</v>
      </c>
      <c r="E68">
        <v>8</v>
      </c>
      <c r="F68">
        <v>196.28550000000001</v>
      </c>
      <c r="G68">
        <f>results_topic[[#This Row],[Total Energy Consumption]]/results_topic[[#This Row],['# Pubs]]</f>
        <v>24.535687500000002</v>
      </c>
    </row>
    <row r="69" spans="1:7">
      <c r="A69" t="s">
        <v>8</v>
      </c>
      <c r="B69">
        <v>22</v>
      </c>
      <c r="C69">
        <v>4</v>
      </c>
      <c r="D69">
        <v>8</v>
      </c>
      <c r="E69">
        <v>8</v>
      </c>
      <c r="F69">
        <v>163.49549999999999</v>
      </c>
      <c r="G69">
        <f>results_topic[[#This Row],[Total Energy Consumption]]/results_topic[[#This Row],['# Pubs]]</f>
        <v>20.436937499999999</v>
      </c>
    </row>
    <row r="70" spans="1:7">
      <c r="A70" t="s">
        <v>9</v>
      </c>
      <c r="B70">
        <v>22</v>
      </c>
      <c r="C70">
        <v>4</v>
      </c>
      <c r="D70">
        <v>8</v>
      </c>
      <c r="E70">
        <v>8</v>
      </c>
      <c r="F70">
        <v>118.69550000000001</v>
      </c>
      <c r="G70">
        <f>results_topic[[#This Row],[Total Energy Consumption]]/results_topic[[#This Row],['# Pubs]]</f>
        <v>14.836937500000001</v>
      </c>
    </row>
    <row r="71" spans="1:7">
      <c r="A71" t="s">
        <v>7</v>
      </c>
      <c r="B71">
        <v>23</v>
      </c>
      <c r="C71">
        <v>7</v>
      </c>
      <c r="D71">
        <v>8</v>
      </c>
      <c r="E71">
        <v>8</v>
      </c>
      <c r="F71">
        <v>163.18350000000001</v>
      </c>
      <c r="G71">
        <f>results_topic[[#This Row],[Total Energy Consumption]]/results_topic[[#This Row],['# Pubs]]</f>
        <v>20.397937500000001</v>
      </c>
    </row>
    <row r="72" spans="1:7">
      <c r="A72" t="s">
        <v>8</v>
      </c>
      <c r="B72">
        <v>23</v>
      </c>
      <c r="C72">
        <v>7</v>
      </c>
      <c r="D72">
        <v>8</v>
      </c>
      <c r="E72">
        <v>8</v>
      </c>
      <c r="F72">
        <v>153.77850000000001</v>
      </c>
      <c r="G72">
        <f>results_topic[[#This Row],[Total Energy Consumption]]/results_topic[[#This Row],['# Pubs]]</f>
        <v>19.222312500000001</v>
      </c>
    </row>
    <row r="73" spans="1:7">
      <c r="A73" t="s">
        <v>9</v>
      </c>
      <c r="B73">
        <v>23</v>
      </c>
      <c r="C73">
        <v>7</v>
      </c>
      <c r="D73">
        <v>8</v>
      </c>
      <c r="E73">
        <v>8</v>
      </c>
      <c r="F73">
        <v>128.20350000000002</v>
      </c>
      <c r="G73">
        <f>results_topic[[#This Row],[Total Energy Consumption]]/results_topic[[#This Row],['# Pubs]]</f>
        <v>16.025437500000002</v>
      </c>
    </row>
    <row r="74" spans="1:7">
      <c r="A74" t="s">
        <v>7</v>
      </c>
      <c r="B74">
        <v>24</v>
      </c>
      <c r="C74">
        <v>11</v>
      </c>
      <c r="D74">
        <v>8</v>
      </c>
      <c r="E74">
        <v>8</v>
      </c>
      <c r="F74">
        <v>355.98</v>
      </c>
      <c r="G74">
        <f>results_topic[[#This Row],[Total Energy Consumption]]/results_topic[[#This Row],['# Pubs]]</f>
        <v>44.497500000000002</v>
      </c>
    </row>
    <row r="75" spans="1:7">
      <c r="A75" t="s">
        <v>8</v>
      </c>
      <c r="B75">
        <v>24</v>
      </c>
      <c r="C75">
        <v>11</v>
      </c>
      <c r="D75">
        <v>8</v>
      </c>
      <c r="E75">
        <v>8</v>
      </c>
      <c r="F75">
        <v>346.24</v>
      </c>
      <c r="G75">
        <f>results_topic[[#This Row],[Total Energy Consumption]]/results_topic[[#This Row],['# Pubs]]</f>
        <v>43.28</v>
      </c>
    </row>
    <row r="76" spans="1:7">
      <c r="A76" t="s">
        <v>9</v>
      </c>
      <c r="B76">
        <v>24</v>
      </c>
      <c r="C76">
        <v>11</v>
      </c>
      <c r="D76">
        <v>8</v>
      </c>
      <c r="E76">
        <v>8</v>
      </c>
      <c r="F76">
        <v>239.25000000000003</v>
      </c>
      <c r="G76">
        <f>results_topic[[#This Row],[Total Energy Consumption]]/results_topic[[#This Row],['# Pubs]]</f>
        <v>29.906250000000004</v>
      </c>
    </row>
    <row r="77" spans="1:7">
      <c r="A77" t="s">
        <v>7</v>
      </c>
      <c r="B77">
        <v>25</v>
      </c>
      <c r="C77">
        <v>11</v>
      </c>
      <c r="D77">
        <v>8</v>
      </c>
      <c r="E77">
        <v>8</v>
      </c>
      <c r="F77">
        <v>209.03949999999998</v>
      </c>
      <c r="G77">
        <f>results_topic[[#This Row],[Total Energy Consumption]]/results_topic[[#This Row],['# Pubs]]</f>
        <v>26.129937499999997</v>
      </c>
    </row>
    <row r="78" spans="1:7">
      <c r="A78" t="s">
        <v>8</v>
      </c>
      <c r="B78">
        <v>25</v>
      </c>
      <c r="C78">
        <v>11</v>
      </c>
      <c r="D78">
        <v>8</v>
      </c>
      <c r="E78">
        <v>8</v>
      </c>
      <c r="F78">
        <v>212.24450000000004</v>
      </c>
      <c r="G78">
        <f>results_topic[[#This Row],[Total Energy Consumption]]/results_topic[[#This Row],['# Pubs]]</f>
        <v>26.530562500000006</v>
      </c>
    </row>
    <row r="79" spans="1:7">
      <c r="A79" t="s">
        <v>9</v>
      </c>
      <c r="B79">
        <v>25</v>
      </c>
      <c r="C79">
        <v>11</v>
      </c>
      <c r="D79">
        <v>8</v>
      </c>
      <c r="E79">
        <v>8</v>
      </c>
      <c r="F79">
        <v>168.02950000000001</v>
      </c>
      <c r="G79">
        <f>results_topic[[#This Row],[Total Energy Consumption]]/results_topic[[#This Row],['# Pubs]]</f>
        <v>21.003687500000002</v>
      </c>
    </row>
    <row r="80" spans="1:7">
      <c r="A80" t="s">
        <v>7</v>
      </c>
      <c r="B80">
        <v>26</v>
      </c>
      <c r="C80">
        <v>13</v>
      </c>
      <c r="D80">
        <v>8</v>
      </c>
      <c r="E80">
        <v>8</v>
      </c>
      <c r="F80">
        <v>291.70150000000001</v>
      </c>
      <c r="G80">
        <f>results_topic[[#This Row],[Total Energy Consumption]]/results_topic[[#This Row],['# Pubs]]</f>
        <v>36.462687500000001</v>
      </c>
    </row>
    <row r="81" spans="1:7">
      <c r="A81" t="s">
        <v>8</v>
      </c>
      <c r="B81">
        <v>26</v>
      </c>
      <c r="C81">
        <v>13</v>
      </c>
      <c r="D81">
        <v>8</v>
      </c>
      <c r="E81">
        <v>8</v>
      </c>
      <c r="F81">
        <v>286.92649999999998</v>
      </c>
      <c r="G81">
        <f>results_topic[[#This Row],[Total Energy Consumption]]/results_topic[[#This Row],['# Pubs]]</f>
        <v>35.865812499999997</v>
      </c>
    </row>
    <row r="82" spans="1:7">
      <c r="A82" t="s">
        <v>9</v>
      </c>
      <c r="B82">
        <v>26</v>
      </c>
      <c r="C82">
        <v>13</v>
      </c>
      <c r="D82">
        <v>8</v>
      </c>
      <c r="E82">
        <v>8</v>
      </c>
      <c r="F82">
        <v>213.51150000000001</v>
      </c>
      <c r="G82">
        <f>results_topic[[#This Row],[Total Energy Consumption]]/results_topic[[#This Row],['# Pubs]]</f>
        <v>26.688937500000002</v>
      </c>
    </row>
    <row r="83" spans="1:7">
      <c r="A83" t="s">
        <v>7</v>
      </c>
      <c r="B83">
        <v>27</v>
      </c>
      <c r="C83">
        <v>3</v>
      </c>
      <c r="D83">
        <v>8</v>
      </c>
      <c r="E83">
        <v>8</v>
      </c>
      <c r="F83">
        <v>107.96799999999999</v>
      </c>
      <c r="G83">
        <f>results_topic[[#This Row],[Total Energy Consumption]]/results_topic[[#This Row],['# Pubs]]</f>
        <v>13.495999999999999</v>
      </c>
    </row>
    <row r="84" spans="1:7">
      <c r="A84" t="s">
        <v>8</v>
      </c>
      <c r="B84">
        <v>27</v>
      </c>
      <c r="C84">
        <v>3</v>
      </c>
      <c r="D84">
        <v>8</v>
      </c>
      <c r="E84">
        <v>8</v>
      </c>
      <c r="F84">
        <v>108.428</v>
      </c>
      <c r="G84">
        <f>results_topic[[#This Row],[Total Energy Consumption]]/results_topic[[#This Row],['# Pubs]]</f>
        <v>13.5535</v>
      </c>
    </row>
    <row r="85" spans="1:7">
      <c r="A85" t="s">
        <v>9</v>
      </c>
      <c r="B85">
        <v>27</v>
      </c>
      <c r="C85">
        <v>3</v>
      </c>
      <c r="D85">
        <v>8</v>
      </c>
      <c r="E85">
        <v>8</v>
      </c>
      <c r="F85">
        <v>92.103000000000009</v>
      </c>
      <c r="G85">
        <f>results_topic[[#This Row],[Total Energy Consumption]]/results_topic[[#This Row],['# Pubs]]</f>
        <v>11.512875000000001</v>
      </c>
    </row>
    <row r="86" spans="1:7">
      <c r="A86" t="s">
        <v>7</v>
      </c>
      <c r="B86">
        <v>28</v>
      </c>
      <c r="C86">
        <v>5</v>
      </c>
      <c r="D86">
        <v>8</v>
      </c>
      <c r="E86">
        <v>8</v>
      </c>
      <c r="F86">
        <v>114.44550000000001</v>
      </c>
      <c r="G86">
        <f>results_topic[[#This Row],[Total Energy Consumption]]/results_topic[[#This Row],['# Pubs]]</f>
        <v>14.305687500000001</v>
      </c>
    </row>
    <row r="87" spans="1:7">
      <c r="A87" t="s">
        <v>8</v>
      </c>
      <c r="B87">
        <v>28</v>
      </c>
      <c r="C87">
        <v>5</v>
      </c>
      <c r="D87">
        <v>8</v>
      </c>
      <c r="E87">
        <v>8</v>
      </c>
      <c r="F87">
        <v>114.27550000000001</v>
      </c>
      <c r="G87">
        <f>results_topic[[#This Row],[Total Energy Consumption]]/results_topic[[#This Row],['# Pubs]]</f>
        <v>14.284437500000001</v>
      </c>
    </row>
    <row r="88" spans="1:7">
      <c r="A88" t="s">
        <v>9</v>
      </c>
      <c r="B88">
        <v>28</v>
      </c>
      <c r="C88">
        <v>5</v>
      </c>
      <c r="D88">
        <v>8</v>
      </c>
      <c r="E88">
        <v>8</v>
      </c>
      <c r="F88">
        <v>90.390500000000003</v>
      </c>
      <c r="G88">
        <f>results_topic[[#This Row],[Total Energy Consumption]]/results_topic[[#This Row],['# Pubs]]</f>
        <v>11.2988125</v>
      </c>
    </row>
    <row r="89" spans="1:7">
      <c r="A89" t="s">
        <v>7</v>
      </c>
      <c r="B89">
        <v>29</v>
      </c>
      <c r="C89">
        <v>9</v>
      </c>
      <c r="D89">
        <v>8</v>
      </c>
      <c r="E89">
        <v>8</v>
      </c>
      <c r="F89">
        <v>188.57</v>
      </c>
      <c r="G89">
        <f>results_topic[[#This Row],[Total Energy Consumption]]/results_topic[[#This Row],['# Pubs]]</f>
        <v>23.571249999999999</v>
      </c>
    </row>
    <row r="90" spans="1:7">
      <c r="A90" t="s">
        <v>8</v>
      </c>
      <c r="B90">
        <v>29</v>
      </c>
      <c r="C90">
        <v>9</v>
      </c>
      <c r="D90">
        <v>8</v>
      </c>
      <c r="E90">
        <v>8</v>
      </c>
      <c r="F90">
        <v>184.19</v>
      </c>
      <c r="G90">
        <f>results_topic[[#This Row],[Total Energy Consumption]]/results_topic[[#This Row],['# Pubs]]</f>
        <v>23.02375</v>
      </c>
    </row>
    <row r="91" spans="1:7">
      <c r="A91" t="s">
        <v>9</v>
      </c>
      <c r="B91">
        <v>29</v>
      </c>
      <c r="C91">
        <v>9</v>
      </c>
      <c r="D91">
        <v>8</v>
      </c>
      <c r="E91">
        <v>8</v>
      </c>
      <c r="F91">
        <v>145.71</v>
      </c>
      <c r="G91">
        <f>results_topic[[#This Row],[Total Energy Consumption]]/results_topic[[#This Row],['# Pubs]]</f>
        <v>18.213750000000001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opLeftCell="F11" zoomScaleNormal="100" workbookViewId="0">
      <selection activeCell="J43" sqref="J43"/>
    </sheetView>
  </sheetViews>
  <sheetFormatPr defaultRowHeight="14.45"/>
  <cols>
    <col min="1" max="1" width="18.7109375" customWidth="1"/>
    <col min="2" max="2" width="25.5703125" customWidth="1"/>
    <col min="3" max="3" width="36.42578125" customWidth="1"/>
    <col min="6" max="6" width="17" customWidth="1"/>
    <col min="7" max="7" width="20.140625" customWidth="1"/>
    <col min="10" max="10" width="8.7109375" customWidth="1"/>
    <col min="12" max="12" width="29.140625" customWidth="1"/>
    <col min="13" max="13" width="32.710937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K1" t="s">
        <v>10</v>
      </c>
      <c r="L1" t="s">
        <v>11</v>
      </c>
      <c r="M1" t="s">
        <v>12</v>
      </c>
    </row>
    <row r="2" spans="1:13">
      <c r="A2" s="8" t="s">
        <v>7</v>
      </c>
      <c r="B2" s="4">
        <v>0</v>
      </c>
      <c r="C2" s="4">
        <v>9</v>
      </c>
      <c r="D2" s="4">
        <v>8</v>
      </c>
      <c r="E2" s="4">
        <v>8</v>
      </c>
      <c r="F2" s="4">
        <v>289.99650000000003</v>
      </c>
      <c r="G2" s="5">
        <v>36.249562500000003</v>
      </c>
      <c r="K2" cm="1">
        <f t="array" ref="K2:K13">_xlfn._xlws.SORT(_xlfn.UNIQUE(C2:C31))</f>
        <v>3</v>
      </c>
      <c r="L2">
        <f>AVERAGEIF($C$2:$C$31, "="&amp;$K2, $F$2:$F$31)</f>
        <v>82.380166666666668</v>
      </c>
      <c r="M2">
        <f>AVERAGEIF($C$2:$C$31, "="&amp;$K2, $G$2:$G$31)</f>
        <v>10.297520833333333</v>
      </c>
    </row>
    <row r="3" spans="1:13">
      <c r="A3" s="9" t="s">
        <v>7</v>
      </c>
      <c r="B3" s="6">
        <v>1</v>
      </c>
      <c r="C3" s="6">
        <v>8</v>
      </c>
      <c r="D3" s="6">
        <v>8</v>
      </c>
      <c r="E3" s="6">
        <v>8</v>
      </c>
      <c r="F3" s="6">
        <v>196.05</v>
      </c>
      <c r="G3" s="7">
        <v>24.506250000000001</v>
      </c>
      <c r="K3">
        <v>4</v>
      </c>
      <c r="L3">
        <f t="shared" ref="L3:L13" si="0">AVERAGEIF($C$2:$C$31, "="&amp;$K3, $F$2:$F$31)</f>
        <v>196.28550000000001</v>
      </c>
      <c r="M3">
        <f t="shared" ref="M3:M13" si="1">AVERAGEIF($C$2:$C$31, "="&amp;$K3, $G$2:$G$31)</f>
        <v>24.535687500000002</v>
      </c>
    </row>
    <row r="4" spans="1:13">
      <c r="A4" s="8" t="s">
        <v>7</v>
      </c>
      <c r="B4" s="4">
        <v>2</v>
      </c>
      <c r="C4" s="4">
        <v>9</v>
      </c>
      <c r="D4" s="4">
        <v>8</v>
      </c>
      <c r="E4" s="4">
        <v>8</v>
      </c>
      <c r="F4" s="4">
        <v>292.31200000000001</v>
      </c>
      <c r="G4" s="5">
        <v>36.539000000000001</v>
      </c>
      <c r="K4">
        <v>5</v>
      </c>
      <c r="L4">
        <f t="shared" si="0"/>
        <v>141.69074999999998</v>
      </c>
      <c r="M4">
        <f t="shared" si="1"/>
        <v>17.711343749999997</v>
      </c>
    </row>
    <row r="5" spans="1:13">
      <c r="A5" s="9" t="s">
        <v>7</v>
      </c>
      <c r="B5" s="6">
        <v>3</v>
      </c>
      <c r="C5" s="6">
        <v>11</v>
      </c>
      <c r="D5" s="6">
        <v>8</v>
      </c>
      <c r="E5" s="6">
        <v>8</v>
      </c>
      <c r="F5" s="6">
        <v>356.20249999999999</v>
      </c>
      <c r="G5" s="7">
        <v>44.525312499999998</v>
      </c>
      <c r="K5">
        <v>7</v>
      </c>
      <c r="L5">
        <f t="shared" si="0"/>
        <v>143.21549999999999</v>
      </c>
      <c r="M5">
        <f t="shared" si="1"/>
        <v>17.901937499999999</v>
      </c>
    </row>
    <row r="6" spans="1:13">
      <c r="A6" s="8" t="s">
        <v>7</v>
      </c>
      <c r="B6" s="4">
        <v>4</v>
      </c>
      <c r="C6" s="4">
        <v>8</v>
      </c>
      <c r="D6" s="4">
        <v>8</v>
      </c>
      <c r="E6" s="4">
        <v>8</v>
      </c>
      <c r="F6" s="4">
        <v>331.48200000000003</v>
      </c>
      <c r="G6" s="5">
        <v>41.435250000000003</v>
      </c>
      <c r="K6">
        <v>8</v>
      </c>
      <c r="L6">
        <f t="shared" si="0"/>
        <v>247.6601666666667</v>
      </c>
      <c r="M6">
        <f t="shared" si="1"/>
        <v>30.957520833333337</v>
      </c>
    </row>
    <row r="7" spans="1:13">
      <c r="A7" s="9" t="s">
        <v>7</v>
      </c>
      <c r="B7" s="6">
        <v>5</v>
      </c>
      <c r="C7" s="6">
        <v>8</v>
      </c>
      <c r="D7" s="6">
        <v>8</v>
      </c>
      <c r="E7" s="6">
        <v>8</v>
      </c>
      <c r="F7" s="6">
        <v>215.44850000000002</v>
      </c>
      <c r="G7" s="7">
        <v>26.931062500000003</v>
      </c>
      <c r="K7">
        <v>9</v>
      </c>
      <c r="L7">
        <f t="shared" si="0"/>
        <v>224.7647</v>
      </c>
      <c r="M7">
        <f t="shared" si="1"/>
        <v>28.095587500000001</v>
      </c>
    </row>
    <row r="8" spans="1:13">
      <c r="A8" s="8" t="s">
        <v>7</v>
      </c>
      <c r="B8" s="4">
        <v>6</v>
      </c>
      <c r="C8" s="4">
        <v>5</v>
      </c>
      <c r="D8" s="4">
        <v>8</v>
      </c>
      <c r="E8" s="4">
        <v>8</v>
      </c>
      <c r="F8" s="4">
        <v>168.93599999999998</v>
      </c>
      <c r="G8" s="5">
        <v>21.116999999999997</v>
      </c>
      <c r="K8">
        <v>10</v>
      </c>
      <c r="L8">
        <f t="shared" si="0"/>
        <v>324.30599999999998</v>
      </c>
      <c r="M8">
        <f t="shared" si="1"/>
        <v>40.538249999999998</v>
      </c>
    </row>
    <row r="9" spans="1:13">
      <c r="A9" s="9" t="s">
        <v>7</v>
      </c>
      <c r="B9" s="6">
        <v>7</v>
      </c>
      <c r="C9" s="6">
        <v>10</v>
      </c>
      <c r="D9" s="6">
        <v>8</v>
      </c>
      <c r="E9" s="6">
        <v>8</v>
      </c>
      <c r="F9" s="6">
        <v>324.30599999999998</v>
      </c>
      <c r="G9" s="7">
        <v>40.538249999999998</v>
      </c>
      <c r="K9">
        <v>11</v>
      </c>
      <c r="L9">
        <f t="shared" si="0"/>
        <v>293.49459999999999</v>
      </c>
      <c r="M9">
        <f t="shared" si="1"/>
        <v>36.686824999999999</v>
      </c>
    </row>
    <row r="10" spans="1:13">
      <c r="A10" s="8" t="s">
        <v>7</v>
      </c>
      <c r="B10" s="4">
        <v>8</v>
      </c>
      <c r="C10" s="4">
        <v>9</v>
      </c>
      <c r="D10" s="4">
        <v>8</v>
      </c>
      <c r="E10" s="4">
        <v>8</v>
      </c>
      <c r="F10" s="4">
        <v>197.32799999999997</v>
      </c>
      <c r="G10" s="5">
        <v>24.665999999999997</v>
      </c>
      <c r="K10">
        <v>12</v>
      </c>
      <c r="L10">
        <f t="shared" si="0"/>
        <v>297.5145</v>
      </c>
      <c r="M10">
        <f t="shared" si="1"/>
        <v>37.1893125</v>
      </c>
    </row>
    <row r="11" spans="1:13">
      <c r="A11" s="9" t="s">
        <v>7</v>
      </c>
      <c r="B11" s="6">
        <v>9</v>
      </c>
      <c r="C11" s="6">
        <v>13</v>
      </c>
      <c r="D11" s="6">
        <v>8</v>
      </c>
      <c r="E11" s="6">
        <v>8</v>
      </c>
      <c r="F11" s="6">
        <v>214.52099999999999</v>
      </c>
      <c r="G11" s="7">
        <v>26.815124999999998</v>
      </c>
      <c r="K11">
        <v>13</v>
      </c>
      <c r="L11">
        <f>AVERAGEIF($C$2:$C$31, "="&amp;$K11, $F$2:$F$31)</f>
        <v>253.11124999999998</v>
      </c>
      <c r="M11">
        <f>AVERAGEIF($C$2:$C$31, "="&amp;$K11, $G$2:$G$31)</f>
        <v>31.638906249999998</v>
      </c>
    </row>
    <row r="12" spans="1:13">
      <c r="A12" s="8" t="s">
        <v>7</v>
      </c>
      <c r="B12" s="4">
        <v>10</v>
      </c>
      <c r="C12" s="4">
        <v>15</v>
      </c>
      <c r="D12" s="4">
        <v>8</v>
      </c>
      <c r="E12" s="4">
        <v>8</v>
      </c>
      <c r="F12" s="4">
        <v>345.19549999999998</v>
      </c>
      <c r="G12" s="5">
        <v>43.149437499999998</v>
      </c>
      <c r="K12">
        <v>14</v>
      </c>
      <c r="L12">
        <f t="shared" si="0"/>
        <v>335.67899999999997</v>
      </c>
      <c r="M12">
        <f t="shared" si="1"/>
        <v>41.959874999999997</v>
      </c>
    </row>
    <row r="13" spans="1:13">
      <c r="A13" s="9" t="s">
        <v>7</v>
      </c>
      <c r="B13" s="6">
        <v>11</v>
      </c>
      <c r="C13" s="6">
        <v>15</v>
      </c>
      <c r="D13" s="6">
        <v>8</v>
      </c>
      <c r="E13" s="6">
        <v>8</v>
      </c>
      <c r="F13" s="6">
        <v>411.74200000000002</v>
      </c>
      <c r="G13" s="7">
        <v>51.467750000000002</v>
      </c>
      <c r="K13">
        <v>15</v>
      </c>
      <c r="L13">
        <f t="shared" si="0"/>
        <v>373.73649999999998</v>
      </c>
      <c r="M13">
        <f t="shared" si="1"/>
        <v>46.717062499999997</v>
      </c>
    </row>
    <row r="14" spans="1:13">
      <c r="A14" s="8" t="s">
        <v>7</v>
      </c>
      <c r="B14" s="4">
        <v>12</v>
      </c>
      <c r="C14" s="4">
        <v>11</v>
      </c>
      <c r="D14" s="4">
        <v>8</v>
      </c>
      <c r="E14" s="4">
        <v>8</v>
      </c>
      <c r="F14" s="4">
        <v>244.21449999999999</v>
      </c>
      <c r="G14" s="5">
        <v>30.526812499999998</v>
      </c>
    </row>
    <row r="15" spans="1:13">
      <c r="A15" s="9" t="s">
        <v>7</v>
      </c>
      <c r="B15" s="6">
        <v>13</v>
      </c>
      <c r="C15" s="6">
        <v>12</v>
      </c>
      <c r="D15" s="6">
        <v>8</v>
      </c>
      <c r="E15" s="6">
        <v>8</v>
      </c>
      <c r="F15" s="6">
        <v>297.5145</v>
      </c>
      <c r="G15" s="7">
        <v>37.1893125</v>
      </c>
    </row>
    <row r="16" spans="1:13">
      <c r="A16" s="8" t="s">
        <v>7</v>
      </c>
      <c r="B16" s="4">
        <v>14</v>
      </c>
      <c r="C16" s="4">
        <v>3</v>
      </c>
      <c r="D16" s="4">
        <v>8</v>
      </c>
      <c r="E16" s="4">
        <v>8</v>
      </c>
      <c r="F16" s="4">
        <v>55.318000000000005</v>
      </c>
      <c r="G16" s="5">
        <v>6.9147500000000006</v>
      </c>
    </row>
    <row r="17" spans="1:7">
      <c r="A17" s="9" t="s">
        <v>7</v>
      </c>
      <c r="B17" s="6">
        <v>15</v>
      </c>
      <c r="C17" s="6">
        <v>14</v>
      </c>
      <c r="D17" s="6">
        <v>8</v>
      </c>
      <c r="E17" s="6">
        <v>8</v>
      </c>
      <c r="F17" s="6">
        <v>335.67899999999997</v>
      </c>
      <c r="G17" s="7">
        <v>41.959874999999997</v>
      </c>
    </row>
    <row r="18" spans="1:7">
      <c r="A18" s="8" t="s">
        <v>7</v>
      </c>
      <c r="B18" s="4">
        <v>16</v>
      </c>
      <c r="C18" s="4">
        <v>11</v>
      </c>
      <c r="D18" s="4">
        <v>8</v>
      </c>
      <c r="E18" s="4">
        <v>8</v>
      </c>
      <c r="F18" s="4">
        <v>302.03649999999999</v>
      </c>
      <c r="G18" s="5">
        <v>37.754562499999999</v>
      </c>
    </row>
    <row r="19" spans="1:7">
      <c r="A19" s="9" t="s">
        <v>7</v>
      </c>
      <c r="B19" s="6">
        <v>17</v>
      </c>
      <c r="C19" s="6">
        <v>9</v>
      </c>
      <c r="D19" s="6">
        <v>8</v>
      </c>
      <c r="E19" s="6">
        <v>8</v>
      </c>
      <c r="F19" s="6">
        <v>155.61700000000002</v>
      </c>
      <c r="G19" s="7">
        <v>19.452125000000002</v>
      </c>
    </row>
    <row r="20" spans="1:7">
      <c r="A20" s="8" t="s">
        <v>7</v>
      </c>
      <c r="B20" s="4">
        <v>18</v>
      </c>
      <c r="C20" s="4">
        <v>7</v>
      </c>
      <c r="D20" s="4">
        <v>8</v>
      </c>
      <c r="E20" s="4">
        <v>8</v>
      </c>
      <c r="F20" s="4">
        <v>135.666</v>
      </c>
      <c r="G20" s="5">
        <v>16.95825</v>
      </c>
    </row>
    <row r="21" spans="1:7">
      <c r="A21" s="9" t="s">
        <v>7</v>
      </c>
      <c r="B21" s="6">
        <v>19</v>
      </c>
      <c r="C21" s="6">
        <v>7</v>
      </c>
      <c r="D21" s="6">
        <v>8</v>
      </c>
      <c r="E21" s="6">
        <v>8</v>
      </c>
      <c r="F21" s="6">
        <v>130.797</v>
      </c>
      <c r="G21" s="7">
        <v>16.349625</v>
      </c>
    </row>
    <row r="22" spans="1:7">
      <c r="A22" s="8" t="s">
        <v>7</v>
      </c>
      <c r="B22" s="4">
        <v>20</v>
      </c>
      <c r="C22" s="4">
        <v>15</v>
      </c>
      <c r="D22" s="4">
        <v>8</v>
      </c>
      <c r="E22" s="4">
        <v>8</v>
      </c>
      <c r="F22" s="4">
        <v>364.27200000000005</v>
      </c>
      <c r="G22" s="5">
        <v>45.534000000000006</v>
      </c>
    </row>
    <row r="23" spans="1:7">
      <c r="A23" s="9" t="s">
        <v>7</v>
      </c>
      <c r="B23" s="6">
        <v>21</v>
      </c>
      <c r="C23" s="6">
        <v>3</v>
      </c>
      <c r="D23" s="6">
        <v>8</v>
      </c>
      <c r="E23" s="6">
        <v>8</v>
      </c>
      <c r="F23" s="6">
        <v>83.854500000000002</v>
      </c>
      <c r="G23" s="7">
        <v>10.4818125</v>
      </c>
    </row>
    <row r="24" spans="1:7">
      <c r="A24" s="8" t="s">
        <v>7</v>
      </c>
      <c r="B24" s="4">
        <v>22</v>
      </c>
      <c r="C24" s="4">
        <v>4</v>
      </c>
      <c r="D24" s="4">
        <v>8</v>
      </c>
      <c r="E24" s="4">
        <v>8</v>
      </c>
      <c r="F24" s="4">
        <v>196.28550000000001</v>
      </c>
      <c r="G24" s="5">
        <v>24.535687500000002</v>
      </c>
    </row>
    <row r="25" spans="1:7">
      <c r="A25" s="9" t="s">
        <v>7</v>
      </c>
      <c r="B25" s="6">
        <v>23</v>
      </c>
      <c r="C25" s="6">
        <v>7</v>
      </c>
      <c r="D25" s="6">
        <v>8</v>
      </c>
      <c r="E25" s="6">
        <v>8</v>
      </c>
      <c r="F25" s="6">
        <v>163.18350000000001</v>
      </c>
      <c r="G25" s="7">
        <v>20.397937500000001</v>
      </c>
    </row>
    <row r="26" spans="1:7">
      <c r="A26" s="8" t="s">
        <v>7</v>
      </c>
      <c r="B26" s="4">
        <v>24</v>
      </c>
      <c r="C26" s="4">
        <v>11</v>
      </c>
      <c r="D26" s="4">
        <v>8</v>
      </c>
      <c r="E26" s="4">
        <v>8</v>
      </c>
      <c r="F26" s="4">
        <v>355.98</v>
      </c>
      <c r="G26" s="5">
        <v>44.497500000000002</v>
      </c>
    </row>
    <row r="27" spans="1:7">
      <c r="A27" s="9" t="s">
        <v>7</v>
      </c>
      <c r="B27" s="6">
        <v>25</v>
      </c>
      <c r="C27" s="6">
        <v>11</v>
      </c>
      <c r="D27" s="6">
        <v>8</v>
      </c>
      <c r="E27" s="6">
        <v>8</v>
      </c>
      <c r="F27" s="6">
        <v>209.03949999999998</v>
      </c>
      <c r="G27" s="7">
        <v>26.129937499999997</v>
      </c>
    </row>
    <row r="28" spans="1:7">
      <c r="A28" s="8" t="s">
        <v>7</v>
      </c>
      <c r="B28" s="4">
        <v>26</v>
      </c>
      <c r="C28" s="4">
        <v>13</v>
      </c>
      <c r="D28" s="4">
        <v>8</v>
      </c>
      <c r="E28" s="4">
        <v>8</v>
      </c>
      <c r="F28" s="4">
        <v>291.70150000000001</v>
      </c>
      <c r="G28" s="5">
        <v>36.462687500000001</v>
      </c>
    </row>
    <row r="29" spans="1:7">
      <c r="A29" s="9" t="s">
        <v>7</v>
      </c>
      <c r="B29" s="6">
        <v>27</v>
      </c>
      <c r="C29" s="6">
        <v>3</v>
      </c>
      <c r="D29" s="6">
        <v>8</v>
      </c>
      <c r="E29" s="6">
        <v>8</v>
      </c>
      <c r="F29" s="6">
        <v>107.96799999999999</v>
      </c>
      <c r="G29" s="7">
        <v>13.495999999999999</v>
      </c>
    </row>
    <row r="30" spans="1:7">
      <c r="A30" s="8" t="s">
        <v>7</v>
      </c>
      <c r="B30" s="4">
        <v>28</v>
      </c>
      <c r="C30" s="4">
        <v>5</v>
      </c>
      <c r="D30" s="4">
        <v>8</v>
      </c>
      <c r="E30" s="4">
        <v>8</v>
      </c>
      <c r="F30" s="4">
        <v>114.44550000000001</v>
      </c>
      <c r="G30" s="5">
        <v>14.305687500000001</v>
      </c>
    </row>
    <row r="31" spans="1:7">
      <c r="A31" s="9" t="s">
        <v>7</v>
      </c>
      <c r="B31" s="6">
        <v>29</v>
      </c>
      <c r="C31" s="6">
        <v>9</v>
      </c>
      <c r="D31" s="6">
        <v>8</v>
      </c>
      <c r="E31" s="6">
        <v>8</v>
      </c>
      <c r="F31" s="6">
        <v>188.57</v>
      </c>
      <c r="G31" s="7">
        <v>23.571249999999999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26CF-6134-4776-85FA-71B1239E683B}">
  <dimension ref="A1:C13"/>
  <sheetViews>
    <sheetView tabSelected="1" workbookViewId="0">
      <selection sqref="A1:C1048576"/>
    </sheetView>
  </sheetViews>
  <sheetFormatPr defaultRowHeight="14.45"/>
  <cols>
    <col min="1" max="3" width="36.28515625" customWidth="1"/>
  </cols>
  <sheetData>
    <row r="1" spans="1:3">
      <c r="A1" t="s">
        <v>13</v>
      </c>
      <c r="B1" t="s">
        <v>14</v>
      </c>
      <c r="C1" t="s">
        <v>15</v>
      </c>
    </row>
    <row r="2" spans="1:3">
      <c r="A2" cm="1">
        <f t="array" ref="A2:A13">'Random-topic'!L2:L13</f>
        <v>10.336270833333332</v>
      </c>
      <c r="B2" cm="1">
        <f t="array" ref="B2:B13">'CC-topic'!L2:L13</f>
        <v>9.0610625000000002</v>
      </c>
      <c r="C2">
        <f>A2-B2</f>
        <v>1.2752083333333317</v>
      </c>
    </row>
    <row r="3" spans="1:3">
      <c r="A3">
        <v>20.436937499999999</v>
      </c>
      <c r="B3">
        <v>14.836937500000001</v>
      </c>
      <c r="C3">
        <f t="shared" ref="C3:C13" si="0">A3-B3</f>
        <v>5.5999999999999979</v>
      </c>
    </row>
    <row r="4" spans="1:3">
      <c r="A4">
        <v>17.441031249999998</v>
      </c>
      <c r="B4">
        <v>12.95228125</v>
      </c>
      <c r="C4">
        <f t="shared" si="0"/>
        <v>4.4887499999999978</v>
      </c>
    </row>
    <row r="5" spans="1:3">
      <c r="A5">
        <v>17.537770833333333</v>
      </c>
      <c r="B5">
        <v>15.042770833333334</v>
      </c>
      <c r="C5">
        <f t="shared" si="0"/>
        <v>2.4949999999999992</v>
      </c>
    </row>
    <row r="6" spans="1:3">
      <c r="A6">
        <v>29.574187500000004</v>
      </c>
      <c r="B6">
        <v>21.025854166666665</v>
      </c>
      <c r="C6">
        <f t="shared" si="0"/>
        <v>8.5483333333333391</v>
      </c>
    </row>
    <row r="7" spans="1:3">
      <c r="A7">
        <v>27.662712499999998</v>
      </c>
      <c r="B7">
        <v>22.3372125</v>
      </c>
      <c r="C7">
        <f t="shared" si="0"/>
        <v>5.3254999999999981</v>
      </c>
    </row>
    <row r="8" spans="1:3">
      <c r="A8">
        <v>40.286375</v>
      </c>
      <c r="B8">
        <v>30.823250000000002</v>
      </c>
      <c r="C8">
        <f t="shared" si="0"/>
        <v>9.463124999999998</v>
      </c>
    </row>
    <row r="9" spans="1:3">
      <c r="A9">
        <v>36.344200000000001</v>
      </c>
      <c r="B9">
        <v>27.621450000000003</v>
      </c>
      <c r="C9">
        <f t="shared" si="0"/>
        <v>8.7227499999999978</v>
      </c>
    </row>
    <row r="10" spans="1:3">
      <c r="A10">
        <v>36.006187500000003</v>
      </c>
      <c r="B10">
        <v>24.014312499999999</v>
      </c>
      <c r="C10">
        <f t="shared" si="0"/>
        <v>11.991875000000004</v>
      </c>
    </row>
    <row r="11" spans="1:3">
      <c r="A11">
        <v>31.14828125</v>
      </c>
      <c r="B11">
        <v>22.758906250000003</v>
      </c>
      <c r="C11">
        <f t="shared" si="0"/>
        <v>8.3893749999999976</v>
      </c>
    </row>
    <row r="12" spans="1:3">
      <c r="A12">
        <v>41.326750000000011</v>
      </c>
      <c r="B12">
        <v>30.539874999999999</v>
      </c>
      <c r="C12">
        <f t="shared" si="0"/>
        <v>10.786875000000013</v>
      </c>
    </row>
    <row r="13" spans="1:3">
      <c r="A13">
        <v>46.341020833333324</v>
      </c>
      <c r="B13">
        <v>37.00997916666666</v>
      </c>
      <c r="C13">
        <f t="shared" si="0"/>
        <v>9.331041666666664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7F17D-0D5D-4F6B-8723-86FD416E2F9D}">
  <dimension ref="A1:L31"/>
  <sheetViews>
    <sheetView topLeftCell="G1" zoomScale="142" workbookViewId="0">
      <selection activeCell="L2" sqref="L2"/>
    </sheetView>
  </sheetViews>
  <sheetFormatPr defaultRowHeight="14.45"/>
  <cols>
    <col min="6" max="6" width="24.85546875" customWidth="1"/>
    <col min="7" max="7" width="46.5703125" customWidth="1"/>
    <col min="11" max="11" width="25.42578125" customWidth="1"/>
    <col min="12" max="12" width="28.4257812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J1" t="s">
        <v>10</v>
      </c>
      <c r="K1" t="s">
        <v>16</v>
      </c>
      <c r="L1" t="s">
        <v>13</v>
      </c>
    </row>
    <row r="2" spans="1:12">
      <c r="A2" s="8" t="s">
        <v>8</v>
      </c>
      <c r="B2" s="4">
        <v>0</v>
      </c>
      <c r="C2" s="4">
        <v>9</v>
      </c>
      <c r="D2" s="4">
        <v>8</v>
      </c>
      <c r="E2" s="4">
        <v>8</v>
      </c>
      <c r="F2" s="4">
        <v>276.28649999999999</v>
      </c>
      <c r="G2" s="5">
        <v>34.535812499999999</v>
      </c>
      <c r="J2" cm="1">
        <f t="array" ref="J2:J13">_xlfn._xlws.SORT(_xlfn.UNIQUE(C2:C31))</f>
        <v>3</v>
      </c>
      <c r="K2">
        <f>AVERAGEIF($C$2:$C$31, "="&amp;$J2, $F$2:$F$31)</f>
        <v>82.690166666666656</v>
      </c>
      <c r="L2">
        <f>AVERAGEIF($C$2:$C$31, "="&amp;$J2, $G$2:$G$31)</f>
        <v>10.336270833333332</v>
      </c>
    </row>
    <row r="3" spans="1:12">
      <c r="A3" s="9" t="s">
        <v>8</v>
      </c>
      <c r="B3" s="6">
        <v>1</v>
      </c>
      <c r="C3" s="6">
        <v>8</v>
      </c>
      <c r="D3" s="6">
        <v>8</v>
      </c>
      <c r="E3" s="6">
        <v>8</v>
      </c>
      <c r="F3" s="6">
        <v>192.67500000000001</v>
      </c>
      <c r="G3" s="7">
        <v>24.084375000000001</v>
      </c>
      <c r="J3">
        <v>4</v>
      </c>
      <c r="K3">
        <f t="shared" ref="K3:K13" si="0">AVERAGEIF($C$2:$C$31, "="&amp;$J3, $F$2:$F$31)</f>
        <v>163.49549999999999</v>
      </c>
      <c r="L3">
        <f t="shared" ref="L3:L13" si="1">AVERAGEIF($C$2:$C$31, "="&amp;$J3, $G$2:$G$31)</f>
        <v>20.436937499999999</v>
      </c>
    </row>
    <row r="4" spans="1:12">
      <c r="A4" s="8" t="s">
        <v>8</v>
      </c>
      <c r="B4" s="4">
        <v>2</v>
      </c>
      <c r="C4" s="4">
        <v>9</v>
      </c>
      <c r="D4" s="4">
        <v>8</v>
      </c>
      <c r="E4" s="4">
        <v>8</v>
      </c>
      <c r="F4" s="4">
        <v>290.50700000000001</v>
      </c>
      <c r="G4" s="5">
        <v>36.313375000000001</v>
      </c>
      <c r="J4">
        <v>5</v>
      </c>
      <c r="K4">
        <f t="shared" si="0"/>
        <v>139.52824999999999</v>
      </c>
      <c r="L4">
        <f t="shared" si="1"/>
        <v>17.441031249999998</v>
      </c>
    </row>
    <row r="5" spans="1:12">
      <c r="A5" s="9" t="s">
        <v>8</v>
      </c>
      <c r="B5" s="6">
        <v>3</v>
      </c>
      <c r="C5" s="6">
        <v>11</v>
      </c>
      <c r="D5" s="6">
        <v>8</v>
      </c>
      <c r="E5" s="6">
        <v>8</v>
      </c>
      <c r="F5" s="6">
        <v>351.50250000000005</v>
      </c>
      <c r="G5" s="7">
        <v>43.937812500000007</v>
      </c>
      <c r="J5">
        <v>7</v>
      </c>
      <c r="K5">
        <f t="shared" si="0"/>
        <v>140.30216666666666</v>
      </c>
      <c r="L5">
        <f t="shared" si="1"/>
        <v>17.537770833333333</v>
      </c>
    </row>
    <row r="6" spans="1:12">
      <c r="A6" s="8" t="s">
        <v>8</v>
      </c>
      <c r="B6" s="4">
        <v>4</v>
      </c>
      <c r="C6" s="4">
        <v>8</v>
      </c>
      <c r="D6" s="4">
        <v>8</v>
      </c>
      <c r="E6" s="4">
        <v>8</v>
      </c>
      <c r="F6" s="4">
        <v>305.10700000000003</v>
      </c>
      <c r="G6" s="5">
        <v>38.138375000000003</v>
      </c>
      <c r="J6">
        <v>8</v>
      </c>
      <c r="K6">
        <f t="shared" si="0"/>
        <v>236.59350000000003</v>
      </c>
      <c r="L6">
        <f t="shared" si="1"/>
        <v>29.574187500000004</v>
      </c>
    </row>
    <row r="7" spans="1:12">
      <c r="A7" s="9" t="s">
        <v>8</v>
      </c>
      <c r="B7" s="6">
        <v>5</v>
      </c>
      <c r="C7" s="6">
        <v>8</v>
      </c>
      <c r="D7" s="6">
        <v>8</v>
      </c>
      <c r="E7" s="6">
        <v>8</v>
      </c>
      <c r="F7" s="6">
        <v>211.99849999999998</v>
      </c>
      <c r="G7" s="7">
        <v>26.499812499999997</v>
      </c>
      <c r="J7">
        <v>9</v>
      </c>
      <c r="K7">
        <f t="shared" si="0"/>
        <v>221.30169999999998</v>
      </c>
      <c r="L7">
        <f t="shared" si="1"/>
        <v>27.662712499999998</v>
      </c>
    </row>
    <row r="8" spans="1:12">
      <c r="A8" s="8" t="s">
        <v>8</v>
      </c>
      <c r="B8" s="4">
        <v>6</v>
      </c>
      <c r="C8" s="4">
        <v>5</v>
      </c>
      <c r="D8" s="4">
        <v>8</v>
      </c>
      <c r="E8" s="4">
        <v>8</v>
      </c>
      <c r="F8" s="4">
        <v>164.78099999999998</v>
      </c>
      <c r="G8" s="5">
        <v>20.597624999999997</v>
      </c>
      <c r="J8">
        <v>10</v>
      </c>
      <c r="K8">
        <f t="shared" si="0"/>
        <v>322.291</v>
      </c>
      <c r="L8">
        <f t="shared" si="1"/>
        <v>40.286375</v>
      </c>
    </row>
    <row r="9" spans="1:12">
      <c r="A9" s="9" t="s">
        <v>8</v>
      </c>
      <c r="B9" s="6">
        <v>7</v>
      </c>
      <c r="C9" s="6">
        <v>10</v>
      </c>
      <c r="D9" s="6">
        <v>8</v>
      </c>
      <c r="E9" s="6">
        <v>8</v>
      </c>
      <c r="F9" s="6">
        <v>322.291</v>
      </c>
      <c r="G9" s="7">
        <v>40.286375</v>
      </c>
      <c r="J9">
        <v>11</v>
      </c>
      <c r="K9">
        <f t="shared" si="0"/>
        <v>290.75360000000001</v>
      </c>
      <c r="L9">
        <f t="shared" si="1"/>
        <v>36.344200000000001</v>
      </c>
    </row>
    <row r="10" spans="1:12">
      <c r="A10" s="8" t="s">
        <v>8</v>
      </c>
      <c r="B10" s="4">
        <v>8</v>
      </c>
      <c r="C10" s="4">
        <v>9</v>
      </c>
      <c r="D10" s="4">
        <v>8</v>
      </c>
      <c r="E10" s="4">
        <v>8</v>
      </c>
      <c r="F10" s="4">
        <v>200.03300000000002</v>
      </c>
      <c r="G10" s="5">
        <v>25.004125000000002</v>
      </c>
      <c r="J10">
        <v>12</v>
      </c>
      <c r="K10">
        <f t="shared" si="0"/>
        <v>288.04950000000002</v>
      </c>
      <c r="L10">
        <f t="shared" si="1"/>
        <v>36.006187500000003</v>
      </c>
    </row>
    <row r="11" spans="1:12">
      <c r="A11" s="9" t="s">
        <v>8</v>
      </c>
      <c r="B11" s="6">
        <v>9</v>
      </c>
      <c r="C11" s="6">
        <v>13</v>
      </c>
      <c r="D11" s="6">
        <v>8</v>
      </c>
      <c r="E11" s="6">
        <v>8</v>
      </c>
      <c r="F11" s="6">
        <v>211.44600000000003</v>
      </c>
      <c r="G11" s="7">
        <v>26.430750000000003</v>
      </c>
      <c r="J11">
        <v>13</v>
      </c>
      <c r="K11">
        <f t="shared" si="0"/>
        <v>249.18625</v>
      </c>
      <c r="L11">
        <f t="shared" si="1"/>
        <v>31.14828125</v>
      </c>
    </row>
    <row r="12" spans="1:12">
      <c r="A12" s="8" t="s">
        <v>8</v>
      </c>
      <c r="B12" s="4">
        <v>10</v>
      </c>
      <c r="C12" s="4">
        <v>15</v>
      </c>
      <c r="D12" s="4">
        <v>8</v>
      </c>
      <c r="E12" s="4">
        <v>8</v>
      </c>
      <c r="F12" s="4">
        <v>349.92049999999995</v>
      </c>
      <c r="G12" s="5">
        <v>43.740062499999993</v>
      </c>
      <c r="J12">
        <v>14</v>
      </c>
      <c r="K12">
        <f t="shared" si="0"/>
        <v>330.61400000000009</v>
      </c>
      <c r="L12">
        <f t="shared" si="1"/>
        <v>41.326750000000011</v>
      </c>
    </row>
    <row r="13" spans="1:12">
      <c r="A13" s="9" t="s">
        <v>8</v>
      </c>
      <c r="B13" s="6">
        <v>11</v>
      </c>
      <c r="C13" s="6">
        <v>15</v>
      </c>
      <c r="D13" s="6">
        <v>8</v>
      </c>
      <c r="E13" s="6">
        <v>8</v>
      </c>
      <c r="F13" s="6">
        <v>404.98200000000003</v>
      </c>
      <c r="G13" s="7">
        <v>50.622750000000003</v>
      </c>
      <c r="J13">
        <v>15</v>
      </c>
      <c r="K13">
        <f t="shared" si="0"/>
        <v>370.7281666666666</v>
      </c>
      <c r="L13">
        <f t="shared" si="1"/>
        <v>46.341020833333324</v>
      </c>
    </row>
    <row r="14" spans="1:12">
      <c r="A14" s="8" t="s">
        <v>8</v>
      </c>
      <c r="B14" s="4">
        <v>12</v>
      </c>
      <c r="C14" s="4">
        <v>11</v>
      </c>
      <c r="D14" s="4">
        <v>8</v>
      </c>
      <c r="E14" s="4">
        <v>8</v>
      </c>
      <c r="F14" s="4">
        <v>245.1995</v>
      </c>
      <c r="G14" s="5">
        <v>30.6499375</v>
      </c>
    </row>
    <row r="15" spans="1:12">
      <c r="A15" s="9" t="s">
        <v>8</v>
      </c>
      <c r="B15" s="6">
        <v>13</v>
      </c>
      <c r="C15" s="6">
        <v>12</v>
      </c>
      <c r="D15" s="6">
        <v>8</v>
      </c>
      <c r="E15" s="6">
        <v>8</v>
      </c>
      <c r="F15" s="6">
        <v>288.04950000000002</v>
      </c>
      <c r="G15" s="7">
        <v>36.006187500000003</v>
      </c>
    </row>
    <row r="16" spans="1:12">
      <c r="A16" s="8" t="s">
        <v>8</v>
      </c>
      <c r="B16" s="4">
        <v>14</v>
      </c>
      <c r="C16" s="4">
        <v>3</v>
      </c>
      <c r="D16" s="4">
        <v>8</v>
      </c>
      <c r="E16" s="4">
        <v>8</v>
      </c>
      <c r="F16" s="4">
        <v>55.518000000000001</v>
      </c>
      <c r="G16" s="5">
        <v>6.9397500000000001</v>
      </c>
    </row>
    <row r="17" spans="1:7">
      <c r="A17" s="9" t="s">
        <v>8</v>
      </c>
      <c r="B17" s="6">
        <v>15</v>
      </c>
      <c r="C17" s="6">
        <v>14</v>
      </c>
      <c r="D17" s="6">
        <v>8</v>
      </c>
      <c r="E17" s="6">
        <v>8</v>
      </c>
      <c r="F17" s="6">
        <v>330.61400000000009</v>
      </c>
      <c r="G17" s="7">
        <v>41.326750000000011</v>
      </c>
    </row>
    <row r="18" spans="1:7">
      <c r="A18" s="8" t="s">
        <v>8</v>
      </c>
      <c r="B18" s="4">
        <v>16</v>
      </c>
      <c r="C18" s="4">
        <v>11</v>
      </c>
      <c r="D18" s="4">
        <v>8</v>
      </c>
      <c r="E18" s="4">
        <v>8</v>
      </c>
      <c r="F18" s="4">
        <v>298.58150000000001</v>
      </c>
      <c r="G18" s="5">
        <v>37.322687500000001</v>
      </c>
    </row>
    <row r="19" spans="1:7">
      <c r="A19" s="9" t="s">
        <v>8</v>
      </c>
      <c r="B19" s="6">
        <v>17</v>
      </c>
      <c r="C19" s="6">
        <v>9</v>
      </c>
      <c r="D19" s="6">
        <v>8</v>
      </c>
      <c r="E19" s="6">
        <v>8</v>
      </c>
      <c r="F19" s="6">
        <v>155.49199999999999</v>
      </c>
      <c r="G19" s="7">
        <v>19.436499999999999</v>
      </c>
    </row>
    <row r="20" spans="1:7">
      <c r="A20" s="8" t="s">
        <v>8</v>
      </c>
      <c r="B20" s="4">
        <v>18</v>
      </c>
      <c r="C20" s="4">
        <v>7</v>
      </c>
      <c r="D20" s="4">
        <v>8</v>
      </c>
      <c r="E20" s="4">
        <v>8</v>
      </c>
      <c r="F20" s="4">
        <v>135.416</v>
      </c>
      <c r="G20" s="5">
        <v>16.927</v>
      </c>
    </row>
    <row r="21" spans="1:7">
      <c r="A21" s="9" t="s">
        <v>8</v>
      </c>
      <c r="B21" s="6">
        <v>19</v>
      </c>
      <c r="C21" s="6">
        <v>7</v>
      </c>
      <c r="D21" s="6">
        <v>8</v>
      </c>
      <c r="E21" s="6">
        <v>8</v>
      </c>
      <c r="F21" s="6">
        <v>131.71199999999999</v>
      </c>
      <c r="G21" s="7">
        <v>16.463999999999999</v>
      </c>
    </row>
    <row r="22" spans="1:7">
      <c r="A22" s="8" t="s">
        <v>8</v>
      </c>
      <c r="B22" s="4">
        <v>20</v>
      </c>
      <c r="C22" s="4">
        <v>15</v>
      </c>
      <c r="D22" s="4">
        <v>8</v>
      </c>
      <c r="E22" s="4">
        <v>8</v>
      </c>
      <c r="F22" s="4">
        <v>357.28200000000004</v>
      </c>
      <c r="G22" s="5">
        <v>44.660250000000005</v>
      </c>
    </row>
    <row r="23" spans="1:7">
      <c r="A23" s="9" t="s">
        <v>8</v>
      </c>
      <c r="B23" s="6">
        <v>21</v>
      </c>
      <c r="C23" s="6">
        <v>3</v>
      </c>
      <c r="D23" s="6">
        <v>8</v>
      </c>
      <c r="E23" s="6">
        <v>8</v>
      </c>
      <c r="F23" s="6">
        <v>84.124499999999998</v>
      </c>
      <c r="G23" s="7">
        <v>10.5155625</v>
      </c>
    </row>
    <row r="24" spans="1:7">
      <c r="A24" s="8" t="s">
        <v>8</v>
      </c>
      <c r="B24" s="4">
        <v>22</v>
      </c>
      <c r="C24" s="4">
        <v>4</v>
      </c>
      <c r="D24" s="4">
        <v>8</v>
      </c>
      <c r="E24" s="4">
        <v>8</v>
      </c>
      <c r="F24" s="4">
        <v>163.49549999999999</v>
      </c>
      <c r="G24" s="5">
        <v>20.436937499999999</v>
      </c>
    </row>
    <row r="25" spans="1:7">
      <c r="A25" s="9" t="s">
        <v>8</v>
      </c>
      <c r="B25" s="6">
        <v>23</v>
      </c>
      <c r="C25" s="6">
        <v>7</v>
      </c>
      <c r="D25" s="6">
        <v>8</v>
      </c>
      <c r="E25" s="6">
        <v>8</v>
      </c>
      <c r="F25" s="6">
        <v>153.77850000000001</v>
      </c>
      <c r="G25" s="7">
        <v>19.222312500000001</v>
      </c>
    </row>
    <row r="26" spans="1:7">
      <c r="A26" s="8" t="s">
        <v>8</v>
      </c>
      <c r="B26" s="4">
        <v>24</v>
      </c>
      <c r="C26" s="4">
        <v>11</v>
      </c>
      <c r="D26" s="4">
        <v>8</v>
      </c>
      <c r="E26" s="4">
        <v>8</v>
      </c>
      <c r="F26" s="4">
        <v>346.24</v>
      </c>
      <c r="G26" s="5">
        <v>43.28</v>
      </c>
    </row>
    <row r="27" spans="1:7">
      <c r="A27" s="9" t="s">
        <v>8</v>
      </c>
      <c r="B27" s="6">
        <v>25</v>
      </c>
      <c r="C27" s="6">
        <v>11</v>
      </c>
      <c r="D27" s="6">
        <v>8</v>
      </c>
      <c r="E27" s="6">
        <v>8</v>
      </c>
      <c r="F27" s="6">
        <v>212.24450000000004</v>
      </c>
      <c r="G27" s="7">
        <v>26.530562500000006</v>
      </c>
    </row>
    <row r="28" spans="1:7">
      <c r="A28" s="8" t="s">
        <v>8</v>
      </c>
      <c r="B28" s="4">
        <v>26</v>
      </c>
      <c r="C28" s="4">
        <v>13</v>
      </c>
      <c r="D28" s="4">
        <v>8</v>
      </c>
      <c r="E28" s="4">
        <v>8</v>
      </c>
      <c r="F28" s="4">
        <v>286.92649999999998</v>
      </c>
      <c r="G28" s="5">
        <v>35.865812499999997</v>
      </c>
    </row>
    <row r="29" spans="1:7">
      <c r="A29" s="9" t="s">
        <v>8</v>
      </c>
      <c r="B29" s="6">
        <v>27</v>
      </c>
      <c r="C29" s="6">
        <v>3</v>
      </c>
      <c r="D29" s="6">
        <v>8</v>
      </c>
      <c r="E29" s="6">
        <v>8</v>
      </c>
      <c r="F29" s="6">
        <v>108.428</v>
      </c>
      <c r="G29" s="7">
        <v>13.5535</v>
      </c>
    </row>
    <row r="30" spans="1:7">
      <c r="A30" s="8" t="s">
        <v>8</v>
      </c>
      <c r="B30" s="4">
        <v>28</v>
      </c>
      <c r="C30" s="4">
        <v>5</v>
      </c>
      <c r="D30" s="4">
        <v>8</v>
      </c>
      <c r="E30" s="4">
        <v>8</v>
      </c>
      <c r="F30" s="4">
        <v>114.27550000000001</v>
      </c>
      <c r="G30" s="5">
        <v>14.284437500000001</v>
      </c>
    </row>
    <row r="31" spans="1:7">
      <c r="A31" s="9" t="s">
        <v>8</v>
      </c>
      <c r="B31" s="6">
        <v>29</v>
      </c>
      <c r="C31" s="6">
        <v>9</v>
      </c>
      <c r="D31" s="6">
        <v>8</v>
      </c>
      <c r="E31" s="6">
        <v>8</v>
      </c>
      <c r="F31" s="6">
        <v>184.19</v>
      </c>
      <c r="G31" s="7">
        <v>23.02375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F922-17A1-442F-A8F7-B5F5DDCCB521}">
  <dimension ref="A1:L31"/>
  <sheetViews>
    <sheetView topLeftCell="G1" zoomScale="197" workbookViewId="0">
      <selection activeCell="L2" sqref="L2"/>
    </sheetView>
  </sheetViews>
  <sheetFormatPr defaultRowHeight="14.45"/>
  <cols>
    <col min="6" max="6" width="19.42578125" customWidth="1"/>
    <col min="7" max="7" width="46.42578125" customWidth="1"/>
    <col min="11" max="11" width="20.7109375" customWidth="1"/>
    <col min="12" max="12" width="28.710937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J1" t="s">
        <v>10</v>
      </c>
      <c r="K1" t="s">
        <v>17</v>
      </c>
      <c r="L1" t="s">
        <v>14</v>
      </c>
    </row>
    <row r="2" spans="1:12">
      <c r="A2" s="8" t="s">
        <v>9</v>
      </c>
      <c r="B2" s="4">
        <v>0</v>
      </c>
      <c r="C2" s="4">
        <v>9</v>
      </c>
      <c r="D2" s="4">
        <v>8</v>
      </c>
      <c r="E2" s="4">
        <v>8</v>
      </c>
      <c r="F2" s="4">
        <v>202.70150000000001</v>
      </c>
      <c r="G2" s="5">
        <v>25.337687500000001</v>
      </c>
      <c r="J2" cm="1">
        <f t="array" ref="J2:J13">_xlfn._xlws.SORT(_xlfn.UNIQUE(C2:C31))</f>
        <v>3</v>
      </c>
      <c r="K2">
        <f>AVERAGEIF($C$2:$C$31, "="&amp;$J2, $F$2:$F$31)</f>
        <v>72.488500000000002</v>
      </c>
      <c r="L2">
        <f>AVERAGEIF($C$2:$C$31, "="&amp;$J2, $G$2:$G$31)</f>
        <v>9.0610625000000002</v>
      </c>
    </row>
    <row r="3" spans="1:12">
      <c r="A3" s="9" t="s">
        <v>9</v>
      </c>
      <c r="B3" s="6">
        <v>1</v>
      </c>
      <c r="C3" s="6">
        <v>8</v>
      </c>
      <c r="D3" s="6">
        <v>8</v>
      </c>
      <c r="E3" s="6">
        <v>8</v>
      </c>
      <c r="F3" s="6">
        <v>144.58500000000001</v>
      </c>
      <c r="G3" s="7">
        <v>18.073125000000001</v>
      </c>
      <c r="J3">
        <v>4</v>
      </c>
      <c r="K3">
        <f t="shared" ref="K3:K13" si="0">AVERAGEIF($C$2:$C$31, "="&amp;$J3, $F$2:$F$31)</f>
        <v>118.69550000000001</v>
      </c>
      <c r="L3">
        <f t="shared" ref="L3:L13" si="1">AVERAGEIF($C$2:$C$31, "="&amp;$J3, $G$2:$G$31)</f>
        <v>14.836937500000001</v>
      </c>
    </row>
    <row r="4" spans="1:12">
      <c r="A4" s="8" t="s">
        <v>9</v>
      </c>
      <c r="B4" s="4">
        <v>2</v>
      </c>
      <c r="C4" s="4">
        <v>9</v>
      </c>
      <c r="D4" s="4">
        <v>8</v>
      </c>
      <c r="E4" s="4">
        <v>8</v>
      </c>
      <c r="F4" s="4">
        <v>251.21200000000002</v>
      </c>
      <c r="G4" s="5">
        <v>31.401500000000002</v>
      </c>
      <c r="J4">
        <v>5</v>
      </c>
      <c r="K4">
        <f t="shared" si="0"/>
        <v>103.61825</v>
      </c>
      <c r="L4">
        <f t="shared" si="1"/>
        <v>12.95228125</v>
      </c>
    </row>
    <row r="5" spans="1:12">
      <c r="A5" s="9" t="s">
        <v>9</v>
      </c>
      <c r="B5" s="6">
        <v>3</v>
      </c>
      <c r="C5" s="6">
        <v>11</v>
      </c>
      <c r="D5" s="6">
        <v>8</v>
      </c>
      <c r="E5" s="6">
        <v>8</v>
      </c>
      <c r="F5" s="6">
        <v>255.1275</v>
      </c>
      <c r="G5" s="7">
        <v>31.8909375</v>
      </c>
      <c r="J5">
        <v>7</v>
      </c>
      <c r="K5">
        <f t="shared" si="0"/>
        <v>120.34216666666667</v>
      </c>
      <c r="L5">
        <f t="shared" si="1"/>
        <v>15.042770833333334</v>
      </c>
    </row>
    <row r="6" spans="1:12">
      <c r="A6" s="8" t="s">
        <v>9</v>
      </c>
      <c r="B6" s="4">
        <v>4</v>
      </c>
      <c r="C6" s="4">
        <v>8</v>
      </c>
      <c r="D6" s="4">
        <v>8</v>
      </c>
      <c r="E6" s="4">
        <v>8</v>
      </c>
      <c r="F6" s="4">
        <v>218.91200000000001</v>
      </c>
      <c r="G6" s="5">
        <v>27.364000000000001</v>
      </c>
      <c r="J6">
        <v>8</v>
      </c>
      <c r="K6">
        <f t="shared" si="0"/>
        <v>168.20683333333332</v>
      </c>
      <c r="L6">
        <f t="shared" si="1"/>
        <v>21.025854166666665</v>
      </c>
    </row>
    <row r="7" spans="1:12">
      <c r="A7" s="9" t="s">
        <v>9</v>
      </c>
      <c r="B7" s="6">
        <v>5</v>
      </c>
      <c r="C7" s="6">
        <v>8</v>
      </c>
      <c r="D7" s="6">
        <v>8</v>
      </c>
      <c r="E7" s="6">
        <v>8</v>
      </c>
      <c r="F7" s="6">
        <v>141.12350000000001</v>
      </c>
      <c r="G7" s="7">
        <v>17.640437500000001</v>
      </c>
      <c r="J7">
        <v>9</v>
      </c>
      <c r="K7">
        <f t="shared" si="0"/>
        <v>178.6977</v>
      </c>
      <c r="L7">
        <f t="shared" si="1"/>
        <v>22.3372125</v>
      </c>
    </row>
    <row r="8" spans="1:12">
      <c r="A8" s="8" t="s">
        <v>9</v>
      </c>
      <c r="B8" s="4">
        <v>6</v>
      </c>
      <c r="C8" s="4">
        <v>5</v>
      </c>
      <c r="D8" s="4">
        <v>8</v>
      </c>
      <c r="E8" s="4">
        <v>8</v>
      </c>
      <c r="F8" s="4">
        <v>116.846</v>
      </c>
      <c r="G8" s="5">
        <v>14.60575</v>
      </c>
      <c r="J8">
        <v>10</v>
      </c>
      <c r="K8">
        <f t="shared" si="0"/>
        <v>246.58600000000001</v>
      </c>
      <c r="L8">
        <f t="shared" si="1"/>
        <v>30.823250000000002</v>
      </c>
    </row>
    <row r="9" spans="1:12">
      <c r="A9" s="9" t="s">
        <v>9</v>
      </c>
      <c r="B9" s="6">
        <v>7</v>
      </c>
      <c r="C9" s="6">
        <v>10</v>
      </c>
      <c r="D9" s="6">
        <v>8</v>
      </c>
      <c r="E9" s="6">
        <v>8</v>
      </c>
      <c r="F9" s="6">
        <v>246.58600000000001</v>
      </c>
      <c r="G9" s="7">
        <v>30.823250000000002</v>
      </c>
      <c r="J9">
        <v>11</v>
      </c>
      <c r="K9">
        <f t="shared" si="0"/>
        <v>220.97160000000002</v>
      </c>
      <c r="L9">
        <f t="shared" si="1"/>
        <v>27.621450000000003</v>
      </c>
    </row>
    <row r="10" spans="1:12">
      <c r="A10" s="8" t="s">
        <v>9</v>
      </c>
      <c r="B10" s="4">
        <v>8</v>
      </c>
      <c r="C10" s="4">
        <v>9</v>
      </c>
      <c r="D10" s="4">
        <v>8</v>
      </c>
      <c r="E10" s="4">
        <v>8</v>
      </c>
      <c r="F10" s="4">
        <v>165.38799999999998</v>
      </c>
      <c r="G10" s="5">
        <v>20.673499999999997</v>
      </c>
      <c r="J10">
        <v>12</v>
      </c>
      <c r="K10">
        <f t="shared" si="0"/>
        <v>192.11449999999999</v>
      </c>
      <c r="L10">
        <f t="shared" si="1"/>
        <v>24.014312499999999</v>
      </c>
    </row>
    <row r="11" spans="1:12">
      <c r="A11" s="9" t="s">
        <v>9</v>
      </c>
      <c r="B11" s="6">
        <v>9</v>
      </c>
      <c r="C11" s="6">
        <v>13</v>
      </c>
      <c r="D11" s="6">
        <v>8</v>
      </c>
      <c r="E11" s="6">
        <v>8</v>
      </c>
      <c r="F11" s="6">
        <v>150.631</v>
      </c>
      <c r="G11" s="7">
        <v>18.828875</v>
      </c>
      <c r="J11">
        <v>13</v>
      </c>
      <c r="K11">
        <f t="shared" si="0"/>
        <v>182.07125000000002</v>
      </c>
      <c r="L11">
        <f t="shared" si="1"/>
        <v>22.758906250000003</v>
      </c>
    </row>
    <row r="12" spans="1:12">
      <c r="A12" s="8" t="s">
        <v>9</v>
      </c>
      <c r="B12" s="4">
        <v>10</v>
      </c>
      <c r="C12" s="4">
        <v>15</v>
      </c>
      <c r="D12" s="4">
        <v>8</v>
      </c>
      <c r="E12" s="4">
        <v>8</v>
      </c>
      <c r="F12" s="4">
        <v>246.0205</v>
      </c>
      <c r="G12" s="5">
        <v>30.7525625</v>
      </c>
      <c r="J12">
        <v>14</v>
      </c>
      <c r="K12">
        <f t="shared" si="0"/>
        <v>244.31899999999999</v>
      </c>
      <c r="L12">
        <f t="shared" si="1"/>
        <v>30.539874999999999</v>
      </c>
    </row>
    <row r="13" spans="1:12">
      <c r="A13" s="9" t="s">
        <v>9</v>
      </c>
      <c r="B13" s="6">
        <v>11</v>
      </c>
      <c r="C13" s="6">
        <v>15</v>
      </c>
      <c r="D13" s="6">
        <v>8</v>
      </c>
      <c r="E13" s="6">
        <v>8</v>
      </c>
      <c r="F13" s="6">
        <v>259.56200000000001</v>
      </c>
      <c r="G13" s="7">
        <v>32.445250000000001</v>
      </c>
      <c r="J13">
        <v>15</v>
      </c>
      <c r="K13">
        <f t="shared" si="0"/>
        <v>296.07983333333328</v>
      </c>
      <c r="L13">
        <f t="shared" si="1"/>
        <v>37.00997916666666</v>
      </c>
    </row>
    <row r="14" spans="1:12">
      <c r="A14" s="8" t="s">
        <v>9</v>
      </c>
      <c r="B14" s="4">
        <v>12</v>
      </c>
      <c r="C14" s="4">
        <v>11</v>
      </c>
      <c r="D14" s="4">
        <v>8</v>
      </c>
      <c r="E14" s="4">
        <v>8</v>
      </c>
      <c r="F14" s="4">
        <v>218.9195</v>
      </c>
      <c r="G14" s="5">
        <v>27.3649375</v>
      </c>
    </row>
    <row r="15" spans="1:12">
      <c r="A15" s="9" t="s">
        <v>9</v>
      </c>
      <c r="B15" s="6">
        <v>13</v>
      </c>
      <c r="C15" s="6">
        <v>12</v>
      </c>
      <c r="D15" s="6">
        <v>8</v>
      </c>
      <c r="E15" s="6">
        <v>8</v>
      </c>
      <c r="F15" s="6">
        <v>192.11449999999999</v>
      </c>
      <c r="G15" s="7">
        <v>24.014312499999999</v>
      </c>
    </row>
    <row r="16" spans="1:12">
      <c r="A16" s="8" t="s">
        <v>9</v>
      </c>
      <c r="B16" s="4">
        <v>14</v>
      </c>
      <c r="C16" s="4">
        <v>3</v>
      </c>
      <c r="D16" s="4">
        <v>8</v>
      </c>
      <c r="E16" s="4">
        <v>8</v>
      </c>
      <c r="F16" s="4">
        <v>49.008000000000003</v>
      </c>
      <c r="G16" s="5">
        <v>6.1260000000000003</v>
      </c>
    </row>
    <row r="17" spans="1:7">
      <c r="A17" s="9" t="s">
        <v>9</v>
      </c>
      <c r="B17" s="6">
        <v>15</v>
      </c>
      <c r="C17" s="6">
        <v>14</v>
      </c>
      <c r="D17" s="6">
        <v>8</v>
      </c>
      <c r="E17" s="6">
        <v>8</v>
      </c>
      <c r="F17" s="6">
        <v>244.31899999999999</v>
      </c>
      <c r="G17" s="7">
        <v>30.539874999999999</v>
      </c>
    </row>
    <row r="18" spans="1:7">
      <c r="A18" s="8" t="s">
        <v>9</v>
      </c>
      <c r="B18" s="4">
        <v>16</v>
      </c>
      <c r="C18" s="4">
        <v>11</v>
      </c>
      <c r="D18" s="4">
        <v>8</v>
      </c>
      <c r="E18" s="4">
        <v>8</v>
      </c>
      <c r="F18" s="4">
        <v>223.53149999999999</v>
      </c>
      <c r="G18" s="5">
        <v>27.941437499999999</v>
      </c>
    </row>
    <row r="19" spans="1:7">
      <c r="A19" s="9" t="s">
        <v>9</v>
      </c>
      <c r="B19" s="6">
        <v>17</v>
      </c>
      <c r="C19" s="6">
        <v>9</v>
      </c>
      <c r="D19" s="6">
        <v>8</v>
      </c>
      <c r="E19" s="6">
        <v>8</v>
      </c>
      <c r="F19" s="6">
        <v>128.47699999999998</v>
      </c>
      <c r="G19" s="7">
        <v>16.059624999999997</v>
      </c>
    </row>
    <row r="20" spans="1:7">
      <c r="A20" s="8" t="s">
        <v>9</v>
      </c>
      <c r="B20" s="4">
        <v>18</v>
      </c>
      <c r="C20" s="4">
        <v>7</v>
      </c>
      <c r="D20" s="4">
        <v>8</v>
      </c>
      <c r="E20" s="4">
        <v>8</v>
      </c>
      <c r="F20" s="4">
        <v>113.366</v>
      </c>
      <c r="G20" s="5">
        <v>14.17075</v>
      </c>
    </row>
    <row r="21" spans="1:7">
      <c r="A21" s="9" t="s">
        <v>9</v>
      </c>
      <c r="B21" s="6">
        <v>19</v>
      </c>
      <c r="C21" s="6">
        <v>7</v>
      </c>
      <c r="D21" s="6">
        <v>8</v>
      </c>
      <c r="E21" s="6">
        <v>8</v>
      </c>
      <c r="F21" s="6">
        <v>119.45699999999999</v>
      </c>
      <c r="G21" s="7">
        <v>14.932124999999999</v>
      </c>
    </row>
    <row r="22" spans="1:7">
      <c r="A22" s="8" t="s">
        <v>9</v>
      </c>
      <c r="B22" s="4">
        <v>20</v>
      </c>
      <c r="C22" s="4">
        <v>15</v>
      </c>
      <c r="D22" s="4">
        <v>8</v>
      </c>
      <c r="E22" s="4">
        <v>8</v>
      </c>
      <c r="F22" s="4">
        <v>382.65699999999998</v>
      </c>
      <c r="G22" s="5">
        <v>47.832124999999998</v>
      </c>
    </row>
    <row r="23" spans="1:7">
      <c r="A23" s="9" t="s">
        <v>9</v>
      </c>
      <c r="B23" s="6">
        <v>21</v>
      </c>
      <c r="C23" s="6">
        <v>3</v>
      </c>
      <c r="D23" s="6">
        <v>8</v>
      </c>
      <c r="E23" s="6">
        <v>8</v>
      </c>
      <c r="F23" s="6">
        <v>76.354500000000002</v>
      </c>
      <c r="G23" s="7">
        <v>9.5443125000000002</v>
      </c>
    </row>
    <row r="24" spans="1:7">
      <c r="A24" s="8" t="s">
        <v>9</v>
      </c>
      <c r="B24" s="4">
        <v>22</v>
      </c>
      <c r="C24" s="4">
        <v>4</v>
      </c>
      <c r="D24" s="4">
        <v>8</v>
      </c>
      <c r="E24" s="4">
        <v>8</v>
      </c>
      <c r="F24" s="4">
        <v>118.69550000000001</v>
      </c>
      <c r="G24" s="5">
        <v>14.836937500000001</v>
      </c>
    </row>
    <row r="25" spans="1:7">
      <c r="A25" s="9" t="s">
        <v>9</v>
      </c>
      <c r="B25" s="6">
        <v>23</v>
      </c>
      <c r="C25" s="6">
        <v>7</v>
      </c>
      <c r="D25" s="6">
        <v>8</v>
      </c>
      <c r="E25" s="6">
        <v>8</v>
      </c>
      <c r="F25" s="6">
        <v>128.20350000000002</v>
      </c>
      <c r="G25" s="7">
        <v>16.025437500000002</v>
      </c>
    </row>
    <row r="26" spans="1:7">
      <c r="A26" s="8" t="s">
        <v>9</v>
      </c>
      <c r="B26" s="4">
        <v>24</v>
      </c>
      <c r="C26" s="4">
        <v>11</v>
      </c>
      <c r="D26" s="4">
        <v>8</v>
      </c>
      <c r="E26" s="4">
        <v>8</v>
      </c>
      <c r="F26" s="4">
        <v>239.25000000000003</v>
      </c>
      <c r="G26" s="5">
        <v>29.906250000000004</v>
      </c>
    </row>
    <row r="27" spans="1:7">
      <c r="A27" s="9" t="s">
        <v>9</v>
      </c>
      <c r="B27" s="6">
        <v>25</v>
      </c>
      <c r="C27" s="6">
        <v>11</v>
      </c>
      <c r="D27" s="6">
        <v>8</v>
      </c>
      <c r="E27" s="6">
        <v>8</v>
      </c>
      <c r="F27" s="6">
        <v>168.02950000000001</v>
      </c>
      <c r="G27" s="7">
        <v>21.003687500000002</v>
      </c>
    </row>
    <row r="28" spans="1:7">
      <c r="A28" s="8" t="s">
        <v>9</v>
      </c>
      <c r="B28" s="4">
        <v>26</v>
      </c>
      <c r="C28" s="4">
        <v>13</v>
      </c>
      <c r="D28" s="4">
        <v>8</v>
      </c>
      <c r="E28" s="4">
        <v>8</v>
      </c>
      <c r="F28" s="4">
        <v>213.51150000000001</v>
      </c>
      <c r="G28" s="5">
        <v>26.688937500000002</v>
      </c>
    </row>
    <row r="29" spans="1:7">
      <c r="A29" s="9" t="s">
        <v>9</v>
      </c>
      <c r="B29" s="6">
        <v>27</v>
      </c>
      <c r="C29" s="6">
        <v>3</v>
      </c>
      <c r="D29" s="6">
        <v>8</v>
      </c>
      <c r="E29" s="6">
        <v>8</v>
      </c>
      <c r="F29" s="6">
        <v>92.103000000000009</v>
      </c>
      <c r="G29" s="7">
        <v>11.512875000000001</v>
      </c>
    </row>
    <row r="30" spans="1:7">
      <c r="A30" s="8" t="s">
        <v>9</v>
      </c>
      <c r="B30" s="4">
        <v>28</v>
      </c>
      <c r="C30" s="4">
        <v>5</v>
      </c>
      <c r="D30" s="4">
        <v>8</v>
      </c>
      <c r="E30" s="4">
        <v>8</v>
      </c>
      <c r="F30" s="4">
        <v>90.390500000000003</v>
      </c>
      <c r="G30" s="5">
        <v>11.2988125</v>
      </c>
    </row>
    <row r="31" spans="1:7">
      <c r="A31" s="9" t="s">
        <v>9</v>
      </c>
      <c r="B31" s="6">
        <v>29</v>
      </c>
      <c r="C31" s="6">
        <v>9</v>
      </c>
      <c r="D31" s="6">
        <v>8</v>
      </c>
      <c r="E31" s="6">
        <v>8</v>
      </c>
      <c r="F31" s="6">
        <v>145.71</v>
      </c>
      <c r="G31" s="7">
        <v>18.213750000000001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70AF14-5336-42C8-ACE6-F73F8E879D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Bokhari</dc:creator>
  <cp:keywords/>
  <dc:description/>
  <cp:lastModifiedBy>Nico Bokhari</cp:lastModifiedBy>
  <cp:revision/>
  <dcterms:created xsi:type="dcterms:W3CDTF">2015-06-05T18:17:20Z</dcterms:created>
  <dcterms:modified xsi:type="dcterms:W3CDTF">2024-08-08T15:47:11Z</dcterms:modified>
  <cp:category/>
  <cp:contentStatus/>
</cp:coreProperties>
</file>