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tron/Documents/Strain_GITS/Bragg-Edge-Fitting/Alignment/"/>
    </mc:Choice>
  </mc:AlternateContent>
  <xr:revisionPtr revIDLastSave="0" documentId="13_ncr:1_{FE3403C1-6BCB-F446-863B-A391A123F17D}" xr6:coauthVersionLast="45" xr6:coauthVersionMax="45" xr10:uidLastSave="{00000000-0000-0000-0000-000000000000}"/>
  <bookViews>
    <workbookView xWindow="-47580" yWindow="-7420" windowWidth="33600" windowHeight="19260" xr2:uid="{A16148AE-50D8-C340-87E5-E9494C24D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D68" i="1"/>
  <c r="G69" i="1"/>
  <c r="G70" i="1"/>
  <c r="G71" i="1"/>
  <c r="G68" i="1"/>
  <c r="D69" i="1"/>
  <c r="D70" i="1"/>
  <c r="D71" i="1"/>
  <c r="F55" i="1"/>
  <c r="F56" i="1"/>
  <c r="H57" i="1" s="1"/>
  <c r="C55" i="1"/>
  <c r="C56" i="1"/>
  <c r="H56" i="1" l="1"/>
  <c r="F7" i="1"/>
  <c r="F8" i="1"/>
  <c r="F9" i="1"/>
  <c r="F10" i="1"/>
  <c r="F11" i="1"/>
  <c r="F12" i="1"/>
  <c r="F13" i="1"/>
  <c r="H13" i="1" s="1"/>
  <c r="F14" i="1"/>
  <c r="H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" i="1"/>
  <c r="H7" i="1" s="1"/>
  <c r="F3" i="1"/>
  <c r="H3" i="1" s="1"/>
  <c r="G58" i="1"/>
  <c r="G59" i="1"/>
  <c r="G60" i="1"/>
  <c r="G61" i="1"/>
  <c r="G62" i="1"/>
  <c r="G63" i="1"/>
  <c r="G64" i="1"/>
  <c r="G65" i="1"/>
  <c r="G66" i="1"/>
  <c r="G67" i="1"/>
  <c r="G57" i="1"/>
  <c r="D58" i="1"/>
  <c r="D59" i="1"/>
  <c r="D60" i="1"/>
  <c r="D61" i="1"/>
  <c r="D62" i="1"/>
  <c r="D63" i="1"/>
  <c r="D64" i="1"/>
  <c r="D65" i="1"/>
  <c r="D66" i="1"/>
  <c r="D67" i="1"/>
  <c r="D57" i="1"/>
  <c r="H46" i="1" l="1"/>
  <c r="H31" i="1"/>
  <c r="H39" i="1"/>
  <c r="H23" i="1"/>
  <c r="H52" i="1"/>
  <c r="H44" i="1"/>
  <c r="H40" i="1"/>
  <c r="H36" i="1"/>
  <c r="H32" i="1"/>
  <c r="H28" i="1"/>
  <c r="H24" i="1"/>
  <c r="H20" i="1"/>
  <c r="H16" i="1"/>
  <c r="H12" i="1"/>
  <c r="H8" i="1"/>
  <c r="H54" i="1"/>
  <c r="H55" i="1"/>
  <c r="H50" i="1"/>
  <c r="H42" i="1"/>
  <c r="H38" i="1"/>
  <c r="H34" i="1"/>
  <c r="H30" i="1"/>
  <c r="H26" i="1"/>
  <c r="H22" i="1"/>
  <c r="H18" i="1"/>
  <c r="H10" i="1"/>
  <c r="H53" i="1"/>
  <c r="H45" i="1"/>
  <c r="H37" i="1"/>
  <c r="H29" i="1"/>
  <c r="H21" i="1"/>
  <c r="H51" i="1"/>
  <c r="H43" i="1"/>
  <c r="H35" i="1"/>
  <c r="H27" i="1"/>
  <c r="H19" i="1"/>
  <c r="H11" i="1"/>
  <c r="H49" i="1"/>
  <c r="H41" i="1"/>
  <c r="H33" i="1"/>
  <c r="H25" i="1"/>
  <c r="H17" i="1"/>
  <c r="H9" i="1"/>
  <c r="H15" i="1"/>
  <c r="H47" i="1"/>
  <c r="H48" i="1"/>
  <c r="C35" i="1"/>
  <c r="C36" i="1"/>
  <c r="C37" i="1"/>
  <c r="C38" i="1"/>
  <c r="C39" i="1"/>
  <c r="C40" i="1"/>
  <c r="C41" i="1"/>
  <c r="C42" i="1"/>
  <c r="C43" i="1"/>
  <c r="C14" i="1"/>
  <c r="C15" i="1"/>
  <c r="C16" i="1"/>
  <c r="C17" i="1"/>
  <c r="C18" i="1"/>
  <c r="C19" i="1"/>
  <c r="C20" i="1"/>
  <c r="C21" i="1"/>
  <c r="C34" i="1"/>
  <c r="C23" i="1"/>
  <c r="C24" i="1"/>
  <c r="C25" i="1"/>
  <c r="C26" i="1"/>
  <c r="C27" i="1"/>
  <c r="C28" i="1"/>
  <c r="C29" i="1"/>
  <c r="C30" i="1"/>
  <c r="C31" i="1"/>
  <c r="C32" i="1"/>
  <c r="C33" i="1"/>
  <c r="C44" i="1"/>
  <c r="C45" i="1"/>
  <c r="C46" i="1"/>
  <c r="C47" i="1"/>
  <c r="C48" i="1"/>
  <c r="C49" i="1"/>
  <c r="C50" i="1"/>
  <c r="C51" i="1"/>
  <c r="C52" i="1"/>
  <c r="C53" i="1"/>
  <c r="C54" i="1"/>
  <c r="C22" i="1"/>
  <c r="F4" i="1"/>
  <c r="F5" i="1"/>
  <c r="H6" i="1" s="1"/>
  <c r="H4" i="1" l="1"/>
  <c r="H5" i="1"/>
</calcChain>
</file>

<file path=xl/sharedStrings.xml><?xml version="1.0" encoding="utf-8"?>
<sst xmlns="http://schemas.openxmlformats.org/spreadsheetml/2006/main" count="10" uniqueCount="10">
  <si>
    <t>Phi (pulses)</t>
  </si>
  <si>
    <t>phi pulse per deg</t>
  </si>
  <si>
    <t>Phi (deg)</t>
  </si>
  <si>
    <t>Chi order</t>
  </si>
  <si>
    <t>Chi (deg)</t>
  </si>
  <si>
    <t>Chi (pulses)</t>
  </si>
  <si>
    <t>chi pulse per deg</t>
  </si>
  <si>
    <t>phi order</t>
  </si>
  <si>
    <t>Projecton number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</si>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</sst>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85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Font="1" applyFill="1" applyBorder="1"/>
    <xf numFmtId="0" fontId="0" fillId="6" borderId="0" xfId="0" applyFill="1"/>
    <xf numFmtId="0" fontId="0" fillId="6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55A93-2C4D-A043-9BB3-7B2F96E9E3A0}" name="Table1" displayName="Table1" ref="A1:H196" totalsRowShown="0">
  <autoFilter ref="A1:H196" xr:uid="{6193594B-9A28-0B44-9FAC-116F420B68DF}"/>
  <sortState xmlns:xlrd2="http://schemas.microsoft.com/office/spreadsheetml/2017/richdata2" ref="A2:G196">
    <sortCondition ref="B1:B196"/>
  </sortState>
  <tableColumns count="8">
    <tableColumn id="1" xr3:uid="{37EE01F6-681B-A944-B6EC-3A995A838F44}" name="Projecton number"/>
    <tableColumn id="2" xr3:uid="{F6032F61-B8F9-694F-9EE7-2E543D8C7FF1}" name="Chi order"/>
    <tableColumn id="3" xr3:uid="{379F5743-8FED-6742-8556-FF2786BF8887}" name="Chi (deg)"/>
    <tableColumn id="4" xr3:uid="{D196D485-D1ED-4F42-AF1C-561B58DF697C}" name="Chi (pulses)"/>
    <tableColumn id="5" xr3:uid="{369CBF69-9833-9948-AAB0-32D18D59DAAF}" name="phi order"/>
    <tableColumn id="6" xr3:uid="{D9BE1637-8FC6-E148-9AD1-B13C190DC3DD}" name="Phi (deg)"/>
    <tableColumn id="7" xr3:uid="{B105A222-1F1A-BE43-9EDA-4F1F13008611}" name="Phi (pulses)"/>
    <tableColumn id="10" xr3:uid="{D24FDA17-0CBB-7348-B0EA-FB832AFFEBAD}" name="dif" dataDxfId="0">
      <calculatedColumnFormula>MOD(Table1[[#This Row],[Phi (pulses)]]+360-G1,360)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FD6A-537C-1645-A2AB-4FBC514564C8}">
  <dimension ref="A1:M196"/>
  <sheetViews>
    <sheetView tabSelected="1" workbookViewId="0">
      <selection activeCell="H2" sqref="H2"/>
    </sheetView>
  </sheetViews>
  <sheetFormatPr baseColWidth="10" defaultRowHeight="16" x14ac:dyDescent="0.2"/>
  <cols>
    <col min="1" max="1" width="18" customWidth="1"/>
    <col min="4" max="4" width="13" customWidth="1"/>
    <col min="7" max="8" width="13" customWidth="1"/>
  </cols>
  <sheetData>
    <row r="1" spans="1:13" x14ac:dyDescent="0.2">
      <c r="A1" t="s">
        <v>8</v>
      </c>
      <c r="B1" t="s">
        <v>3</v>
      </c>
      <c r="C1" t="s">
        <v>4</v>
      </c>
      <c r="D1" t="s">
        <v>5</v>
      </c>
      <c r="E1" t="s">
        <v>7</v>
      </c>
      <c r="F1" t="s">
        <v>2</v>
      </c>
      <c r="G1" t="s">
        <v>0</v>
      </c>
      <c r="H1" t="s">
        <v>9</v>
      </c>
      <c r="L1" t="s">
        <v>1</v>
      </c>
      <c r="M1" t="s">
        <v>6</v>
      </c>
    </row>
    <row r="2" spans="1:13" x14ac:dyDescent="0.2">
      <c r="A2">
        <v>1</v>
      </c>
      <c r="B2">
        <v>1</v>
      </c>
      <c r="C2">
        <v>0</v>
      </c>
      <c r="D2">
        <v>0</v>
      </c>
      <c r="E2">
        <v>1</v>
      </c>
      <c r="F2" s="2">
        <v>0</v>
      </c>
      <c r="G2" s="2">
        <v>0</v>
      </c>
      <c r="L2">
        <v>500</v>
      </c>
      <c r="M2">
        <v>1000</v>
      </c>
    </row>
    <row r="3" spans="1:13" x14ac:dyDescent="0.2">
      <c r="A3">
        <v>2</v>
      </c>
      <c r="B3">
        <v>1</v>
      </c>
      <c r="C3">
        <v>0</v>
      </c>
      <c r="D3">
        <v>0</v>
      </c>
      <c r="E3">
        <v>2</v>
      </c>
      <c r="F3" s="3">
        <f>G3/$L$2</f>
        <v>235.62200000000001</v>
      </c>
      <c r="G3" s="3">
        <v>117811</v>
      </c>
      <c r="H3">
        <f>MOD(Table1[[#This Row],[Phi (deg)]]+360-F2,360)</f>
        <v>235.62200000000007</v>
      </c>
    </row>
    <row r="4" spans="1:13" x14ac:dyDescent="0.2">
      <c r="A4">
        <v>3</v>
      </c>
      <c r="B4">
        <v>1</v>
      </c>
      <c r="C4">
        <v>0</v>
      </c>
      <c r="D4">
        <v>0</v>
      </c>
      <c r="E4">
        <v>3</v>
      </c>
      <c r="F4" s="2">
        <f>G4/$L$2</f>
        <v>111.246</v>
      </c>
      <c r="G4" s="2">
        <v>55623</v>
      </c>
      <c r="H4">
        <f>MOD(Table1[[#This Row],[Phi (deg)]]+360-F3,360)</f>
        <v>235.62399999999997</v>
      </c>
    </row>
    <row r="5" spans="1:13" x14ac:dyDescent="0.2">
      <c r="A5">
        <v>4</v>
      </c>
      <c r="B5">
        <v>1</v>
      </c>
      <c r="C5">
        <v>0</v>
      </c>
      <c r="D5">
        <v>0</v>
      </c>
      <c r="E5">
        <v>4</v>
      </c>
      <c r="F5" s="3">
        <f>G5/$L$2</f>
        <v>346.86799999999999</v>
      </c>
      <c r="G5" s="3">
        <v>173434</v>
      </c>
      <c r="H5">
        <f>MOD(Table1[[#This Row],[Phi (deg)]]+360-F4,360)</f>
        <v>235.62199999999996</v>
      </c>
    </row>
    <row r="6" spans="1:13" x14ac:dyDescent="0.2">
      <c r="A6">
        <v>5</v>
      </c>
      <c r="B6">
        <v>1</v>
      </c>
      <c r="C6">
        <v>0</v>
      </c>
      <c r="D6">
        <v>0</v>
      </c>
      <c r="E6">
        <v>5</v>
      </c>
      <c r="F6" s="1">
        <f>Table1[[#This Row],[Phi (pulses)]]/$L$2</f>
        <v>52.524000000000001</v>
      </c>
      <c r="G6" s="2">
        <v>26262</v>
      </c>
      <c r="H6">
        <f>MOD(Table1[[#This Row],[Phi (deg)]]+360-F5,360)</f>
        <v>65.656000000000006</v>
      </c>
    </row>
    <row r="7" spans="1:13" x14ac:dyDescent="0.2">
      <c r="A7">
        <v>6</v>
      </c>
      <c r="B7">
        <v>1</v>
      </c>
      <c r="C7">
        <v>0</v>
      </c>
      <c r="D7">
        <v>0</v>
      </c>
      <c r="E7">
        <v>6</v>
      </c>
      <c r="F7" s="1">
        <f>Table1[[#This Row],[Phi (pulses)]]/$L$2</f>
        <v>190.03200000000001</v>
      </c>
      <c r="G7" s="3">
        <v>95016</v>
      </c>
      <c r="H7">
        <f>MOD(Table1[[#This Row],[Phi (deg)]]+360-F6,360)</f>
        <v>137.50800000000004</v>
      </c>
    </row>
    <row r="8" spans="1:13" x14ac:dyDescent="0.2">
      <c r="A8">
        <v>7</v>
      </c>
      <c r="B8">
        <v>1</v>
      </c>
      <c r="C8">
        <v>0</v>
      </c>
      <c r="D8">
        <v>0</v>
      </c>
      <c r="E8">
        <v>7</v>
      </c>
      <c r="F8" s="1">
        <f>Table1[[#This Row],[Phi (pulses)]]/$L$2</f>
        <v>327.54000000000002</v>
      </c>
      <c r="G8" s="2">
        <v>163770</v>
      </c>
      <c r="H8">
        <f>MOD(Table1[[#This Row],[Phi (deg)]]+360-F7,360)</f>
        <v>137.50799999999992</v>
      </c>
    </row>
    <row r="9" spans="1:13" x14ac:dyDescent="0.2">
      <c r="A9">
        <v>8</v>
      </c>
      <c r="B9">
        <v>1</v>
      </c>
      <c r="C9">
        <v>0</v>
      </c>
      <c r="D9">
        <v>0</v>
      </c>
      <c r="E9">
        <v>8</v>
      </c>
      <c r="F9" s="1">
        <f>Table1[[#This Row],[Phi (pulses)]]/$L$2</f>
        <v>105.04600000000001</v>
      </c>
      <c r="G9" s="3">
        <v>52523</v>
      </c>
      <c r="H9">
        <f>MOD(Table1[[#This Row],[Phi (deg)]]+360-F8,360)</f>
        <v>137.50599999999997</v>
      </c>
    </row>
    <row r="10" spans="1:13" x14ac:dyDescent="0.2">
      <c r="A10">
        <v>9</v>
      </c>
      <c r="B10">
        <v>1</v>
      </c>
      <c r="C10">
        <v>0</v>
      </c>
      <c r="D10">
        <v>0</v>
      </c>
      <c r="E10">
        <v>9</v>
      </c>
      <c r="F10" s="1">
        <f>Table1[[#This Row],[Phi (pulses)]]/$L$2</f>
        <v>242.554</v>
      </c>
      <c r="G10" s="2">
        <v>121277</v>
      </c>
      <c r="H10">
        <f>MOD(Table1[[#This Row],[Phi (deg)]]+360-F9,360)</f>
        <v>137.50799999999998</v>
      </c>
    </row>
    <row r="11" spans="1:13" x14ac:dyDescent="0.2">
      <c r="A11">
        <v>10</v>
      </c>
      <c r="B11">
        <v>1</v>
      </c>
      <c r="C11">
        <v>0</v>
      </c>
      <c r="D11">
        <v>0</v>
      </c>
      <c r="E11">
        <v>10</v>
      </c>
      <c r="F11" s="1">
        <f>Table1[[#This Row],[Phi (pulses)]]/$L$2</f>
        <v>20.062000000000001</v>
      </c>
      <c r="G11" s="3">
        <v>10031</v>
      </c>
      <c r="H11">
        <f>MOD(Table1[[#This Row],[Phi (deg)]]+360-F10,360)</f>
        <v>137.50800000000001</v>
      </c>
    </row>
    <row r="12" spans="1:13" x14ac:dyDescent="0.2">
      <c r="A12">
        <v>11</v>
      </c>
      <c r="B12">
        <v>1</v>
      </c>
      <c r="C12">
        <v>0</v>
      </c>
      <c r="D12">
        <v>0</v>
      </c>
      <c r="E12">
        <v>11</v>
      </c>
      <c r="F12" s="1">
        <f>Table1[[#This Row],[Phi (pulses)]]/$L$2</f>
        <v>157.57</v>
      </c>
      <c r="G12" s="2">
        <v>78785</v>
      </c>
      <c r="H12">
        <f>MOD(Table1[[#This Row],[Phi (deg)]]+360-F11,360)</f>
        <v>137.50799999999992</v>
      </c>
    </row>
    <row r="13" spans="1:13" x14ac:dyDescent="0.2">
      <c r="A13">
        <v>12</v>
      </c>
      <c r="B13">
        <v>1</v>
      </c>
      <c r="C13">
        <v>0</v>
      </c>
      <c r="D13">
        <v>0</v>
      </c>
      <c r="E13">
        <v>12</v>
      </c>
      <c r="F13" s="1">
        <f>Table1[[#This Row],[Phi (pulses)]]/$L$2</f>
        <v>72.585999999999999</v>
      </c>
      <c r="G13" s="3">
        <v>36293</v>
      </c>
      <c r="H13">
        <f>MOD(Table1[[#This Row],[Phi (deg)]]+360-F12,360)</f>
        <v>275.01600000000002</v>
      </c>
    </row>
    <row r="14" spans="1:13" x14ac:dyDescent="0.2">
      <c r="A14">
        <v>13</v>
      </c>
      <c r="B14">
        <v>2</v>
      </c>
      <c r="C14">
        <f t="shared" ref="C14:C56" si="0">D14/$M$2</f>
        <v>51.427999999999997</v>
      </c>
      <c r="D14">
        <v>51428</v>
      </c>
      <c r="E14">
        <v>46</v>
      </c>
      <c r="F14" s="1">
        <f>Table1[[#This Row],[Phi (pulses)]]/$L$2</f>
        <v>67.852000000000004</v>
      </c>
      <c r="G14" s="2">
        <v>33926</v>
      </c>
      <c r="H14">
        <f>MOD(Table1[[#This Row],[Phi (deg)]]+360-F13,360)</f>
        <v>355.26599999999996</v>
      </c>
    </row>
    <row r="15" spans="1:13" x14ac:dyDescent="0.2">
      <c r="A15">
        <v>14</v>
      </c>
      <c r="B15">
        <v>2</v>
      </c>
      <c r="C15">
        <f t="shared" si="0"/>
        <v>51.427999999999997</v>
      </c>
      <c r="D15">
        <v>51428</v>
      </c>
      <c r="E15">
        <v>47</v>
      </c>
      <c r="F15" s="1">
        <f>Table1[[#This Row],[Phi (pulses)]]/$L$2</f>
        <v>205.358</v>
      </c>
      <c r="G15" s="3">
        <v>102679</v>
      </c>
      <c r="H15">
        <f>MOD(Table1[[#This Row],[Phi (deg)]]+360-F14,360)</f>
        <v>137.50599999999997</v>
      </c>
    </row>
    <row r="16" spans="1:13" x14ac:dyDescent="0.2">
      <c r="A16">
        <v>15</v>
      </c>
      <c r="B16">
        <v>2</v>
      </c>
      <c r="C16">
        <f t="shared" si="0"/>
        <v>51.427999999999997</v>
      </c>
      <c r="D16">
        <v>51428</v>
      </c>
      <c r="E16">
        <v>48</v>
      </c>
      <c r="F16" s="1">
        <f>Table1[[#This Row],[Phi (pulses)]]/$L$2</f>
        <v>342.86599999999999</v>
      </c>
      <c r="G16" s="2">
        <v>171433</v>
      </c>
      <c r="H16">
        <f>MOD(Table1[[#This Row],[Phi (deg)]]+360-F15,360)</f>
        <v>137.50799999999998</v>
      </c>
    </row>
    <row r="17" spans="1:8" x14ac:dyDescent="0.2">
      <c r="A17">
        <v>16</v>
      </c>
      <c r="B17">
        <v>2</v>
      </c>
      <c r="C17">
        <f t="shared" si="0"/>
        <v>51.427999999999997</v>
      </c>
      <c r="D17">
        <v>51428</v>
      </c>
      <c r="E17">
        <v>49</v>
      </c>
      <c r="F17" s="1">
        <f>Table1[[#This Row],[Phi (pulses)]]/$L$2</f>
        <v>120.374</v>
      </c>
      <c r="G17" s="3">
        <v>60187</v>
      </c>
      <c r="H17">
        <f>MOD(Table1[[#This Row],[Phi (deg)]]+360-F16,360)</f>
        <v>137.50800000000004</v>
      </c>
    </row>
    <row r="18" spans="1:8" x14ac:dyDescent="0.2">
      <c r="A18">
        <v>17</v>
      </c>
      <c r="B18">
        <v>2</v>
      </c>
      <c r="C18">
        <f t="shared" si="0"/>
        <v>51.427999999999997</v>
      </c>
      <c r="D18">
        <v>51428</v>
      </c>
      <c r="E18">
        <v>50</v>
      </c>
      <c r="F18" s="1">
        <f>Table1[[#This Row],[Phi (pulses)]]/$L$2</f>
        <v>257.88200000000001</v>
      </c>
      <c r="G18" s="2">
        <v>128941</v>
      </c>
      <c r="H18">
        <f>MOD(Table1[[#This Row],[Phi (deg)]]+360-F17,360)</f>
        <v>137.50800000000004</v>
      </c>
    </row>
    <row r="19" spans="1:8" x14ac:dyDescent="0.2">
      <c r="A19">
        <v>18</v>
      </c>
      <c r="B19">
        <v>2</v>
      </c>
      <c r="C19">
        <f t="shared" si="0"/>
        <v>51.427999999999997</v>
      </c>
      <c r="D19">
        <v>51428</v>
      </c>
      <c r="E19">
        <v>51</v>
      </c>
      <c r="F19" s="1">
        <f>Table1[[#This Row],[Phi (pulses)]]/$L$2</f>
        <v>35.39</v>
      </c>
      <c r="G19" s="3">
        <v>17695</v>
      </c>
      <c r="H19">
        <f>MOD(Table1[[#This Row],[Phi (deg)]]+360-F18,360)</f>
        <v>137.50799999999998</v>
      </c>
    </row>
    <row r="20" spans="1:8" x14ac:dyDescent="0.2">
      <c r="A20">
        <v>19</v>
      </c>
      <c r="B20">
        <v>2</v>
      </c>
      <c r="C20">
        <f t="shared" si="0"/>
        <v>51.427999999999997</v>
      </c>
      <c r="D20">
        <v>51428</v>
      </c>
      <c r="E20">
        <v>52</v>
      </c>
      <c r="F20" s="1">
        <f>Table1[[#This Row],[Phi (pulses)]]/$L$2</f>
        <v>172.898</v>
      </c>
      <c r="G20" s="2">
        <v>86449</v>
      </c>
      <c r="H20">
        <f>MOD(Table1[[#This Row],[Phi (deg)]]+360-F19,360)</f>
        <v>137.50800000000004</v>
      </c>
    </row>
    <row r="21" spans="1:8" x14ac:dyDescent="0.2">
      <c r="A21">
        <v>20</v>
      </c>
      <c r="B21">
        <v>2</v>
      </c>
      <c r="C21">
        <f t="shared" si="0"/>
        <v>51.427999999999997</v>
      </c>
      <c r="D21">
        <v>51428</v>
      </c>
      <c r="E21">
        <v>53</v>
      </c>
      <c r="F21" s="1">
        <f>Table1[[#This Row],[Phi (pulses)]]/$L$2</f>
        <v>310.40600000000001</v>
      </c>
      <c r="G21" s="3">
        <v>155203</v>
      </c>
      <c r="H21">
        <f>MOD(Table1[[#This Row],[Phi (deg)]]+360-F20,360)</f>
        <v>137.50799999999992</v>
      </c>
    </row>
    <row r="22" spans="1:8" x14ac:dyDescent="0.2">
      <c r="A22">
        <v>21</v>
      </c>
      <c r="B22">
        <v>3</v>
      </c>
      <c r="C22">
        <f t="shared" si="0"/>
        <v>12.856999999999999</v>
      </c>
      <c r="D22">
        <v>12857</v>
      </c>
      <c r="E22">
        <v>13</v>
      </c>
      <c r="F22" s="1">
        <f>Table1[[#This Row],[Phi (pulses)]]/$L$2</f>
        <v>210.09200000000001</v>
      </c>
      <c r="G22" s="2">
        <v>105046</v>
      </c>
      <c r="H22">
        <f>MOD(Table1[[#This Row],[Phi (deg)]]+360-F21,360)</f>
        <v>259.68599999999998</v>
      </c>
    </row>
    <row r="23" spans="1:8" x14ac:dyDescent="0.2">
      <c r="A23">
        <v>22</v>
      </c>
      <c r="B23">
        <v>3</v>
      </c>
      <c r="C23">
        <f t="shared" si="0"/>
        <v>12.856999999999999</v>
      </c>
      <c r="D23">
        <v>12857</v>
      </c>
      <c r="E23">
        <v>14</v>
      </c>
      <c r="F23" s="1">
        <f>Table1[[#This Row],[Phi (pulses)]]/$L$2</f>
        <v>347.80200000000002</v>
      </c>
      <c r="G23" s="3">
        <v>173901</v>
      </c>
      <c r="H23">
        <f>MOD(Table1[[#This Row],[Phi (deg)]]+360-F22,360)</f>
        <v>137.71000000000004</v>
      </c>
    </row>
    <row r="24" spans="1:8" x14ac:dyDescent="0.2">
      <c r="A24">
        <v>23</v>
      </c>
      <c r="B24">
        <v>3</v>
      </c>
      <c r="C24">
        <f t="shared" si="0"/>
        <v>12.856999999999999</v>
      </c>
      <c r="D24">
        <v>12857</v>
      </c>
      <c r="E24">
        <v>15</v>
      </c>
      <c r="F24" s="1">
        <f>Table1[[#This Row],[Phi (pulses)]]/$L$2</f>
        <v>125.11</v>
      </c>
      <c r="G24" s="2">
        <v>62555</v>
      </c>
      <c r="H24">
        <f>MOD(Table1[[#This Row],[Phi (deg)]]+360-F23,360)</f>
        <v>137.30799999999999</v>
      </c>
    </row>
    <row r="25" spans="1:8" x14ac:dyDescent="0.2">
      <c r="A25">
        <v>24</v>
      </c>
      <c r="B25">
        <v>3</v>
      </c>
      <c r="C25">
        <f t="shared" si="0"/>
        <v>12.856999999999999</v>
      </c>
      <c r="D25">
        <v>12857</v>
      </c>
      <c r="E25">
        <v>16</v>
      </c>
      <c r="F25" s="1">
        <f>Table1[[#This Row],[Phi (pulses)]]/$L$2</f>
        <v>262.61799999999999</v>
      </c>
      <c r="G25" s="3">
        <v>131309</v>
      </c>
      <c r="H25">
        <f>MOD(Table1[[#This Row],[Phi (deg)]]+360-F24,360)</f>
        <v>137.50799999999992</v>
      </c>
    </row>
    <row r="26" spans="1:8" x14ac:dyDescent="0.2">
      <c r="A26">
        <v>25</v>
      </c>
      <c r="B26">
        <v>3</v>
      </c>
      <c r="C26">
        <f t="shared" si="0"/>
        <v>12.856999999999999</v>
      </c>
      <c r="D26">
        <v>12857</v>
      </c>
      <c r="E26">
        <v>17</v>
      </c>
      <c r="F26" s="1">
        <f>Table1[[#This Row],[Phi (pulses)]]/$L$2</f>
        <v>40.124000000000002</v>
      </c>
      <c r="G26" s="2">
        <v>20062</v>
      </c>
      <c r="H26">
        <f>MOD(Table1[[#This Row],[Phi (deg)]]+360-F25,360)</f>
        <v>137.50600000000003</v>
      </c>
    </row>
    <row r="27" spans="1:8" x14ac:dyDescent="0.2">
      <c r="A27">
        <v>26</v>
      </c>
      <c r="B27">
        <v>3</v>
      </c>
      <c r="C27">
        <f t="shared" si="0"/>
        <v>12.856999999999999</v>
      </c>
      <c r="D27">
        <v>12857</v>
      </c>
      <c r="E27">
        <v>18</v>
      </c>
      <c r="F27" s="1">
        <f>Table1[[#This Row],[Phi (pulses)]]/$L$2</f>
        <v>177.63200000000001</v>
      </c>
      <c r="G27" s="3">
        <v>88816</v>
      </c>
      <c r="H27">
        <f>MOD(Table1[[#This Row],[Phi (deg)]]+360-F26,360)</f>
        <v>137.50800000000004</v>
      </c>
    </row>
    <row r="28" spans="1:8" x14ac:dyDescent="0.2">
      <c r="A28">
        <v>27</v>
      </c>
      <c r="B28">
        <v>3</v>
      </c>
      <c r="C28">
        <f t="shared" si="0"/>
        <v>12.856999999999999</v>
      </c>
      <c r="D28">
        <v>12857</v>
      </c>
      <c r="E28">
        <v>19</v>
      </c>
      <c r="F28" s="1">
        <f>Table1[[#This Row],[Phi (pulses)]]/$L$2</f>
        <v>315.14</v>
      </c>
      <c r="G28" s="2">
        <v>157570</v>
      </c>
      <c r="H28">
        <f>MOD(Table1[[#This Row],[Phi (deg)]]+360-F27,360)</f>
        <v>137.50799999999998</v>
      </c>
    </row>
    <row r="29" spans="1:8" x14ac:dyDescent="0.2">
      <c r="A29">
        <v>28</v>
      </c>
      <c r="B29">
        <v>3</v>
      </c>
      <c r="C29">
        <f t="shared" si="0"/>
        <v>12.856999999999999</v>
      </c>
      <c r="D29">
        <v>12857</v>
      </c>
      <c r="E29">
        <v>20</v>
      </c>
      <c r="F29" s="1">
        <f>Table1[[#This Row],[Phi (pulses)]]/$L$2</f>
        <v>92.647999999999996</v>
      </c>
      <c r="G29" s="3">
        <v>46324</v>
      </c>
      <c r="H29">
        <f>MOD(Table1[[#This Row],[Phi (deg)]]+360-F28,360)</f>
        <v>137.50800000000004</v>
      </c>
    </row>
    <row r="30" spans="1:8" x14ac:dyDescent="0.2">
      <c r="A30">
        <v>29</v>
      </c>
      <c r="B30">
        <v>3</v>
      </c>
      <c r="C30">
        <f t="shared" si="0"/>
        <v>12.856999999999999</v>
      </c>
      <c r="D30">
        <v>12857</v>
      </c>
      <c r="E30">
        <v>21</v>
      </c>
      <c r="F30" s="1">
        <f>Table1[[#This Row],[Phi (pulses)]]/$L$2</f>
        <v>230.15600000000001</v>
      </c>
      <c r="G30" s="2">
        <v>115078</v>
      </c>
      <c r="H30">
        <f>MOD(Table1[[#This Row],[Phi (deg)]]+360-F29,360)</f>
        <v>137.50799999999992</v>
      </c>
    </row>
    <row r="31" spans="1:8" x14ac:dyDescent="0.2">
      <c r="A31">
        <v>30</v>
      </c>
      <c r="B31">
        <v>3</v>
      </c>
      <c r="C31">
        <f t="shared" si="0"/>
        <v>12.856999999999999</v>
      </c>
      <c r="D31">
        <v>12857</v>
      </c>
      <c r="E31">
        <v>22</v>
      </c>
      <c r="F31" s="1">
        <f>Table1[[#This Row],[Phi (pulses)]]/$L$2</f>
        <v>7.6639999999999997</v>
      </c>
      <c r="G31" s="3">
        <v>3832</v>
      </c>
      <c r="H31">
        <f>MOD(Table1[[#This Row],[Phi (deg)]]+360-F30,360)</f>
        <v>137.50799999999998</v>
      </c>
    </row>
    <row r="32" spans="1:8" x14ac:dyDescent="0.2">
      <c r="A32">
        <v>31</v>
      </c>
      <c r="B32">
        <v>3</v>
      </c>
      <c r="C32">
        <f t="shared" si="0"/>
        <v>12.856999999999999</v>
      </c>
      <c r="D32">
        <v>12857</v>
      </c>
      <c r="E32">
        <v>23</v>
      </c>
      <c r="F32" s="1">
        <f>Table1[[#This Row],[Phi (pulses)]]/$L$2</f>
        <v>145.172</v>
      </c>
      <c r="G32" s="2">
        <v>72586</v>
      </c>
      <c r="H32">
        <f>MOD(Table1[[#This Row],[Phi (deg)]]+360-F31,360)</f>
        <v>137.50800000000004</v>
      </c>
    </row>
    <row r="33" spans="1:8" x14ac:dyDescent="0.2">
      <c r="A33">
        <v>32</v>
      </c>
      <c r="B33">
        <v>3</v>
      </c>
      <c r="C33">
        <f t="shared" si="0"/>
        <v>12.856999999999999</v>
      </c>
      <c r="D33">
        <v>12857</v>
      </c>
      <c r="E33">
        <v>24</v>
      </c>
      <c r="F33" s="1">
        <f>Table1[[#This Row],[Phi (pulses)]]/$L$2</f>
        <v>282.68</v>
      </c>
      <c r="G33" s="3">
        <v>141340</v>
      </c>
      <c r="H33">
        <f>MOD(Table1[[#This Row],[Phi (deg)]]+360-F32,360)</f>
        <v>137.50800000000004</v>
      </c>
    </row>
    <row r="34" spans="1:8" x14ac:dyDescent="0.2">
      <c r="A34">
        <v>33</v>
      </c>
      <c r="B34">
        <v>4</v>
      </c>
      <c r="C34">
        <f t="shared" si="0"/>
        <v>38.570999999999998</v>
      </c>
      <c r="D34">
        <v>38571</v>
      </c>
      <c r="E34">
        <v>36</v>
      </c>
      <c r="F34" s="1">
        <f>Table1[[#This Row],[Phi (pulses)]]/$L$2</f>
        <v>132.774</v>
      </c>
      <c r="G34" s="2">
        <v>66387</v>
      </c>
      <c r="H34">
        <f>MOD(Table1[[#This Row],[Phi (deg)]]+360-F33,360)</f>
        <v>210.09399999999999</v>
      </c>
    </row>
    <row r="35" spans="1:8" x14ac:dyDescent="0.2">
      <c r="A35">
        <v>34</v>
      </c>
      <c r="B35">
        <v>4</v>
      </c>
      <c r="C35">
        <f t="shared" si="0"/>
        <v>38.570999999999998</v>
      </c>
      <c r="D35">
        <v>38571</v>
      </c>
      <c r="E35">
        <v>37</v>
      </c>
      <c r="F35" s="1">
        <f>Table1[[#This Row],[Phi (pulses)]]/$L$2</f>
        <v>270.27999999999997</v>
      </c>
      <c r="G35" s="3">
        <v>135140</v>
      </c>
      <c r="H35">
        <f>MOD(Table1[[#This Row],[Phi (deg)]]+360-F34,360)</f>
        <v>137.50599999999997</v>
      </c>
    </row>
    <row r="36" spans="1:8" x14ac:dyDescent="0.2">
      <c r="A36">
        <v>35</v>
      </c>
      <c r="B36">
        <v>4</v>
      </c>
      <c r="C36">
        <f t="shared" si="0"/>
        <v>38.570999999999998</v>
      </c>
      <c r="D36">
        <v>38571</v>
      </c>
      <c r="E36">
        <v>38</v>
      </c>
      <c r="F36" s="1">
        <f>Table1[[#This Row],[Phi (pulses)]]/$L$2</f>
        <v>47.787999999999997</v>
      </c>
      <c r="G36" s="2">
        <v>23894</v>
      </c>
      <c r="H36">
        <f>MOD(Table1[[#This Row],[Phi (deg)]]+360-F35,360)</f>
        <v>137.50800000000004</v>
      </c>
    </row>
    <row r="37" spans="1:8" x14ac:dyDescent="0.2">
      <c r="A37">
        <v>36</v>
      </c>
      <c r="B37">
        <v>4</v>
      </c>
      <c r="C37">
        <f t="shared" si="0"/>
        <v>38.570999999999998</v>
      </c>
      <c r="D37">
        <v>38571</v>
      </c>
      <c r="E37">
        <v>39</v>
      </c>
      <c r="F37" s="1">
        <f>Table1[[#This Row],[Phi (pulses)]]/$L$2</f>
        <v>185.29599999999999</v>
      </c>
      <c r="G37" s="3">
        <v>92648</v>
      </c>
      <c r="H37">
        <f>MOD(Table1[[#This Row],[Phi (deg)]]+360-F36,360)</f>
        <v>137.50800000000004</v>
      </c>
    </row>
    <row r="38" spans="1:8" x14ac:dyDescent="0.2">
      <c r="A38">
        <v>37</v>
      </c>
      <c r="B38">
        <v>4</v>
      </c>
      <c r="C38">
        <f t="shared" si="0"/>
        <v>38.570999999999998</v>
      </c>
      <c r="D38">
        <v>38571</v>
      </c>
      <c r="E38">
        <v>40</v>
      </c>
      <c r="F38" s="1">
        <f>Table1[[#This Row],[Phi (pulses)]]/$L$2</f>
        <v>322.80399999999997</v>
      </c>
      <c r="G38" s="2">
        <v>161402</v>
      </c>
      <c r="H38">
        <f>MOD(Table1[[#This Row],[Phi (deg)]]+360-F37,360)</f>
        <v>137.50799999999998</v>
      </c>
    </row>
    <row r="39" spans="1:8" x14ac:dyDescent="0.2">
      <c r="A39">
        <v>38</v>
      </c>
      <c r="B39">
        <v>4</v>
      </c>
      <c r="C39">
        <f t="shared" si="0"/>
        <v>38.570999999999998</v>
      </c>
      <c r="D39">
        <v>38571</v>
      </c>
      <c r="E39">
        <v>41</v>
      </c>
      <c r="F39" s="1">
        <f>Table1[[#This Row],[Phi (pulses)]]/$L$2</f>
        <v>100.312</v>
      </c>
      <c r="G39" s="3">
        <v>50156</v>
      </c>
      <c r="H39">
        <f>MOD(Table1[[#This Row],[Phi (deg)]]+360-F38,360)</f>
        <v>137.50800000000004</v>
      </c>
    </row>
    <row r="40" spans="1:8" x14ac:dyDescent="0.2">
      <c r="A40">
        <v>39</v>
      </c>
      <c r="B40">
        <v>4</v>
      </c>
      <c r="C40">
        <f t="shared" si="0"/>
        <v>38.570999999999998</v>
      </c>
      <c r="D40">
        <v>38571</v>
      </c>
      <c r="E40">
        <v>42</v>
      </c>
      <c r="F40" s="1">
        <f>Table1[[#This Row],[Phi (pulses)]]/$L$2</f>
        <v>237.82</v>
      </c>
      <c r="G40" s="2">
        <v>118910</v>
      </c>
      <c r="H40">
        <f>MOD(Table1[[#This Row],[Phi (deg)]]+360-F39,360)</f>
        <v>137.50799999999992</v>
      </c>
    </row>
    <row r="41" spans="1:8" x14ac:dyDescent="0.2">
      <c r="A41">
        <v>40</v>
      </c>
      <c r="B41">
        <v>4</v>
      </c>
      <c r="C41">
        <f t="shared" si="0"/>
        <v>38.570999999999998</v>
      </c>
      <c r="D41">
        <v>38571</v>
      </c>
      <c r="E41">
        <v>43</v>
      </c>
      <c r="F41" s="1">
        <f>Table1[[#This Row],[Phi (pulses)]]/$L$2</f>
        <v>15.327999999999999</v>
      </c>
      <c r="G41" s="3">
        <v>7664</v>
      </c>
      <c r="H41">
        <f>MOD(Table1[[#This Row],[Phi (deg)]]+360-F40,360)</f>
        <v>137.50799999999998</v>
      </c>
    </row>
    <row r="42" spans="1:8" x14ac:dyDescent="0.2">
      <c r="A42">
        <v>41</v>
      </c>
      <c r="B42">
        <v>4</v>
      </c>
      <c r="C42">
        <f t="shared" si="0"/>
        <v>38.570999999999998</v>
      </c>
      <c r="D42">
        <v>38571</v>
      </c>
      <c r="E42">
        <v>44</v>
      </c>
      <c r="F42" s="1">
        <f>Table1[[#This Row],[Phi (pulses)]]/$L$2</f>
        <v>152.83600000000001</v>
      </c>
      <c r="G42" s="2">
        <v>76418</v>
      </c>
      <c r="H42">
        <f>MOD(Table1[[#This Row],[Phi (deg)]]+360-F41,360)</f>
        <v>137.50800000000004</v>
      </c>
    </row>
    <row r="43" spans="1:8" x14ac:dyDescent="0.2">
      <c r="A43">
        <v>42</v>
      </c>
      <c r="B43">
        <v>4</v>
      </c>
      <c r="C43">
        <f t="shared" si="0"/>
        <v>38.570999999999998</v>
      </c>
      <c r="D43">
        <v>38571</v>
      </c>
      <c r="E43">
        <v>45</v>
      </c>
      <c r="F43" s="1">
        <f>Table1[[#This Row],[Phi (pulses)]]/$L$2</f>
        <v>290.34399999999999</v>
      </c>
      <c r="G43" s="3">
        <v>145172</v>
      </c>
      <c r="H43">
        <f>MOD(Table1[[#This Row],[Phi (deg)]]+360-F42,360)</f>
        <v>137.50800000000004</v>
      </c>
    </row>
    <row r="44" spans="1:8" x14ac:dyDescent="0.2">
      <c r="A44">
        <v>43</v>
      </c>
      <c r="B44">
        <v>5</v>
      </c>
      <c r="C44">
        <f t="shared" si="0"/>
        <v>25.713999999999999</v>
      </c>
      <c r="D44">
        <v>25714</v>
      </c>
      <c r="E44">
        <v>25</v>
      </c>
      <c r="F44" s="1">
        <f>Table1[[#This Row],[Phi (pulses)]]/$L$2</f>
        <v>60.188000000000002</v>
      </c>
      <c r="G44" s="2">
        <v>30094</v>
      </c>
      <c r="H44">
        <f>MOD(Table1[[#This Row],[Phi (deg)]]+360-F43,360)</f>
        <v>129.84399999999999</v>
      </c>
    </row>
    <row r="45" spans="1:8" x14ac:dyDescent="0.2">
      <c r="A45">
        <v>44</v>
      </c>
      <c r="B45">
        <v>5</v>
      </c>
      <c r="C45">
        <f t="shared" si="0"/>
        <v>25.713999999999999</v>
      </c>
      <c r="D45">
        <v>25714</v>
      </c>
      <c r="E45">
        <v>26</v>
      </c>
      <c r="F45" s="1">
        <f>Table1[[#This Row],[Phi (pulses)]]/$L$2</f>
        <v>197.696</v>
      </c>
      <c r="G45" s="3">
        <v>98848</v>
      </c>
      <c r="H45">
        <f>MOD(Table1[[#This Row],[Phi (deg)]]+360-F44,360)</f>
        <v>137.50800000000004</v>
      </c>
    </row>
    <row r="46" spans="1:8" x14ac:dyDescent="0.2">
      <c r="A46">
        <v>45</v>
      </c>
      <c r="B46">
        <v>5</v>
      </c>
      <c r="C46">
        <f t="shared" si="0"/>
        <v>25.713999999999999</v>
      </c>
      <c r="D46">
        <v>25714</v>
      </c>
      <c r="E46">
        <v>27</v>
      </c>
      <c r="F46" s="1">
        <f>Table1[[#This Row],[Phi (pulses)]]/$L$2</f>
        <v>335.202</v>
      </c>
      <c r="G46" s="2">
        <v>167601</v>
      </c>
      <c r="H46">
        <f>MOD(Table1[[#This Row],[Phi (deg)]]+360-F45,360)</f>
        <v>137.50599999999997</v>
      </c>
    </row>
    <row r="47" spans="1:8" x14ac:dyDescent="0.2">
      <c r="A47">
        <v>46</v>
      </c>
      <c r="B47">
        <v>5</v>
      </c>
      <c r="C47">
        <f t="shared" si="0"/>
        <v>25.713999999999999</v>
      </c>
      <c r="D47">
        <v>25714</v>
      </c>
      <c r="E47">
        <v>28</v>
      </c>
      <c r="F47" s="1">
        <f>Table1[[#This Row],[Phi (pulses)]]/$L$2</f>
        <v>112.71</v>
      </c>
      <c r="G47" s="3">
        <v>56355</v>
      </c>
      <c r="H47">
        <f>MOD(Table1[[#This Row],[Phi (deg)]]+360-F46,360)</f>
        <v>137.50799999999998</v>
      </c>
    </row>
    <row r="48" spans="1:8" x14ac:dyDescent="0.2">
      <c r="A48">
        <v>47</v>
      </c>
      <c r="B48">
        <v>5</v>
      </c>
      <c r="C48">
        <f t="shared" si="0"/>
        <v>25.713999999999999</v>
      </c>
      <c r="D48">
        <v>25714</v>
      </c>
      <c r="E48">
        <v>29</v>
      </c>
      <c r="F48" s="1">
        <f>Table1[[#This Row],[Phi (pulses)]]/$L$2</f>
        <v>250.21799999999999</v>
      </c>
      <c r="G48" s="2">
        <v>125109</v>
      </c>
      <c r="H48">
        <f>MOD(Table1[[#This Row],[Phi (deg)]]+360-F47,360)</f>
        <v>137.50799999999998</v>
      </c>
    </row>
    <row r="49" spans="1:8" x14ac:dyDescent="0.2">
      <c r="A49">
        <v>48</v>
      </c>
      <c r="B49">
        <v>5</v>
      </c>
      <c r="C49">
        <f t="shared" si="0"/>
        <v>25.713999999999999</v>
      </c>
      <c r="D49">
        <v>25714</v>
      </c>
      <c r="E49">
        <v>30</v>
      </c>
      <c r="F49" s="1">
        <f>Table1[[#This Row],[Phi (pulses)]]/$L$2</f>
        <v>27.725999999999999</v>
      </c>
      <c r="G49" s="3">
        <v>13863</v>
      </c>
      <c r="H49">
        <f>MOD(Table1[[#This Row],[Phi (deg)]]+360-F48,360)</f>
        <v>137.50800000000001</v>
      </c>
    </row>
    <row r="50" spans="1:8" x14ac:dyDescent="0.2">
      <c r="A50">
        <v>49</v>
      </c>
      <c r="B50">
        <v>5</v>
      </c>
      <c r="C50">
        <f t="shared" si="0"/>
        <v>25.713999999999999</v>
      </c>
      <c r="D50">
        <v>25714</v>
      </c>
      <c r="E50">
        <v>31</v>
      </c>
      <c r="F50" s="1">
        <f>Table1[[#This Row],[Phi (pulses)]]/$L$2</f>
        <v>165.23400000000001</v>
      </c>
      <c r="G50" s="2">
        <v>82617</v>
      </c>
      <c r="H50">
        <f>MOD(Table1[[#This Row],[Phi (deg)]]+360-F49,360)</f>
        <v>137.50800000000004</v>
      </c>
    </row>
    <row r="51" spans="1:8" x14ac:dyDescent="0.2">
      <c r="A51">
        <v>50</v>
      </c>
      <c r="B51">
        <v>5</v>
      </c>
      <c r="C51">
        <f t="shared" si="0"/>
        <v>25.713999999999999</v>
      </c>
      <c r="D51">
        <v>25714</v>
      </c>
      <c r="E51">
        <v>32</v>
      </c>
      <c r="F51" s="1">
        <f>Table1[[#This Row],[Phi (pulses)]]/$L$2</f>
        <v>302.74200000000002</v>
      </c>
      <c r="G51" s="3">
        <v>151371</v>
      </c>
      <c r="H51">
        <f>MOD(Table1[[#This Row],[Phi (deg)]]+360-F50,360)</f>
        <v>137.50799999999992</v>
      </c>
    </row>
    <row r="52" spans="1:8" x14ac:dyDescent="0.2">
      <c r="A52">
        <v>51</v>
      </c>
      <c r="B52">
        <v>5</v>
      </c>
      <c r="C52">
        <f t="shared" si="0"/>
        <v>25.713999999999999</v>
      </c>
      <c r="D52">
        <v>25714</v>
      </c>
      <c r="E52">
        <v>33</v>
      </c>
      <c r="F52" s="1">
        <f>Table1[[#This Row],[Phi (pulses)]]/$L$2</f>
        <v>80.25</v>
      </c>
      <c r="G52" s="2">
        <v>40125</v>
      </c>
      <c r="H52">
        <f>MOD(Table1[[#This Row],[Phi (deg)]]+360-F51,360)</f>
        <v>137.50799999999998</v>
      </c>
    </row>
    <row r="53" spans="1:8" x14ac:dyDescent="0.2">
      <c r="A53">
        <v>52</v>
      </c>
      <c r="B53">
        <v>5</v>
      </c>
      <c r="C53">
        <f t="shared" si="0"/>
        <v>25.713999999999999</v>
      </c>
      <c r="D53">
        <v>25714</v>
      </c>
      <c r="E53">
        <v>34</v>
      </c>
      <c r="F53" s="1">
        <f>Table1[[#This Row],[Phi (pulses)]]/$L$2</f>
        <v>217.75800000000001</v>
      </c>
      <c r="G53" s="3">
        <v>108879</v>
      </c>
      <c r="H53">
        <f>MOD(Table1[[#This Row],[Phi (deg)]]+360-F52,360)</f>
        <v>137.50800000000004</v>
      </c>
    </row>
    <row r="54" spans="1:8" x14ac:dyDescent="0.2">
      <c r="A54">
        <v>53</v>
      </c>
      <c r="B54">
        <v>5</v>
      </c>
      <c r="C54">
        <f t="shared" si="0"/>
        <v>25.713999999999999</v>
      </c>
      <c r="D54">
        <v>25714</v>
      </c>
      <c r="E54">
        <v>35</v>
      </c>
      <c r="F54" s="1">
        <f>Table1[[#This Row],[Phi (pulses)]]/$L$2</f>
        <v>355.26600000000002</v>
      </c>
      <c r="G54" s="2">
        <v>177633</v>
      </c>
      <c r="H54">
        <f>MOD(Table1[[#This Row],[Phi (deg)]]+360-F53,360)</f>
        <v>137.50800000000004</v>
      </c>
    </row>
    <row r="55" spans="1:8" x14ac:dyDescent="0.2">
      <c r="A55" s="6">
        <v>54</v>
      </c>
      <c r="B55" s="6"/>
      <c r="C55" s="6">
        <f t="shared" si="0"/>
        <v>0</v>
      </c>
      <c r="D55" s="6">
        <v>0</v>
      </c>
      <c r="E55" s="6"/>
      <c r="F55" s="7">
        <f>Table1[[#This Row],[Phi (pulses)]]/$L$2</f>
        <v>90</v>
      </c>
      <c r="G55" s="8">
        <v>45000</v>
      </c>
      <c r="H55" s="6">
        <f>MOD(Table1[[#This Row],[Phi (deg)]]+360-F54,360)</f>
        <v>94.73399999999998</v>
      </c>
    </row>
    <row r="56" spans="1:8" x14ac:dyDescent="0.2">
      <c r="A56" s="6">
        <v>55</v>
      </c>
      <c r="B56" s="6"/>
      <c r="C56" s="6">
        <f t="shared" si="0"/>
        <v>35.264000000000003</v>
      </c>
      <c r="D56" s="6">
        <v>35264</v>
      </c>
      <c r="E56" s="6"/>
      <c r="F56" s="7">
        <f>Table1[[#This Row],[Phi (pulses)]]/$L$2</f>
        <v>45</v>
      </c>
      <c r="G56" s="8">
        <v>22500</v>
      </c>
      <c r="H56" s="6">
        <f>MOD(Table1[[#This Row],[Phi (deg)]]+360-F55,360)</f>
        <v>315</v>
      </c>
    </row>
    <row r="57" spans="1:8" x14ac:dyDescent="0.2">
      <c r="A57" s="4">
        <v>56</v>
      </c>
      <c r="B57" s="4">
        <v>6</v>
      </c>
      <c r="C57" s="4">
        <v>0</v>
      </c>
      <c r="D57" s="4">
        <f>ROUND(Table1[[#This Row],[Chi (deg)]]*$M$2,0)</f>
        <v>0</v>
      </c>
      <c r="E57" s="4">
        <v>64</v>
      </c>
      <c r="F57" s="4">
        <v>0</v>
      </c>
      <c r="G57" s="5">
        <f>ROUND(Table1[[#This Row],[Phi (deg)]]*$L$2,0)</f>
        <v>0</v>
      </c>
      <c r="H57" s="4">
        <f>MOD(Table1[[#This Row],[Phi (deg)]]+360-F56,360)</f>
        <v>315</v>
      </c>
    </row>
    <row r="58" spans="1:8" x14ac:dyDescent="0.2">
      <c r="A58" s="4">
        <v>57</v>
      </c>
      <c r="B58" s="4">
        <v>7</v>
      </c>
      <c r="C58" s="4">
        <v>17.136500000000002</v>
      </c>
      <c r="D58" s="4">
        <f>ROUND(Table1[[#This Row],[Chi (deg)]]*$M$2,0)</f>
        <v>17137</v>
      </c>
      <c r="E58" s="4">
        <v>54</v>
      </c>
      <c r="F58" s="4">
        <v>19.468</v>
      </c>
      <c r="G58" s="5">
        <f>ROUND(Table1[[#This Row],[Phi (deg)]]*$L$2,0)</f>
        <v>9734</v>
      </c>
      <c r="H58" s="4">
        <f>MOD(Table1[[#This Row],[Phi (deg)]]+360-F57,360)</f>
        <v>19.468000000000018</v>
      </c>
    </row>
    <row r="59" spans="1:8" x14ac:dyDescent="0.2">
      <c r="A59" s="4">
        <v>58</v>
      </c>
      <c r="B59" s="4">
        <v>7</v>
      </c>
      <c r="C59" s="4">
        <v>0.1221</v>
      </c>
      <c r="D59" s="4">
        <f>ROUND(Table1[[#This Row],[Chi (deg)]]*$M$2,0)</f>
        <v>122</v>
      </c>
      <c r="E59" s="4">
        <v>55</v>
      </c>
      <c r="F59" s="4">
        <v>154.28630000000001</v>
      </c>
      <c r="G59" s="5">
        <f>ROUND(Table1[[#This Row],[Phi (deg)]]*$L$2,0)</f>
        <v>77143</v>
      </c>
      <c r="H59" s="4">
        <f>MOD(Table1[[#This Row],[Phi (deg)]]+360-F58,360)</f>
        <v>134.81829999999997</v>
      </c>
    </row>
    <row r="60" spans="1:8" x14ac:dyDescent="0.2">
      <c r="A60" s="4">
        <v>59</v>
      </c>
      <c r="B60" s="4">
        <v>7</v>
      </c>
      <c r="C60" s="4">
        <v>16.9481</v>
      </c>
      <c r="D60" s="4">
        <f>ROUND(Table1[[#This Row],[Chi (deg)]]*$M$2,0)</f>
        <v>16948</v>
      </c>
      <c r="E60" s="4">
        <v>56</v>
      </c>
      <c r="F60" s="4">
        <v>199.63069999999999</v>
      </c>
      <c r="G60" s="5">
        <f>ROUND(Table1[[#This Row],[Phi (deg)]]*$L$2,0)</f>
        <v>99815</v>
      </c>
      <c r="H60" s="4">
        <f>MOD(Table1[[#This Row],[Phi (deg)]]+360-F59,360)</f>
        <v>45.344399999999951</v>
      </c>
    </row>
    <row r="61" spans="1:8" x14ac:dyDescent="0.2">
      <c r="A61" s="4">
        <v>60</v>
      </c>
      <c r="B61" s="4">
        <v>7</v>
      </c>
      <c r="C61" s="4">
        <v>25.5962</v>
      </c>
      <c r="D61" s="4">
        <f>ROUND(Table1[[#This Row],[Chi (deg)]]*$M$2,0)</f>
        <v>25596</v>
      </c>
      <c r="E61" s="4">
        <v>57</v>
      </c>
      <c r="F61" s="4">
        <v>357.45440000000002</v>
      </c>
      <c r="G61" s="5">
        <f>ROUND(Table1[[#This Row],[Phi (deg)]]*$L$2,0)</f>
        <v>178727</v>
      </c>
      <c r="H61" s="4">
        <f>MOD(Table1[[#This Row],[Phi (deg)]]+360-F60,360)</f>
        <v>157.82370000000014</v>
      </c>
    </row>
    <row r="62" spans="1:8" x14ac:dyDescent="0.2">
      <c r="A62" s="4">
        <v>61</v>
      </c>
      <c r="B62" s="4">
        <v>7</v>
      </c>
      <c r="C62" s="4">
        <v>20.2196</v>
      </c>
      <c r="D62" s="4">
        <f>ROUND(Table1[[#This Row],[Chi (deg)]]*$M$2,0)</f>
        <v>20220</v>
      </c>
      <c r="E62" s="4">
        <v>58</v>
      </c>
      <c r="F62" s="4">
        <v>163.76849999999999</v>
      </c>
      <c r="G62" s="5">
        <f>ROUND(Table1[[#This Row],[Phi (deg)]]*$L$2,0)</f>
        <v>81884</v>
      </c>
      <c r="H62" s="4">
        <f>MOD(Table1[[#This Row],[Phi (deg)]]+360-F61,360)</f>
        <v>166.3141</v>
      </c>
    </row>
    <row r="63" spans="1:8" x14ac:dyDescent="0.2">
      <c r="A63" s="4">
        <v>62</v>
      </c>
      <c r="B63" s="4">
        <v>7</v>
      </c>
      <c r="C63" s="4">
        <v>4.4547999999999996</v>
      </c>
      <c r="D63" s="4">
        <f>ROUND(Table1[[#This Row],[Chi (deg)]]*$M$2,0)</f>
        <v>4455</v>
      </c>
      <c r="E63" s="4">
        <v>59</v>
      </c>
      <c r="F63" s="4">
        <v>25.351099999999999</v>
      </c>
      <c r="G63" s="5">
        <f>ROUND(Table1[[#This Row],[Phi (deg)]]*$L$2,0)</f>
        <v>12676</v>
      </c>
      <c r="H63" s="4">
        <f>MOD(Table1[[#This Row],[Phi (deg)]]+360-F62,360)</f>
        <v>221.58259999999999</v>
      </c>
    </row>
    <row r="64" spans="1:8" x14ac:dyDescent="0.2">
      <c r="A64" s="4">
        <v>63</v>
      </c>
      <c r="B64" s="4">
        <v>8</v>
      </c>
      <c r="C64" s="4">
        <v>6.806</v>
      </c>
      <c r="D64" s="4">
        <f>ROUND(Table1[[#This Row],[Chi (deg)]]*$M$2,0)</f>
        <v>6806</v>
      </c>
      <c r="E64" s="4">
        <v>60</v>
      </c>
      <c r="F64" s="4">
        <v>349.06630000000001</v>
      </c>
      <c r="G64" s="5">
        <f>ROUND(Table1[[#This Row],[Phi (deg)]]*$L$2,0)</f>
        <v>174533</v>
      </c>
      <c r="H64" s="4">
        <f>MOD(Table1[[#This Row],[Phi (deg)]]+360-F63,360)</f>
        <v>323.71519999999998</v>
      </c>
    </row>
    <row r="65" spans="1:8" x14ac:dyDescent="0.2">
      <c r="A65" s="4">
        <v>64</v>
      </c>
      <c r="B65" s="4">
        <v>8</v>
      </c>
      <c r="C65" s="4">
        <v>12.392200000000001</v>
      </c>
      <c r="D65" s="4">
        <f>ROUND(Table1[[#This Row],[Chi (deg)]]*$M$2,0)</f>
        <v>12392</v>
      </c>
      <c r="E65" s="4">
        <v>61</v>
      </c>
      <c r="F65" s="4">
        <v>183.45269999999999</v>
      </c>
      <c r="G65" s="5">
        <f>ROUND(Table1[[#This Row],[Phi (deg)]]*$L$2,0)</f>
        <v>91726</v>
      </c>
      <c r="H65" s="4">
        <f>MOD(Table1[[#This Row],[Phi (deg)]]+360-F64,360)</f>
        <v>194.38640000000004</v>
      </c>
    </row>
    <row r="66" spans="1:8" x14ac:dyDescent="0.2">
      <c r="A66" s="4">
        <v>65</v>
      </c>
      <c r="B66" s="4">
        <v>8</v>
      </c>
      <c r="C66" s="4">
        <v>11.4186</v>
      </c>
      <c r="D66" s="4">
        <f>ROUND(Table1[[#This Row],[Chi (deg)]]*$M$2,0)</f>
        <v>11419</v>
      </c>
      <c r="E66" s="4">
        <v>62</v>
      </c>
      <c r="F66" s="4">
        <v>5.9488000000000003</v>
      </c>
      <c r="G66" s="5">
        <f>ROUND(Table1[[#This Row],[Phi (deg)]]*$L$2,0)</f>
        <v>2974</v>
      </c>
      <c r="H66" s="4">
        <f>MOD(Table1[[#This Row],[Phi (deg)]]+360-F65,360)</f>
        <v>182.49610000000001</v>
      </c>
    </row>
    <row r="67" spans="1:8" x14ac:dyDescent="0.2">
      <c r="A67" s="4">
        <v>66</v>
      </c>
      <c r="B67" s="4">
        <v>8</v>
      </c>
      <c r="C67" s="4">
        <v>4.4367999999999999</v>
      </c>
      <c r="D67" s="4">
        <f>ROUND(Table1[[#This Row],[Chi (deg)]]*$M$2,0)</f>
        <v>4437</v>
      </c>
      <c r="E67" s="4">
        <v>63</v>
      </c>
      <c r="F67" s="4">
        <v>167.92070000000001</v>
      </c>
      <c r="G67" s="5">
        <f>ROUND(Table1[[#This Row],[Phi (deg)]]*$L$2,0)</f>
        <v>83960</v>
      </c>
      <c r="H67" s="4">
        <f>MOD(Table1[[#This Row],[Phi (deg)]]+360-F66,360)</f>
        <v>161.97190000000001</v>
      </c>
    </row>
    <row r="68" spans="1:8" x14ac:dyDescent="0.2">
      <c r="A68" s="9">
        <v>67</v>
      </c>
      <c r="B68" s="9"/>
      <c r="C68" s="9">
        <v>45</v>
      </c>
      <c r="D68" s="9">
        <f>Table1[[#This Row],[Chi (deg)]]*1000</f>
        <v>45000</v>
      </c>
      <c r="E68" s="9"/>
      <c r="F68" s="9">
        <v>90</v>
      </c>
      <c r="G68" s="10">
        <f>Table1[[#This Row],[Phi (deg)]]*500</f>
        <v>45000</v>
      </c>
      <c r="H68" s="9">
        <f>MOD(Table1[[#This Row],[Phi (deg)]]+360-F67,360)</f>
        <v>282.07929999999999</v>
      </c>
    </row>
    <row r="69" spans="1:8" x14ac:dyDescent="0.2">
      <c r="A69" s="9">
        <v>68</v>
      </c>
      <c r="B69" s="9"/>
      <c r="C69" s="9">
        <v>45</v>
      </c>
      <c r="D69" s="9">
        <f>Table1[[#This Row],[Chi (deg)]]*1000</f>
        <v>45000</v>
      </c>
      <c r="E69" s="9"/>
      <c r="F69" s="9">
        <v>135</v>
      </c>
      <c r="G69" s="10">
        <f>Table1[[#This Row],[Phi (deg)]]*500</f>
        <v>67500</v>
      </c>
      <c r="H69" s="9">
        <f>MOD(Table1[[#This Row],[Phi (deg)]]+360-F68,360)</f>
        <v>45</v>
      </c>
    </row>
    <row r="70" spans="1:8" x14ac:dyDescent="0.2">
      <c r="A70" s="9">
        <v>69</v>
      </c>
      <c r="B70" s="9"/>
      <c r="C70" s="9">
        <v>45</v>
      </c>
      <c r="D70" s="9">
        <f>Table1[[#This Row],[Chi (deg)]]*1000</f>
        <v>45000</v>
      </c>
      <c r="E70" s="9"/>
      <c r="F70" s="9">
        <v>180</v>
      </c>
      <c r="G70" s="10">
        <f>Table1[[#This Row],[Phi (deg)]]*500</f>
        <v>90000</v>
      </c>
      <c r="H70" s="9">
        <f>MOD(Table1[[#This Row],[Phi (deg)]]+360-F69,360)</f>
        <v>45</v>
      </c>
    </row>
    <row r="71" spans="1:8" x14ac:dyDescent="0.2">
      <c r="A71" s="9">
        <v>70</v>
      </c>
      <c r="B71" s="9"/>
      <c r="C71" s="9">
        <v>45</v>
      </c>
      <c r="D71" s="9">
        <f>Table1[[#This Row],[Chi (deg)]]*1000</f>
        <v>45000</v>
      </c>
      <c r="E71" s="9"/>
      <c r="F71" s="9">
        <v>225</v>
      </c>
      <c r="G71" s="10">
        <f>Table1[[#This Row],[Phi (deg)]]*500</f>
        <v>112500</v>
      </c>
      <c r="H71" s="9">
        <f>MOD(Table1[[#This Row],[Phi (deg)]]+360-F70,360)</f>
        <v>45</v>
      </c>
    </row>
    <row r="72" spans="1:8" x14ac:dyDescent="0.2">
      <c r="A72" s="9"/>
      <c r="B72" s="9"/>
      <c r="C72" s="9"/>
      <c r="D72" s="9"/>
      <c r="E72" s="9"/>
      <c r="F72" s="9"/>
      <c r="G72" s="10"/>
      <c r="H72" s="9"/>
    </row>
    <row r="73" spans="1:8" x14ac:dyDescent="0.2">
      <c r="A73" s="9"/>
      <c r="B73" s="9"/>
      <c r="C73" s="9"/>
      <c r="D73" s="9"/>
      <c r="E73" s="9"/>
      <c r="F73" s="9"/>
      <c r="G73" s="10"/>
      <c r="H73" s="9"/>
    </row>
    <row r="74" spans="1:8" x14ac:dyDescent="0.2">
      <c r="A74" s="9"/>
      <c r="B74" s="9"/>
      <c r="C74" s="9"/>
      <c r="D74" s="9"/>
      <c r="E74" s="9"/>
      <c r="F74" s="9"/>
      <c r="G74" s="10"/>
      <c r="H74" s="9"/>
    </row>
    <row r="75" spans="1:8" x14ac:dyDescent="0.2">
      <c r="A75" s="9"/>
      <c r="B75" s="9"/>
      <c r="C75" s="9"/>
      <c r="D75" s="9"/>
      <c r="E75" s="9"/>
      <c r="F75" s="9"/>
      <c r="G75" s="10"/>
      <c r="H75" s="9"/>
    </row>
    <row r="76" spans="1:8" x14ac:dyDescent="0.2">
      <c r="H76">
        <f>MOD(Table1[[#This Row],[Phi (pulses)]]+360-G75,360)</f>
        <v>0</v>
      </c>
    </row>
    <row r="77" spans="1:8" x14ac:dyDescent="0.2">
      <c r="H77">
        <f>MOD(Table1[[#This Row],[Phi (pulses)]]+360-G76,360)</f>
        <v>0</v>
      </c>
    </row>
    <row r="78" spans="1:8" x14ac:dyDescent="0.2">
      <c r="H78">
        <f>MOD(Table1[[#This Row],[Phi (pulses)]]+360-G77,360)</f>
        <v>0</v>
      </c>
    </row>
    <row r="79" spans="1:8" x14ac:dyDescent="0.2">
      <c r="H79">
        <f>MOD(Table1[[#This Row],[Phi (pulses)]]+360-G78,360)</f>
        <v>0</v>
      </c>
    </row>
    <row r="80" spans="1:8" x14ac:dyDescent="0.2">
      <c r="H80">
        <f>MOD(Table1[[#This Row],[Phi (pulses)]]+360-G79,360)</f>
        <v>0</v>
      </c>
    </row>
    <row r="81" spans="8:8" x14ac:dyDescent="0.2">
      <c r="H81">
        <f>MOD(Table1[[#This Row],[Phi (pulses)]]+360-G80,360)</f>
        <v>0</v>
      </c>
    </row>
    <row r="82" spans="8:8" x14ac:dyDescent="0.2">
      <c r="H82">
        <f>MOD(Table1[[#This Row],[Phi (pulses)]]+360-G81,360)</f>
        <v>0</v>
      </c>
    </row>
    <row r="83" spans="8:8" x14ac:dyDescent="0.2">
      <c r="H83">
        <f>MOD(Table1[[#This Row],[Phi (pulses)]]+360-G82,360)</f>
        <v>0</v>
      </c>
    </row>
    <row r="84" spans="8:8" x14ac:dyDescent="0.2">
      <c r="H84">
        <f>MOD(Table1[[#This Row],[Phi (pulses)]]+360-G83,360)</f>
        <v>0</v>
      </c>
    </row>
    <row r="85" spans="8:8" x14ac:dyDescent="0.2">
      <c r="H85">
        <f>MOD(Table1[[#This Row],[Phi (pulses)]]+360-G84,360)</f>
        <v>0</v>
      </c>
    </row>
    <row r="86" spans="8:8" x14ac:dyDescent="0.2">
      <c r="H86">
        <f>MOD(Table1[[#This Row],[Phi (pulses)]]+360-G85,360)</f>
        <v>0</v>
      </c>
    </row>
    <row r="87" spans="8:8" x14ac:dyDescent="0.2">
      <c r="H87">
        <f>MOD(Table1[[#This Row],[Phi (pulses)]]+360-G86,360)</f>
        <v>0</v>
      </c>
    </row>
    <row r="88" spans="8:8" x14ac:dyDescent="0.2">
      <c r="H88">
        <f>MOD(Table1[[#This Row],[Phi (pulses)]]+360-G87,360)</f>
        <v>0</v>
      </c>
    </row>
    <row r="89" spans="8:8" x14ac:dyDescent="0.2">
      <c r="H89">
        <f>MOD(Table1[[#This Row],[Phi (pulses)]]+360-G88,360)</f>
        <v>0</v>
      </c>
    </row>
    <row r="90" spans="8:8" x14ac:dyDescent="0.2">
      <c r="H90">
        <f>MOD(Table1[[#This Row],[Phi (pulses)]]+360-G89,360)</f>
        <v>0</v>
      </c>
    </row>
    <row r="91" spans="8:8" x14ac:dyDescent="0.2">
      <c r="H91">
        <f>MOD(Table1[[#This Row],[Phi (pulses)]]+360-G90,360)</f>
        <v>0</v>
      </c>
    </row>
    <row r="92" spans="8:8" x14ac:dyDescent="0.2">
      <c r="H92">
        <f>MOD(Table1[[#This Row],[Phi (pulses)]]+360-G91,360)</f>
        <v>0</v>
      </c>
    </row>
    <row r="93" spans="8:8" x14ac:dyDescent="0.2">
      <c r="H93">
        <f>MOD(Table1[[#This Row],[Phi (pulses)]]+360-G92,360)</f>
        <v>0</v>
      </c>
    </row>
    <row r="94" spans="8:8" x14ac:dyDescent="0.2">
      <c r="H94">
        <f>MOD(Table1[[#This Row],[Phi (pulses)]]+360-G93,360)</f>
        <v>0</v>
      </c>
    </row>
    <row r="95" spans="8:8" x14ac:dyDescent="0.2">
      <c r="H95">
        <f>MOD(Table1[[#This Row],[Phi (pulses)]]+360-G94,360)</f>
        <v>0</v>
      </c>
    </row>
    <row r="96" spans="8:8" x14ac:dyDescent="0.2">
      <c r="H96">
        <f>MOD(Table1[[#This Row],[Phi (pulses)]]+360-G95,360)</f>
        <v>0</v>
      </c>
    </row>
    <row r="97" spans="8:8" x14ac:dyDescent="0.2">
      <c r="H97">
        <f>MOD(Table1[[#This Row],[Phi (pulses)]]+360-G96,360)</f>
        <v>0</v>
      </c>
    </row>
    <row r="98" spans="8:8" x14ac:dyDescent="0.2">
      <c r="H98">
        <f>MOD(Table1[[#This Row],[Phi (pulses)]]+360-G97,360)</f>
        <v>0</v>
      </c>
    </row>
    <row r="99" spans="8:8" x14ac:dyDescent="0.2">
      <c r="H99">
        <f>MOD(Table1[[#This Row],[Phi (pulses)]]+360-G98,360)</f>
        <v>0</v>
      </c>
    </row>
    <row r="100" spans="8:8" x14ac:dyDescent="0.2">
      <c r="H100">
        <f>MOD(Table1[[#This Row],[Phi (pulses)]]+360-G99,360)</f>
        <v>0</v>
      </c>
    </row>
    <row r="101" spans="8:8" x14ac:dyDescent="0.2">
      <c r="H101">
        <f>MOD(Table1[[#This Row],[Phi (pulses)]]+360-G100,360)</f>
        <v>0</v>
      </c>
    </row>
    <row r="102" spans="8:8" x14ac:dyDescent="0.2">
      <c r="H102">
        <f>MOD(Table1[[#This Row],[Phi (pulses)]]+360-G101,360)</f>
        <v>0</v>
      </c>
    </row>
    <row r="103" spans="8:8" x14ac:dyDescent="0.2">
      <c r="H103">
        <f>MOD(Table1[[#This Row],[Phi (pulses)]]+360-G102,360)</f>
        <v>0</v>
      </c>
    </row>
    <row r="104" spans="8:8" x14ac:dyDescent="0.2">
      <c r="H104">
        <f>MOD(Table1[[#This Row],[Phi (pulses)]]+360-G103,360)</f>
        <v>0</v>
      </c>
    </row>
    <row r="105" spans="8:8" x14ac:dyDescent="0.2">
      <c r="H105">
        <f>MOD(Table1[[#This Row],[Phi (pulses)]]+360-G104,360)</f>
        <v>0</v>
      </c>
    </row>
    <row r="106" spans="8:8" x14ac:dyDescent="0.2">
      <c r="H106">
        <f>MOD(Table1[[#This Row],[Phi (pulses)]]+360-G105,360)</f>
        <v>0</v>
      </c>
    </row>
    <row r="107" spans="8:8" x14ac:dyDescent="0.2">
      <c r="H107">
        <f>MOD(Table1[[#This Row],[Phi (pulses)]]+360-G106,360)</f>
        <v>0</v>
      </c>
    </row>
    <row r="108" spans="8:8" x14ac:dyDescent="0.2">
      <c r="H108">
        <f>MOD(Table1[[#This Row],[Phi (pulses)]]+360-G107,360)</f>
        <v>0</v>
      </c>
    </row>
    <row r="109" spans="8:8" x14ac:dyDescent="0.2">
      <c r="H109">
        <f>MOD(Table1[[#This Row],[Phi (pulses)]]+360-G108,360)</f>
        <v>0</v>
      </c>
    </row>
    <row r="110" spans="8:8" x14ac:dyDescent="0.2">
      <c r="H110">
        <f>MOD(Table1[[#This Row],[Phi (pulses)]]+360-G109,360)</f>
        <v>0</v>
      </c>
    </row>
    <row r="111" spans="8:8" x14ac:dyDescent="0.2">
      <c r="H111">
        <f>MOD(Table1[[#This Row],[Phi (pulses)]]+360-G110,360)</f>
        <v>0</v>
      </c>
    </row>
    <row r="112" spans="8:8" x14ac:dyDescent="0.2">
      <c r="H112">
        <f>MOD(Table1[[#This Row],[Phi (pulses)]]+360-G111,360)</f>
        <v>0</v>
      </c>
    </row>
    <row r="113" spans="8:8" x14ac:dyDescent="0.2">
      <c r="H113">
        <f>MOD(Table1[[#This Row],[Phi (pulses)]]+360-G112,360)</f>
        <v>0</v>
      </c>
    </row>
    <row r="114" spans="8:8" x14ac:dyDescent="0.2">
      <c r="H114">
        <f>MOD(Table1[[#This Row],[Phi (pulses)]]+360-G113,360)</f>
        <v>0</v>
      </c>
    </row>
    <row r="115" spans="8:8" x14ac:dyDescent="0.2">
      <c r="H115">
        <f>MOD(Table1[[#This Row],[Phi (pulses)]]+360-G114,360)</f>
        <v>0</v>
      </c>
    </row>
    <row r="116" spans="8:8" x14ac:dyDescent="0.2">
      <c r="H116">
        <f>MOD(Table1[[#This Row],[Phi (pulses)]]+360-G115,360)</f>
        <v>0</v>
      </c>
    </row>
    <row r="117" spans="8:8" x14ac:dyDescent="0.2">
      <c r="H117">
        <f>MOD(Table1[[#This Row],[Phi (pulses)]]+360-G116,360)</f>
        <v>0</v>
      </c>
    </row>
    <row r="118" spans="8:8" x14ac:dyDescent="0.2">
      <c r="H118">
        <f>MOD(Table1[[#This Row],[Phi (pulses)]]+360-G117,360)</f>
        <v>0</v>
      </c>
    </row>
    <row r="119" spans="8:8" x14ac:dyDescent="0.2">
      <c r="H119">
        <f>MOD(Table1[[#This Row],[Phi (pulses)]]+360-G118,360)</f>
        <v>0</v>
      </c>
    </row>
    <row r="120" spans="8:8" x14ac:dyDescent="0.2">
      <c r="H120">
        <f>MOD(Table1[[#This Row],[Phi (pulses)]]+360-G119,360)</f>
        <v>0</v>
      </c>
    </row>
    <row r="121" spans="8:8" x14ac:dyDescent="0.2">
      <c r="H121">
        <f>MOD(Table1[[#This Row],[Phi (pulses)]]+360-G120,360)</f>
        <v>0</v>
      </c>
    </row>
    <row r="122" spans="8:8" x14ac:dyDescent="0.2">
      <c r="H122">
        <f>MOD(Table1[[#This Row],[Phi (pulses)]]+360-G121,360)</f>
        <v>0</v>
      </c>
    </row>
    <row r="123" spans="8:8" x14ac:dyDescent="0.2">
      <c r="H123">
        <f>MOD(Table1[[#This Row],[Phi (pulses)]]+360-G122,360)</f>
        <v>0</v>
      </c>
    </row>
    <row r="124" spans="8:8" x14ac:dyDescent="0.2">
      <c r="H124">
        <f>MOD(Table1[[#This Row],[Phi (pulses)]]+360-G123,360)</f>
        <v>0</v>
      </c>
    </row>
    <row r="125" spans="8:8" x14ac:dyDescent="0.2">
      <c r="H125">
        <f>MOD(Table1[[#This Row],[Phi (pulses)]]+360-G124,360)</f>
        <v>0</v>
      </c>
    </row>
    <row r="126" spans="8:8" x14ac:dyDescent="0.2">
      <c r="H126">
        <f>MOD(Table1[[#This Row],[Phi (pulses)]]+360-G125,360)</f>
        <v>0</v>
      </c>
    </row>
    <row r="127" spans="8:8" x14ac:dyDescent="0.2">
      <c r="H127">
        <f>MOD(Table1[[#This Row],[Phi (pulses)]]+360-G126,360)</f>
        <v>0</v>
      </c>
    </row>
    <row r="128" spans="8:8" x14ac:dyDescent="0.2">
      <c r="H128">
        <f>MOD(Table1[[#This Row],[Phi (pulses)]]+360-G127,360)</f>
        <v>0</v>
      </c>
    </row>
    <row r="129" spans="8:8" x14ac:dyDescent="0.2">
      <c r="H129">
        <f>MOD(Table1[[#This Row],[Phi (pulses)]]+360-G128,360)</f>
        <v>0</v>
      </c>
    </row>
    <row r="130" spans="8:8" x14ac:dyDescent="0.2">
      <c r="H130">
        <f>MOD(Table1[[#This Row],[Phi (pulses)]]+360-G129,360)</f>
        <v>0</v>
      </c>
    </row>
    <row r="131" spans="8:8" x14ac:dyDescent="0.2">
      <c r="H131">
        <f>MOD(Table1[[#This Row],[Phi (pulses)]]+360-G130,360)</f>
        <v>0</v>
      </c>
    </row>
    <row r="132" spans="8:8" x14ac:dyDescent="0.2">
      <c r="H132">
        <f>MOD(Table1[[#This Row],[Phi (pulses)]]+360-G131,360)</f>
        <v>0</v>
      </c>
    </row>
    <row r="133" spans="8:8" x14ac:dyDescent="0.2">
      <c r="H133">
        <f>MOD(Table1[[#This Row],[Phi (pulses)]]+360-G132,360)</f>
        <v>0</v>
      </c>
    </row>
    <row r="134" spans="8:8" x14ac:dyDescent="0.2">
      <c r="H134">
        <f>MOD(Table1[[#This Row],[Phi (pulses)]]+360-G133,360)</f>
        <v>0</v>
      </c>
    </row>
    <row r="135" spans="8:8" x14ac:dyDescent="0.2">
      <c r="H135">
        <f>MOD(Table1[[#This Row],[Phi (pulses)]]+360-G134,360)</f>
        <v>0</v>
      </c>
    </row>
    <row r="136" spans="8:8" x14ac:dyDescent="0.2">
      <c r="H136">
        <f>MOD(Table1[[#This Row],[Phi (pulses)]]+360-G135,360)</f>
        <v>0</v>
      </c>
    </row>
    <row r="137" spans="8:8" x14ac:dyDescent="0.2">
      <c r="H137">
        <f>MOD(Table1[[#This Row],[Phi (pulses)]]+360-G136,360)</f>
        <v>0</v>
      </c>
    </row>
    <row r="138" spans="8:8" x14ac:dyDescent="0.2">
      <c r="H138">
        <f>MOD(Table1[[#This Row],[Phi (pulses)]]+360-G137,360)</f>
        <v>0</v>
      </c>
    </row>
    <row r="139" spans="8:8" x14ac:dyDescent="0.2">
      <c r="H139">
        <f>MOD(Table1[[#This Row],[Phi (pulses)]]+360-G138,360)</f>
        <v>0</v>
      </c>
    </row>
    <row r="140" spans="8:8" x14ac:dyDescent="0.2">
      <c r="H140">
        <f>MOD(Table1[[#This Row],[Phi (pulses)]]+360-G139,360)</f>
        <v>0</v>
      </c>
    </row>
    <row r="141" spans="8:8" x14ac:dyDescent="0.2">
      <c r="H141">
        <f>MOD(Table1[[#This Row],[Phi (pulses)]]+360-G140,360)</f>
        <v>0</v>
      </c>
    </row>
    <row r="142" spans="8:8" x14ac:dyDescent="0.2">
      <c r="H142">
        <f>MOD(Table1[[#This Row],[Phi (pulses)]]+360-G141,360)</f>
        <v>0</v>
      </c>
    </row>
    <row r="143" spans="8:8" x14ac:dyDescent="0.2">
      <c r="H143">
        <f>MOD(Table1[[#This Row],[Phi (pulses)]]+360-G142,360)</f>
        <v>0</v>
      </c>
    </row>
    <row r="144" spans="8:8" x14ac:dyDescent="0.2">
      <c r="H144">
        <f>MOD(Table1[[#This Row],[Phi (pulses)]]+360-G143,360)</f>
        <v>0</v>
      </c>
    </row>
    <row r="145" spans="8:8" x14ac:dyDescent="0.2">
      <c r="H145">
        <f>MOD(Table1[[#This Row],[Phi (pulses)]]+360-G144,360)</f>
        <v>0</v>
      </c>
    </row>
    <row r="146" spans="8:8" x14ac:dyDescent="0.2">
      <c r="H146">
        <f>MOD(Table1[[#This Row],[Phi (pulses)]]+360-G145,360)</f>
        <v>0</v>
      </c>
    </row>
    <row r="147" spans="8:8" x14ac:dyDescent="0.2">
      <c r="H147">
        <f>MOD(Table1[[#This Row],[Phi (pulses)]]+360-G146,360)</f>
        <v>0</v>
      </c>
    </row>
    <row r="148" spans="8:8" x14ac:dyDescent="0.2">
      <c r="H148">
        <f>MOD(Table1[[#This Row],[Phi (pulses)]]+360-G147,360)</f>
        <v>0</v>
      </c>
    </row>
    <row r="149" spans="8:8" x14ac:dyDescent="0.2">
      <c r="H149">
        <f>MOD(Table1[[#This Row],[Phi (pulses)]]+360-G148,360)</f>
        <v>0</v>
      </c>
    </row>
    <row r="150" spans="8:8" x14ac:dyDescent="0.2">
      <c r="H150">
        <f>MOD(Table1[[#This Row],[Phi (pulses)]]+360-G149,360)</f>
        <v>0</v>
      </c>
    </row>
    <row r="151" spans="8:8" x14ac:dyDescent="0.2">
      <c r="H151">
        <f>MOD(Table1[[#This Row],[Phi (pulses)]]+360-G150,360)</f>
        <v>0</v>
      </c>
    </row>
    <row r="152" spans="8:8" x14ac:dyDescent="0.2">
      <c r="H152">
        <f>MOD(Table1[[#This Row],[Phi (pulses)]]+360-G151,360)</f>
        <v>0</v>
      </c>
    </row>
    <row r="153" spans="8:8" x14ac:dyDescent="0.2">
      <c r="H153">
        <f>MOD(Table1[[#This Row],[Phi (pulses)]]+360-G152,360)</f>
        <v>0</v>
      </c>
    </row>
    <row r="154" spans="8:8" x14ac:dyDescent="0.2">
      <c r="H154">
        <f>MOD(Table1[[#This Row],[Phi (pulses)]]+360-G153,360)</f>
        <v>0</v>
      </c>
    </row>
    <row r="155" spans="8:8" x14ac:dyDescent="0.2">
      <c r="H155">
        <f>MOD(Table1[[#This Row],[Phi (pulses)]]+360-G154,360)</f>
        <v>0</v>
      </c>
    </row>
    <row r="156" spans="8:8" x14ac:dyDescent="0.2">
      <c r="H156">
        <f>MOD(Table1[[#This Row],[Phi (pulses)]]+360-G155,360)</f>
        <v>0</v>
      </c>
    </row>
    <row r="157" spans="8:8" x14ac:dyDescent="0.2">
      <c r="H157">
        <f>MOD(Table1[[#This Row],[Phi (pulses)]]+360-G156,360)</f>
        <v>0</v>
      </c>
    </row>
    <row r="158" spans="8:8" x14ac:dyDescent="0.2">
      <c r="H158">
        <f>MOD(Table1[[#This Row],[Phi (pulses)]]+360-G157,360)</f>
        <v>0</v>
      </c>
    </row>
    <row r="159" spans="8:8" x14ac:dyDescent="0.2">
      <c r="H159">
        <f>MOD(Table1[[#This Row],[Phi (pulses)]]+360-G158,360)</f>
        <v>0</v>
      </c>
    </row>
    <row r="160" spans="8:8" x14ac:dyDescent="0.2">
      <c r="H160">
        <f>MOD(Table1[[#This Row],[Phi (pulses)]]+360-G159,360)</f>
        <v>0</v>
      </c>
    </row>
    <row r="161" spans="8:8" x14ac:dyDescent="0.2">
      <c r="H161">
        <f>MOD(Table1[[#This Row],[Phi (pulses)]]+360-G160,360)</f>
        <v>0</v>
      </c>
    </row>
    <row r="162" spans="8:8" x14ac:dyDescent="0.2">
      <c r="H162">
        <f>MOD(Table1[[#This Row],[Phi (pulses)]]+360-G161,360)</f>
        <v>0</v>
      </c>
    </row>
    <row r="163" spans="8:8" x14ac:dyDescent="0.2">
      <c r="H163">
        <f>MOD(Table1[[#This Row],[Phi (pulses)]]+360-G162,360)</f>
        <v>0</v>
      </c>
    </row>
    <row r="164" spans="8:8" x14ac:dyDescent="0.2">
      <c r="H164">
        <f>MOD(Table1[[#This Row],[Phi (pulses)]]+360-G163,360)</f>
        <v>0</v>
      </c>
    </row>
    <row r="165" spans="8:8" x14ac:dyDescent="0.2">
      <c r="H165">
        <f>MOD(Table1[[#This Row],[Phi (pulses)]]+360-G164,360)</f>
        <v>0</v>
      </c>
    </row>
    <row r="166" spans="8:8" x14ac:dyDescent="0.2">
      <c r="H166">
        <f>MOD(Table1[[#This Row],[Phi (pulses)]]+360-G165,360)</f>
        <v>0</v>
      </c>
    </row>
    <row r="167" spans="8:8" x14ac:dyDescent="0.2">
      <c r="H167">
        <f>MOD(Table1[[#This Row],[Phi (pulses)]]+360-G166,360)</f>
        <v>0</v>
      </c>
    </row>
    <row r="168" spans="8:8" x14ac:dyDescent="0.2">
      <c r="H168">
        <f>MOD(Table1[[#This Row],[Phi (pulses)]]+360-G167,360)</f>
        <v>0</v>
      </c>
    </row>
    <row r="169" spans="8:8" x14ac:dyDescent="0.2">
      <c r="H169">
        <f>MOD(Table1[[#This Row],[Phi (pulses)]]+360-G168,360)</f>
        <v>0</v>
      </c>
    </row>
    <row r="170" spans="8:8" x14ac:dyDescent="0.2">
      <c r="H170">
        <f>MOD(Table1[[#This Row],[Phi (pulses)]]+360-G169,360)</f>
        <v>0</v>
      </c>
    </row>
    <row r="171" spans="8:8" x14ac:dyDescent="0.2">
      <c r="H171">
        <f>MOD(Table1[[#This Row],[Phi (pulses)]]+360-G170,360)</f>
        <v>0</v>
      </c>
    </row>
    <row r="172" spans="8:8" x14ac:dyDescent="0.2">
      <c r="H172">
        <f>MOD(Table1[[#This Row],[Phi (pulses)]]+360-G171,360)</f>
        <v>0</v>
      </c>
    </row>
    <row r="173" spans="8:8" x14ac:dyDescent="0.2">
      <c r="H173">
        <f>MOD(Table1[[#This Row],[Phi (pulses)]]+360-G172,360)</f>
        <v>0</v>
      </c>
    </row>
    <row r="174" spans="8:8" x14ac:dyDescent="0.2">
      <c r="H174">
        <f>MOD(Table1[[#This Row],[Phi (pulses)]]+360-G173,360)</f>
        <v>0</v>
      </c>
    </row>
    <row r="175" spans="8:8" x14ac:dyDescent="0.2">
      <c r="H175">
        <f>MOD(Table1[[#This Row],[Phi (pulses)]]+360-G174,360)</f>
        <v>0</v>
      </c>
    </row>
    <row r="176" spans="8:8" x14ac:dyDescent="0.2">
      <c r="H176">
        <f>MOD(Table1[[#This Row],[Phi (pulses)]]+360-G175,360)</f>
        <v>0</v>
      </c>
    </row>
    <row r="177" spans="8:8" x14ac:dyDescent="0.2">
      <c r="H177">
        <f>MOD(Table1[[#This Row],[Phi (pulses)]]+360-G176,360)</f>
        <v>0</v>
      </c>
    </row>
    <row r="178" spans="8:8" x14ac:dyDescent="0.2">
      <c r="H178">
        <f>MOD(Table1[[#This Row],[Phi (pulses)]]+360-G177,360)</f>
        <v>0</v>
      </c>
    </row>
    <row r="179" spans="8:8" x14ac:dyDescent="0.2">
      <c r="H179">
        <f>MOD(Table1[[#This Row],[Phi (pulses)]]+360-G178,360)</f>
        <v>0</v>
      </c>
    </row>
    <row r="180" spans="8:8" x14ac:dyDescent="0.2">
      <c r="H180">
        <f>MOD(Table1[[#This Row],[Phi (pulses)]]+360-G179,360)</f>
        <v>0</v>
      </c>
    </row>
    <row r="181" spans="8:8" x14ac:dyDescent="0.2">
      <c r="H181">
        <f>MOD(Table1[[#This Row],[Phi (pulses)]]+360-G180,360)</f>
        <v>0</v>
      </c>
    </row>
    <row r="182" spans="8:8" x14ac:dyDescent="0.2">
      <c r="H182">
        <f>MOD(Table1[[#This Row],[Phi (pulses)]]+360-G181,360)</f>
        <v>0</v>
      </c>
    </row>
    <row r="183" spans="8:8" x14ac:dyDescent="0.2">
      <c r="H183">
        <f>MOD(Table1[[#This Row],[Phi (pulses)]]+360-G182,360)</f>
        <v>0</v>
      </c>
    </row>
    <row r="184" spans="8:8" x14ac:dyDescent="0.2">
      <c r="H184">
        <f>MOD(Table1[[#This Row],[Phi (pulses)]]+360-G183,360)</f>
        <v>0</v>
      </c>
    </row>
    <row r="185" spans="8:8" x14ac:dyDescent="0.2">
      <c r="H185">
        <f>MOD(Table1[[#This Row],[Phi (pulses)]]+360-G184,360)</f>
        <v>0</v>
      </c>
    </row>
    <row r="186" spans="8:8" x14ac:dyDescent="0.2">
      <c r="H186">
        <f>MOD(Table1[[#This Row],[Phi (pulses)]]+360-G185,360)</f>
        <v>0</v>
      </c>
    </row>
    <row r="187" spans="8:8" x14ac:dyDescent="0.2">
      <c r="H187">
        <f>MOD(Table1[[#This Row],[Phi (pulses)]]+360-G186,360)</f>
        <v>0</v>
      </c>
    </row>
    <row r="188" spans="8:8" x14ac:dyDescent="0.2">
      <c r="H188">
        <f>MOD(Table1[[#This Row],[Phi (pulses)]]+360-G187,360)</f>
        <v>0</v>
      </c>
    </row>
    <row r="189" spans="8:8" x14ac:dyDescent="0.2">
      <c r="H189">
        <f>MOD(Table1[[#This Row],[Phi (pulses)]]+360-G188,360)</f>
        <v>0</v>
      </c>
    </row>
    <row r="190" spans="8:8" x14ac:dyDescent="0.2">
      <c r="H190">
        <f>MOD(Table1[[#This Row],[Phi (pulses)]]+360-G189,360)</f>
        <v>0</v>
      </c>
    </row>
    <row r="191" spans="8:8" x14ac:dyDescent="0.2">
      <c r="H191">
        <f>MOD(Table1[[#This Row],[Phi (pulses)]]+360-G190,360)</f>
        <v>0</v>
      </c>
    </row>
    <row r="192" spans="8:8" x14ac:dyDescent="0.2">
      <c r="H192">
        <f>MOD(Table1[[#This Row],[Phi (pulses)]]+360-G191,360)</f>
        <v>0</v>
      </c>
    </row>
    <row r="193" spans="8:8" x14ac:dyDescent="0.2">
      <c r="H193">
        <f>MOD(Table1[[#This Row],[Phi (pulses)]]+360-G192,360)</f>
        <v>0</v>
      </c>
    </row>
    <row r="194" spans="8:8" x14ac:dyDescent="0.2">
      <c r="H194">
        <f>MOD(Table1[[#This Row],[Phi (pulses)]]+360-G193,360)</f>
        <v>0</v>
      </c>
    </row>
    <row r="195" spans="8:8" x14ac:dyDescent="0.2">
      <c r="H195">
        <f>MOD(Table1[[#This Row],[Phi (pulses)]]+360-G194,360)</f>
        <v>0</v>
      </c>
    </row>
    <row r="196" spans="8:8" x14ac:dyDescent="0.2">
      <c r="H196">
        <f>MOD(Table1[[#This Row],[Phi (pulses)]]+360-G195,360)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Hendriks</dc:creator>
  <cp:lastModifiedBy>Microsoft Office User</cp:lastModifiedBy>
  <dcterms:created xsi:type="dcterms:W3CDTF">2019-01-27T01:50:59Z</dcterms:created>
  <dcterms:modified xsi:type="dcterms:W3CDTF">2020-05-14T05:50:27Z</dcterms:modified>
</cp:coreProperties>
</file>