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el\Downloads\"/>
    </mc:Choice>
  </mc:AlternateContent>
  <xr:revisionPtr revIDLastSave="0" documentId="8_{10D33B71-6535-4376-A228-624ED5CB5D0F}" xr6:coauthVersionLast="47" xr6:coauthVersionMax="47" xr10:uidLastSave="{00000000-0000-0000-0000-000000000000}"/>
  <bookViews>
    <workbookView xWindow="-110" yWindow="-110" windowWidth="22620" windowHeight="13500" xr2:uid="{1542D889-E63D-48E0-BE5A-95A65801C730}"/>
  </bookViews>
  <sheets>
    <sheet name="Liquidacion futura 3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K5" i="1"/>
  <c r="J5" i="1"/>
  <c r="I5" i="1"/>
  <c r="H5" i="1"/>
  <c r="J10" i="1"/>
  <c r="P5" i="1" l="1"/>
  <c r="Q5" i="1"/>
  <c r="F7" i="1" l="1"/>
  <c r="G7" i="1"/>
  <c r="H7" i="1"/>
  <c r="I7" i="1"/>
  <c r="C9" i="1" s="1"/>
  <c r="J7" i="1"/>
  <c r="K7" i="1"/>
  <c r="L7" i="1"/>
  <c r="M7" i="1"/>
  <c r="N7" i="1"/>
  <c r="O7" i="1"/>
  <c r="P7" i="1"/>
  <c r="Q7" i="1"/>
  <c r="E7" i="1"/>
</calcChain>
</file>

<file path=xl/sharedStrings.xml><?xml version="1.0" encoding="utf-8"?>
<sst xmlns="http://schemas.openxmlformats.org/spreadsheetml/2006/main" count="28" uniqueCount="27">
  <si>
    <t>N° Op.</t>
  </si>
  <si>
    <t>Fecha Venta</t>
  </si>
  <si>
    <t>Hora</t>
  </si>
  <si>
    <t>Venta</t>
  </si>
  <si>
    <t>Costo de Servicio</t>
  </si>
  <si>
    <t>Costo Financiación</t>
  </si>
  <si>
    <t>Arancel Tarjeta</t>
  </si>
  <si>
    <t>IVA</t>
  </si>
  <si>
    <t>Otros impuestos</t>
  </si>
  <si>
    <t>Beneficio CREDMOURA</t>
  </si>
  <si>
    <t>Cond. Venta</t>
  </si>
  <si>
    <t>Cuotas</t>
  </si>
  <si>
    <t>Total</t>
  </si>
  <si>
    <t>Split Moura</t>
  </si>
  <si>
    <t>A Acred. CC Com.</t>
  </si>
  <si>
    <t>A Acred. CC Moura</t>
  </si>
  <si>
    <t>CR</t>
  </si>
  <si>
    <t>30-70</t>
  </si>
  <si>
    <t>TOTAL</t>
  </si>
  <si>
    <t>-</t>
  </si>
  <si>
    <t>Total Crédito fiscal del día:</t>
  </si>
  <si>
    <t>Total Ahorro CREDMOURA del día:</t>
  </si>
  <si>
    <t>22/10/2025</t>
  </si>
  <si>
    <t>INTERBAT</t>
  </si>
  <si>
    <t>63582208</t>
  </si>
  <si>
    <t>C11666</t>
  </si>
  <si>
    <t>COMPLETAR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</si>
</sst>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.9"/>
      <color rgb="FFFFFFFF"/>
      <name val="Arial"/>
      <family val="2"/>
    </font>
    <font>
      <sz val="9.9"/>
      <color rgb="FFFFFFFF"/>
      <name val="Arial"/>
      <family val="2"/>
    </font>
    <font>
      <b/>
      <sz val="12.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5C"/>
        <bgColor indexed="64"/>
      </patternFill>
    </fill>
    <fill>
      <patternFill patternType="solid">
        <fgColor rgb="FF01173E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54CAF"/>
      </bottom>
      <diagonal/>
    </border>
    <border>
      <left/>
      <right/>
      <top/>
      <bottom style="medium">
        <color rgb="FFFFBF3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8" fontId="4" fillId="2" borderId="2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8" fontId="5" fillId="3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vertical="center" wrapText="1"/>
    </xf>
    <xf numFmtId="1" fontId="4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4" fontId="4" fillId="2" borderId="1" xfId="1" applyFont="1" applyFill="1" applyBorder="1" applyAlignment="1">
      <alignment vertical="center" wrapText="1"/>
    </xf>
    <xf numFmtId="21" fontId="2" fillId="4" borderId="0" xfId="0" applyNumberFormat="1" applyFont="1" applyFill="1"/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AF73-A7AF-4B8D-B119-2A9BA4918A17}">
  <dimension ref="A2:Q10"/>
  <sheetViews>
    <sheetView tabSelected="1" workbookViewId="0">
      <selection activeCell="N6" sqref="N6"/>
    </sheetView>
  </sheetViews>
  <sheetFormatPr baseColWidth="10" defaultRowHeight="14.5" x14ac:dyDescent="0.35"/>
  <cols>
    <col min="2" max="2" width="12.36328125" bestFit="1" customWidth="1"/>
    <col min="3" max="3" width="11.1796875" bestFit="1" customWidth="1"/>
    <col min="4" max="4" width="11.36328125" bestFit="1" customWidth="1"/>
    <col min="5" max="5" width="12.54296875" bestFit="1" customWidth="1"/>
    <col min="6" max="11" width="11.08984375" bestFit="1" customWidth="1"/>
    <col min="13" max="13" width="11.08984375" bestFit="1" customWidth="1"/>
    <col min="14" max="14" width="12.54296875" bestFit="1" customWidth="1"/>
    <col min="16" max="17" width="11.54296875" bestFit="1" customWidth="1"/>
  </cols>
  <sheetData>
    <row r="2" spans="1:17" x14ac:dyDescent="0.35">
      <c r="A2" t="s">
        <v>23</v>
      </c>
      <c r="B2" t="s">
        <v>25</v>
      </c>
    </row>
    <row r="4" spans="1:17" ht="39.5" thickBot="1" x14ac:dyDescent="0.4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</row>
    <row r="5" spans="1:17" ht="15" thickBot="1" x14ac:dyDescent="0.4">
      <c r="B5" s="10" t="s">
        <v>24</v>
      </c>
      <c r="C5" s="10" t="s">
        <v>22</v>
      </c>
      <c r="D5" s="12">
        <v>0.51831018518518523</v>
      </c>
      <c r="E5" s="11">
        <v>128990</v>
      </c>
      <c r="F5" s="11">
        <v>0</v>
      </c>
      <c r="G5" s="11">
        <v>0</v>
      </c>
      <c r="H5" s="11">
        <f>E5*0.018</f>
        <v>2321.8199999999997</v>
      </c>
      <c r="I5" s="11">
        <f>H5*0.21</f>
        <v>487.58219999999994</v>
      </c>
      <c r="J5" s="11">
        <f>E5*0.006</f>
        <v>773.94</v>
      </c>
      <c r="K5" s="11">
        <f>E5*0.005</f>
        <v>644.95000000000005</v>
      </c>
      <c r="L5" s="8" t="s">
        <v>16</v>
      </c>
      <c r="M5" s="9">
        <v>1</v>
      </c>
      <c r="N5" s="11">
        <f>E5-H5-I5-J5+K5</f>
        <v>126051.60779999998</v>
      </c>
      <c r="O5" s="8" t="s">
        <v>17</v>
      </c>
      <c r="P5" s="11">
        <f>N5*0.3</f>
        <v>37815.482339999995</v>
      </c>
      <c r="Q5" s="11">
        <f>N5*0.7</f>
        <v>88236.125459999981</v>
      </c>
    </row>
    <row r="6" spans="1:17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 thickBot="1" x14ac:dyDescent="0.4">
      <c r="B7" s="3" t="s">
        <v>18</v>
      </c>
      <c r="C7" s="4" t="s">
        <v>19</v>
      </c>
      <c r="D7" s="4" t="s">
        <v>19</v>
      </c>
      <c r="E7" s="5">
        <f t="shared" ref="E7:Q7" si="0">SUM(E5:E6)</f>
        <v>128990</v>
      </c>
      <c r="F7" s="5">
        <f t="shared" si="0"/>
        <v>0</v>
      </c>
      <c r="G7" s="5">
        <f t="shared" si="0"/>
        <v>0</v>
      </c>
      <c r="H7" s="5">
        <f t="shared" si="0"/>
        <v>2321.8199999999997</v>
      </c>
      <c r="I7" s="5">
        <f t="shared" si="0"/>
        <v>487.58219999999994</v>
      </c>
      <c r="J7" s="5">
        <f t="shared" si="0"/>
        <v>773.94</v>
      </c>
      <c r="K7" s="5">
        <f t="shared" si="0"/>
        <v>644.95000000000005</v>
      </c>
      <c r="L7" s="5">
        <f t="shared" si="0"/>
        <v>0</v>
      </c>
      <c r="M7" s="5">
        <f t="shared" si="0"/>
        <v>1</v>
      </c>
      <c r="N7" s="5">
        <f t="shared" si="0"/>
        <v>126051.60779999998</v>
      </c>
      <c r="O7" s="5">
        <f t="shared" si="0"/>
        <v>0</v>
      </c>
      <c r="P7" s="5">
        <f t="shared" si="0"/>
        <v>37815.482339999995</v>
      </c>
      <c r="Q7" s="5">
        <f t="shared" si="0"/>
        <v>88236.125459999981</v>
      </c>
    </row>
    <row r="9" spans="1:17" ht="62.5" thickBot="1" x14ac:dyDescent="0.4">
      <c r="B9" s="6" t="s">
        <v>20</v>
      </c>
      <c r="C9" s="7">
        <f>I7</f>
        <v>487.58219999999994</v>
      </c>
    </row>
    <row r="10" spans="1:17" ht="62.5" thickBot="1" x14ac:dyDescent="0.4">
      <c r="B10" s="6" t="s">
        <v>21</v>
      </c>
      <c r="C10" s="7" t="s">
        <v>26</v>
      </c>
      <c r="J10" s="13">
        <f>E5*0.006</f>
        <v>773.94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Liquidacion futura 3-11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Morelli</dc:creator>
  <cp:lastModifiedBy>Nicolas Morelli</cp:lastModifiedBy>
  <dcterms:created xsi:type="dcterms:W3CDTF">2025-10-27T18:30:50Z</dcterms:created>
  <dcterms:modified xsi:type="dcterms:W3CDTF">2025-10-30T16:44:04Z</dcterms:modified>
</cp:coreProperties>
</file>