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effr\Dropbox\Jeffrey\Tesis\SAM 2016\"/>
    </mc:Choice>
  </mc:AlternateContent>
  <xr:revisionPtr revIDLastSave="0" documentId="13_ncr:1_{40D61678-24A9-40E4-80FD-6C7A6CF0E03C}" xr6:coauthVersionLast="41" xr6:coauthVersionMax="45" xr10:uidLastSave="{00000000-0000-0000-0000-000000000000}"/>
  <bookViews>
    <workbookView xWindow="28680" yWindow="-120" windowWidth="21840" windowHeight="13140" tabRatio="689" firstSheet="5" activeTab="7" xr2:uid="{00000000-000D-0000-FFFF-FFFF00000000}"/>
  </bookViews>
  <sheets>
    <sheet name="Macro SAM 2016 CEI" sheetId="14" r:id="rId1"/>
    <sheet name="Macro SAM 2016 CEI_modelo" sheetId="18" r:id="rId2"/>
    <sheet name="Macro SAM 2016 CEI_modelo (2)" sheetId="21" r:id="rId3"/>
    <sheet name="SAM 2016" sheetId="16" r:id="rId4"/>
    <sheet name="SAM 2016_modificada" sheetId="19" r:id="rId5"/>
    <sheet name="SAM 2016_final" sheetId="20" r:id="rId6"/>
    <sheet name="SAM 2016_final_FE_eti" sheetId="23" r:id="rId7"/>
    <sheet name="SAM 2016_final_FE" sheetId="24" r:id="rId8"/>
    <sheet name="SAM 2016_final_FE Simu1" sheetId="35" r:id="rId9"/>
    <sheet name="SAM 2016_final_FE Simu2" sheetId="3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36" i="37" l="1"/>
  <c r="AM134" i="37"/>
  <c r="AM132" i="37"/>
  <c r="AM130" i="37"/>
  <c r="AN127" i="37"/>
  <c r="AN140" i="37" s="1"/>
  <c r="AP15" i="37" s="1"/>
  <c r="AM127" i="37"/>
  <c r="AM140" i="37" s="1"/>
  <c r="AN15" i="37" s="1"/>
  <c r="AL127" i="37"/>
  <c r="AL140" i="37" s="1"/>
  <c r="AM15" i="37" s="1"/>
  <c r="AK127" i="37"/>
  <c r="AK140" i="37" s="1"/>
  <c r="AI15" i="37" s="1"/>
  <c r="AA127" i="37"/>
  <c r="Z127" i="37"/>
  <c r="U127" i="37"/>
  <c r="V126" i="37" s="1"/>
  <c r="W126" i="37" s="1"/>
  <c r="O127" i="37"/>
  <c r="AA126" i="37"/>
  <c r="AB126" i="37" s="1"/>
  <c r="Q126" i="37"/>
  <c r="P126" i="37"/>
  <c r="AB125" i="37"/>
  <c r="AA125" i="37"/>
  <c r="V125" i="37"/>
  <c r="W125" i="37" s="1"/>
  <c r="Q125" i="37"/>
  <c r="P125" i="37"/>
  <c r="AN124" i="37"/>
  <c r="AK124" i="37"/>
  <c r="AB124" i="37"/>
  <c r="AA124" i="37"/>
  <c r="V124" i="37"/>
  <c r="W124" i="37" s="1"/>
  <c r="Q124" i="37"/>
  <c r="P124" i="37"/>
  <c r="AB123" i="37"/>
  <c r="AA123" i="37"/>
  <c r="P123" i="37"/>
  <c r="Q123" i="37" s="1"/>
  <c r="AB122" i="37"/>
  <c r="AA122" i="37"/>
  <c r="Q122" i="37"/>
  <c r="P122" i="37"/>
  <c r="AA121" i="37"/>
  <c r="AB121" i="37" s="1"/>
  <c r="Q121" i="37"/>
  <c r="P121" i="37"/>
  <c r="AB120" i="37"/>
  <c r="AA120" i="37"/>
  <c r="V120" i="37"/>
  <c r="W120" i="37" s="1"/>
  <c r="Q120" i="37"/>
  <c r="P120" i="37"/>
  <c r="AB119" i="37"/>
  <c r="AA119" i="37"/>
  <c r="P119" i="37"/>
  <c r="Q119" i="37" s="1"/>
  <c r="AB118" i="37"/>
  <c r="AA118" i="37"/>
  <c r="Q118" i="37"/>
  <c r="P118" i="37"/>
  <c r="AA117" i="37"/>
  <c r="AB117" i="37" s="1"/>
  <c r="Q117" i="37"/>
  <c r="P117" i="37"/>
  <c r="AB116" i="37"/>
  <c r="AA116" i="37"/>
  <c r="V116" i="37"/>
  <c r="W116" i="37" s="1"/>
  <c r="Q116" i="37"/>
  <c r="P116" i="37"/>
  <c r="AB115" i="37"/>
  <c r="AA115" i="37"/>
  <c r="P115" i="37"/>
  <c r="Q115" i="37" s="1"/>
  <c r="O110" i="37"/>
  <c r="Q107" i="37" s="1"/>
  <c r="S107" i="37" s="1"/>
  <c r="S106" i="37"/>
  <c r="Q106" i="37"/>
  <c r="S102" i="37"/>
  <c r="Q102" i="37"/>
  <c r="Q100" i="37"/>
  <c r="S100" i="37" s="1"/>
  <c r="S98" i="37"/>
  <c r="Q98" i="37"/>
  <c r="Z95" i="37"/>
  <c r="Y95" i="37"/>
  <c r="X95" i="37"/>
  <c r="W95" i="37"/>
  <c r="V95" i="37"/>
  <c r="U95" i="37"/>
  <c r="T95" i="37"/>
  <c r="S95" i="37"/>
  <c r="R95" i="37"/>
  <c r="Q95" i="37"/>
  <c r="P95" i="37"/>
  <c r="O95" i="37"/>
  <c r="Z94" i="37"/>
  <c r="Y94" i="37"/>
  <c r="X94" i="37"/>
  <c r="W94" i="37"/>
  <c r="V94" i="37"/>
  <c r="U94" i="37"/>
  <c r="T94" i="37"/>
  <c r="S94" i="37"/>
  <c r="R94" i="37"/>
  <c r="Q94" i="37"/>
  <c r="P94" i="37"/>
  <c r="O94" i="37"/>
  <c r="Z93" i="37"/>
  <c r="Y93" i="37"/>
  <c r="X93" i="37"/>
  <c r="W93" i="37"/>
  <c r="V93" i="37"/>
  <c r="U93" i="37"/>
  <c r="T93" i="37"/>
  <c r="S93" i="37"/>
  <c r="R93" i="37"/>
  <c r="Q93" i="37"/>
  <c r="P93" i="37"/>
  <c r="O93" i="37"/>
  <c r="Z92" i="37"/>
  <c r="Y92" i="37"/>
  <c r="X92" i="37"/>
  <c r="W92" i="37"/>
  <c r="V92" i="37"/>
  <c r="U92" i="37"/>
  <c r="T92" i="37"/>
  <c r="S92" i="37"/>
  <c r="R92" i="37"/>
  <c r="Q92" i="37"/>
  <c r="P92" i="37"/>
  <c r="O92" i="37"/>
  <c r="Z91" i="37"/>
  <c r="Y91" i="37"/>
  <c r="X91" i="37"/>
  <c r="W91" i="37"/>
  <c r="V91" i="37"/>
  <c r="U91" i="37"/>
  <c r="T91" i="37"/>
  <c r="S91" i="37"/>
  <c r="R91" i="37"/>
  <c r="Q91" i="37"/>
  <c r="P91" i="37"/>
  <c r="O91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Z89" i="37"/>
  <c r="Y89" i="37"/>
  <c r="X89" i="37"/>
  <c r="W89" i="37"/>
  <c r="V89" i="37"/>
  <c r="U89" i="37"/>
  <c r="T89" i="37"/>
  <c r="S89" i="37"/>
  <c r="R89" i="37"/>
  <c r="Q89" i="37"/>
  <c r="P89" i="37"/>
  <c r="O89" i="37"/>
  <c r="Z88" i="37"/>
  <c r="Y88" i="37"/>
  <c r="X88" i="37"/>
  <c r="W88" i="37"/>
  <c r="V88" i="37"/>
  <c r="U88" i="37"/>
  <c r="T88" i="37"/>
  <c r="S88" i="37"/>
  <c r="R88" i="37"/>
  <c r="Q88" i="37"/>
  <c r="P88" i="37"/>
  <c r="O88" i="37"/>
  <c r="Z87" i="37"/>
  <c r="Y87" i="37"/>
  <c r="X87" i="37"/>
  <c r="W87" i="37"/>
  <c r="V87" i="37"/>
  <c r="U87" i="37"/>
  <c r="T87" i="37"/>
  <c r="S87" i="37"/>
  <c r="R87" i="37"/>
  <c r="Q87" i="37"/>
  <c r="P87" i="37"/>
  <c r="O87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Z85" i="37"/>
  <c r="Y85" i="37"/>
  <c r="X85" i="37"/>
  <c r="W85" i="37"/>
  <c r="V85" i="37"/>
  <c r="U85" i="37"/>
  <c r="T85" i="37"/>
  <c r="S85" i="37"/>
  <c r="R85" i="37"/>
  <c r="Q85" i="37"/>
  <c r="P85" i="37"/>
  <c r="O85" i="37"/>
  <c r="Z84" i="37"/>
  <c r="Y84" i="37"/>
  <c r="X84" i="37"/>
  <c r="W84" i="37"/>
  <c r="V84" i="37"/>
  <c r="U84" i="37"/>
  <c r="T84" i="37"/>
  <c r="S84" i="37"/>
  <c r="R84" i="37"/>
  <c r="Q84" i="37"/>
  <c r="P84" i="37"/>
  <c r="O84" i="37"/>
  <c r="Z83" i="37"/>
  <c r="Y83" i="37"/>
  <c r="X83" i="37"/>
  <c r="W83" i="37"/>
  <c r="V83" i="37"/>
  <c r="U83" i="37"/>
  <c r="T83" i="37"/>
  <c r="S83" i="37"/>
  <c r="R83" i="37"/>
  <c r="Q83" i="37"/>
  <c r="P83" i="37"/>
  <c r="O83" i="37"/>
  <c r="AA81" i="37"/>
  <c r="Q63" i="37"/>
  <c r="AH15" i="37" s="1"/>
  <c r="Q62" i="37"/>
  <c r="Q64" i="37" s="1"/>
  <c r="Q61" i="37"/>
  <c r="Q60" i="37"/>
  <c r="Q59" i="37"/>
  <c r="AQ46" i="37"/>
  <c r="AO46" i="37"/>
  <c r="AL46" i="37"/>
  <c r="AK46" i="37"/>
  <c r="AJ46" i="37"/>
  <c r="AF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AS43" i="37"/>
  <c r="AU43" i="37" s="1"/>
  <c r="AV43" i="37" s="1"/>
  <c r="AV42" i="37"/>
  <c r="AU42" i="37"/>
  <c r="AS42" i="37"/>
  <c r="AU41" i="37"/>
  <c r="AV41" i="37" s="1"/>
  <c r="AS41" i="37"/>
  <c r="AU40" i="37"/>
  <c r="AV40" i="37" s="1"/>
  <c r="AS40" i="37"/>
  <c r="AH40" i="37"/>
  <c r="AG40" i="37"/>
  <c r="AF40" i="37"/>
  <c r="AE40" i="37"/>
  <c r="AD40" i="37"/>
  <c r="AU39" i="37"/>
  <c r="AV39" i="37" s="1"/>
  <c r="AS39" i="37"/>
  <c r="AV38" i="37"/>
  <c r="AU38" i="37"/>
  <c r="AS38" i="37"/>
  <c r="AS37" i="37"/>
  <c r="AU37" i="37" s="1"/>
  <c r="AV37" i="37" s="1"/>
  <c r="AH36" i="37"/>
  <c r="AG36" i="37"/>
  <c r="AF36" i="37"/>
  <c r="AE36" i="37"/>
  <c r="AD36" i="37"/>
  <c r="AS36" i="37" s="1"/>
  <c r="AU36" i="37" s="1"/>
  <c r="AV36" i="37" s="1"/>
  <c r="AP35" i="37"/>
  <c r="AI35" i="37"/>
  <c r="AC35" i="37"/>
  <c r="AB35" i="37"/>
  <c r="AA35" i="37"/>
  <c r="AS35" i="37" s="1"/>
  <c r="AU35" i="37" s="1"/>
  <c r="AV35" i="37" s="1"/>
  <c r="AP34" i="37"/>
  <c r="AI34" i="37"/>
  <c r="AC34" i="37"/>
  <c r="AB34" i="37"/>
  <c r="AA34" i="37"/>
  <c r="AS34" i="37" s="1"/>
  <c r="AU34" i="37" s="1"/>
  <c r="AV34" i="37" s="1"/>
  <c r="AP33" i="37"/>
  <c r="AI33" i="37"/>
  <c r="AC33" i="37"/>
  <c r="AB33" i="37"/>
  <c r="AA33" i="37"/>
  <c r="AS33" i="37" s="1"/>
  <c r="AU33" i="37" s="1"/>
  <c r="AV33" i="37" s="1"/>
  <c r="AP32" i="37"/>
  <c r="AI32" i="37"/>
  <c r="AC32" i="37"/>
  <c r="AB32" i="37"/>
  <c r="AA32" i="37"/>
  <c r="AS32" i="37" s="1"/>
  <c r="AU32" i="37" s="1"/>
  <c r="AV32" i="37" s="1"/>
  <c r="AP31" i="37"/>
  <c r="AI31" i="37"/>
  <c r="AC31" i="37"/>
  <c r="AC46" i="37" s="1"/>
  <c r="AB31" i="37"/>
  <c r="AB46" i="37" s="1"/>
  <c r="AA31" i="37"/>
  <c r="AS31" i="37" s="1"/>
  <c r="AU31" i="37" s="1"/>
  <c r="AV31" i="37" s="1"/>
  <c r="AV30" i="37"/>
  <c r="AU30" i="37"/>
  <c r="AS30" i="37"/>
  <c r="AS29" i="37"/>
  <c r="AU29" i="37" s="1"/>
  <c r="AV29" i="37" s="1"/>
  <c r="AS28" i="37"/>
  <c r="AU28" i="37" s="1"/>
  <c r="AV28" i="37" s="1"/>
  <c r="AV27" i="37"/>
  <c r="AU27" i="37"/>
  <c r="AS27" i="37"/>
  <c r="AU26" i="37"/>
  <c r="AV26" i="37" s="1"/>
  <c r="AS26" i="37"/>
  <c r="AU25" i="37"/>
  <c r="AV25" i="37" s="1"/>
  <c r="AS25" i="37"/>
  <c r="AV24" i="37"/>
  <c r="AU24" i="37"/>
  <c r="AS24" i="37"/>
  <c r="AS23" i="37"/>
  <c r="AU23" i="37" s="1"/>
  <c r="AV23" i="37" s="1"/>
  <c r="AV22" i="37"/>
  <c r="AU22" i="37"/>
  <c r="AS22" i="37"/>
  <c r="AS21" i="37"/>
  <c r="AU21" i="37" s="1"/>
  <c r="AV21" i="37" s="1"/>
  <c r="AS20" i="37"/>
  <c r="AU20" i="37" s="1"/>
  <c r="AV20" i="37" s="1"/>
  <c r="AV19" i="37"/>
  <c r="AU19" i="37"/>
  <c r="AS19" i="37"/>
  <c r="AU18" i="37"/>
  <c r="AV18" i="37" s="1"/>
  <c r="AS18" i="37"/>
  <c r="AU17" i="37"/>
  <c r="AV17" i="37" s="1"/>
  <c r="AS17" i="37"/>
  <c r="AS16" i="37"/>
  <c r="AU16" i="37" s="1"/>
  <c r="AV16" i="37" s="1"/>
  <c r="AG15" i="37"/>
  <c r="AF15" i="37"/>
  <c r="AE15" i="37"/>
  <c r="AD15" i="37"/>
  <c r="AH14" i="37"/>
  <c r="AG14" i="37"/>
  <c r="AF14" i="37"/>
  <c r="AE14" i="37"/>
  <c r="AD14" i="37"/>
  <c r="AG13" i="37"/>
  <c r="AF13" i="37"/>
  <c r="AE13" i="37"/>
  <c r="AD13" i="37"/>
  <c r="AH12" i="37"/>
  <c r="AG12" i="37"/>
  <c r="AF12" i="37"/>
  <c r="AE12" i="37"/>
  <c r="AD12" i="37"/>
  <c r="AN11" i="37"/>
  <c r="AG11" i="37"/>
  <c r="AF11" i="37"/>
  <c r="AE11" i="37"/>
  <c r="AD11" i="37"/>
  <c r="AH10" i="37"/>
  <c r="AG10" i="37"/>
  <c r="AF10" i="37"/>
  <c r="AE10" i="37"/>
  <c r="AD10" i="37"/>
  <c r="AN9" i="37"/>
  <c r="AG9" i="37"/>
  <c r="AF9" i="37"/>
  <c r="AE9" i="37"/>
  <c r="AD9" i="37"/>
  <c r="AH8" i="37"/>
  <c r="AG8" i="37"/>
  <c r="AF8" i="37"/>
  <c r="AE8" i="37"/>
  <c r="AD8" i="37"/>
  <c r="AN7" i="37"/>
  <c r="AG7" i="37"/>
  <c r="AF7" i="37"/>
  <c r="AE7" i="37"/>
  <c r="AD7" i="37"/>
  <c r="AH6" i="37"/>
  <c r="AG6" i="37"/>
  <c r="AF6" i="37"/>
  <c r="AE6" i="37"/>
  <c r="AD6" i="37"/>
  <c r="AN5" i="37"/>
  <c r="AG5" i="37"/>
  <c r="AF5" i="37"/>
  <c r="AE5" i="37"/>
  <c r="AD5" i="37"/>
  <c r="AH4" i="37"/>
  <c r="AG4" i="37"/>
  <c r="AG46" i="37" s="1"/>
  <c r="AF4" i="37"/>
  <c r="AE4" i="37"/>
  <c r="AE46" i="37" s="1"/>
  <c r="AD4" i="37"/>
  <c r="AD46" i="37" s="1"/>
  <c r="AA46" i="37" l="1"/>
  <c r="AS5" i="37"/>
  <c r="AU5" i="37" s="1"/>
  <c r="AV5" i="37" s="1"/>
  <c r="AS15" i="37"/>
  <c r="AU15" i="37" s="1"/>
  <c r="AV15" i="37" s="1"/>
  <c r="AS12" i="37"/>
  <c r="AU12" i="37" s="1"/>
  <c r="AV12" i="37" s="1"/>
  <c r="AS14" i="37"/>
  <c r="AU14" i="37" s="1"/>
  <c r="AV14" i="37" s="1"/>
  <c r="AM138" i="37"/>
  <c r="AN13" i="37" s="1"/>
  <c r="V115" i="37"/>
  <c r="W115" i="37" s="1"/>
  <c r="V119" i="37"/>
  <c r="W119" i="37" s="1"/>
  <c r="V123" i="37"/>
  <c r="W123" i="37" s="1"/>
  <c r="AK129" i="37"/>
  <c r="AI4" i="37" s="1"/>
  <c r="AK131" i="37"/>
  <c r="AI6" i="37" s="1"/>
  <c r="AS6" i="37" s="1"/>
  <c r="AU6" i="37" s="1"/>
  <c r="AV6" i="37" s="1"/>
  <c r="AK133" i="37"/>
  <c r="AI8" i="37" s="1"/>
  <c r="AK135" i="37"/>
  <c r="AI10" i="37" s="1"/>
  <c r="AS10" i="37" s="1"/>
  <c r="AU10" i="37" s="1"/>
  <c r="AV10" i="37" s="1"/>
  <c r="AK137" i="37"/>
  <c r="AI12" i="37" s="1"/>
  <c r="AK139" i="37"/>
  <c r="AI14" i="37" s="1"/>
  <c r="Q104" i="37"/>
  <c r="S104" i="37" s="1"/>
  <c r="Q108" i="37"/>
  <c r="S108" i="37" s="1"/>
  <c r="AL129" i="37"/>
  <c r="AM4" i="37" s="1"/>
  <c r="AL131" i="37"/>
  <c r="AM6" i="37" s="1"/>
  <c r="AL133" i="37"/>
  <c r="AM8" i="37" s="1"/>
  <c r="AL135" i="37"/>
  <c r="AM10" i="37" s="1"/>
  <c r="AL137" i="37"/>
  <c r="AM12" i="37" s="1"/>
  <c r="AL139" i="37"/>
  <c r="AM14" i="37" s="1"/>
  <c r="AH5" i="37"/>
  <c r="AH46" i="37" s="1"/>
  <c r="AH7" i="37"/>
  <c r="AS7" i="37" s="1"/>
  <c r="AU7" i="37" s="1"/>
  <c r="AV7" i="37" s="1"/>
  <c r="AH9" i="37"/>
  <c r="AS9" i="37" s="1"/>
  <c r="AU9" i="37" s="1"/>
  <c r="AV9" i="37" s="1"/>
  <c r="AH11" i="37"/>
  <c r="AS11" i="37" s="1"/>
  <c r="AU11" i="37" s="1"/>
  <c r="AV11" i="37" s="1"/>
  <c r="AH13" i="37"/>
  <c r="AS13" i="37" s="1"/>
  <c r="AU13" i="37" s="1"/>
  <c r="AV13" i="37" s="1"/>
  <c r="V118" i="37"/>
  <c r="W118" i="37" s="1"/>
  <c r="V122" i="37"/>
  <c r="W122" i="37" s="1"/>
  <c r="AM129" i="37"/>
  <c r="AN4" i="37" s="1"/>
  <c r="AM131" i="37"/>
  <c r="AN6" i="37" s="1"/>
  <c r="AM133" i="37"/>
  <c r="AN8" i="37" s="1"/>
  <c r="AS8" i="37" s="1"/>
  <c r="AU8" i="37" s="1"/>
  <c r="AV8" i="37" s="1"/>
  <c r="AM135" i="37"/>
  <c r="AN10" i="37" s="1"/>
  <c r="AM137" i="37"/>
  <c r="AN12" i="37" s="1"/>
  <c r="AM139" i="37"/>
  <c r="AN14" i="37" s="1"/>
  <c r="Q101" i="37"/>
  <c r="S101" i="37" s="1"/>
  <c r="Q105" i="37"/>
  <c r="S105" i="37" s="1"/>
  <c r="Q109" i="37"/>
  <c r="S109" i="37" s="1"/>
  <c r="AN129" i="37"/>
  <c r="AP4" i="37" s="1"/>
  <c r="AN131" i="37"/>
  <c r="AP6" i="37" s="1"/>
  <c r="AN133" i="37"/>
  <c r="AP8" i="37" s="1"/>
  <c r="AN135" i="37"/>
  <c r="AP10" i="37" s="1"/>
  <c r="AN137" i="37"/>
  <c r="AP12" i="37" s="1"/>
  <c r="AN139" i="37"/>
  <c r="AP14" i="37" s="1"/>
  <c r="V117" i="37"/>
  <c r="W117" i="37" s="1"/>
  <c r="V121" i="37"/>
  <c r="W121" i="37" s="1"/>
  <c r="AK130" i="37"/>
  <c r="AI5" i="37" s="1"/>
  <c r="AK132" i="37"/>
  <c r="AI7" i="37" s="1"/>
  <c r="AK134" i="37"/>
  <c r="AI9" i="37" s="1"/>
  <c r="AK136" i="37"/>
  <c r="AI11" i="37" s="1"/>
  <c r="AK138" i="37"/>
  <c r="AI13" i="37" s="1"/>
  <c r="AL130" i="37"/>
  <c r="AM5" i="37" s="1"/>
  <c r="AL132" i="37"/>
  <c r="AM7" i="37" s="1"/>
  <c r="AL134" i="37"/>
  <c r="AM9" i="37" s="1"/>
  <c r="AL136" i="37"/>
  <c r="AM11" i="37" s="1"/>
  <c r="AL138" i="37"/>
  <c r="AM13" i="37" s="1"/>
  <c r="Q99" i="37"/>
  <c r="S99" i="37" s="1"/>
  <c r="Q103" i="37"/>
  <c r="S103" i="37" s="1"/>
  <c r="AN130" i="37"/>
  <c r="AP5" i="37" s="1"/>
  <c r="AN132" i="37"/>
  <c r="AP7" i="37" s="1"/>
  <c r="AN134" i="37"/>
  <c r="AP9" i="37" s="1"/>
  <c r="AN136" i="37"/>
  <c r="AP11" i="37" s="1"/>
  <c r="AN138" i="37"/>
  <c r="AP13" i="37" s="1"/>
  <c r="AI46" i="37" l="1"/>
  <c r="AS4" i="37"/>
  <c r="AU4" i="37" s="1"/>
  <c r="AV4" i="37" s="1"/>
  <c r="AM46" i="37"/>
  <c r="AN46" i="37"/>
  <c r="AP46" i="37"/>
  <c r="AA34" i="35" l="1"/>
  <c r="AA35" i="35"/>
  <c r="AA33" i="35"/>
  <c r="AS33" i="35" s="1"/>
  <c r="AU33" i="35" s="1"/>
  <c r="AV33" i="35" s="1"/>
  <c r="AA32" i="35"/>
  <c r="AA31" i="35"/>
  <c r="AH5" i="35"/>
  <c r="AH6" i="35"/>
  <c r="AH46" i="35" s="1"/>
  <c r="AH7" i="35"/>
  <c r="AH8" i="35"/>
  <c r="AH9" i="35"/>
  <c r="AH10" i="35"/>
  <c r="AH11" i="35"/>
  <c r="AH12" i="35"/>
  <c r="AH13" i="35"/>
  <c r="AH14" i="35"/>
  <c r="AH15" i="35"/>
  <c r="AH4" i="35"/>
  <c r="AG5" i="35"/>
  <c r="AG6" i="35"/>
  <c r="AG7" i="35"/>
  <c r="AG8" i="35"/>
  <c r="AG9" i="35"/>
  <c r="AG10" i="35"/>
  <c r="AG11" i="35"/>
  <c r="AG12" i="35"/>
  <c r="AG13" i="35"/>
  <c r="AG14" i="35"/>
  <c r="AG15" i="35"/>
  <c r="AG4" i="35"/>
  <c r="AF5" i="35"/>
  <c r="AF6" i="35"/>
  <c r="AF7" i="35"/>
  <c r="AF8" i="35"/>
  <c r="AF9" i="35"/>
  <c r="AF10" i="35"/>
  <c r="AF11" i="35"/>
  <c r="AF12" i="35"/>
  <c r="AF13" i="35"/>
  <c r="AF14" i="35"/>
  <c r="AF15" i="35"/>
  <c r="AF4" i="35"/>
  <c r="AE5" i="35"/>
  <c r="AE6" i="35"/>
  <c r="AE7" i="35"/>
  <c r="AE8" i="35"/>
  <c r="AE9" i="35"/>
  <c r="AE10" i="35"/>
  <c r="AE11" i="35"/>
  <c r="AE12" i="35"/>
  <c r="AE13" i="35"/>
  <c r="AE14" i="35"/>
  <c r="AE15" i="35"/>
  <c r="AE4" i="35"/>
  <c r="AD5" i="35"/>
  <c r="AD6" i="35"/>
  <c r="AD7" i="35"/>
  <c r="AD8" i="35"/>
  <c r="AD9" i="35"/>
  <c r="AD10" i="35"/>
  <c r="AD11" i="35"/>
  <c r="AD12" i="35"/>
  <c r="AD13" i="35"/>
  <c r="AD14" i="35"/>
  <c r="AD15" i="35"/>
  <c r="AD4" i="35"/>
  <c r="AK51" i="35"/>
  <c r="AK52" i="35"/>
  <c r="AK53" i="35"/>
  <c r="AK54" i="35"/>
  <c r="AK50" i="35"/>
  <c r="AS32" i="35"/>
  <c r="AU32" i="35" s="1"/>
  <c r="AV32" i="35" s="1"/>
  <c r="AS34" i="35"/>
  <c r="AU34" i="35" s="1"/>
  <c r="AV34" i="35" s="1"/>
  <c r="AH51" i="35"/>
  <c r="AH52" i="35"/>
  <c r="AH53" i="35"/>
  <c r="AH54" i="35"/>
  <c r="AH50" i="35"/>
  <c r="AL139" i="35"/>
  <c r="AL137" i="35"/>
  <c r="AL135" i="35"/>
  <c r="AL133" i="35"/>
  <c r="AL131" i="35"/>
  <c r="AL129" i="35"/>
  <c r="AN127" i="35"/>
  <c r="AN140" i="35" s="1"/>
  <c r="AP15" i="35" s="1"/>
  <c r="AM127" i="35"/>
  <c r="AM140" i="35" s="1"/>
  <c r="AN15" i="35" s="1"/>
  <c r="AL127" i="35"/>
  <c r="AL140" i="35" s="1"/>
  <c r="AM15" i="35" s="1"/>
  <c r="Z127" i="35"/>
  <c r="AA127" i="35" s="1"/>
  <c r="U127" i="35"/>
  <c r="V125" i="35" s="1"/>
  <c r="W125" i="35" s="1"/>
  <c r="O127" i="35"/>
  <c r="P123" i="35" s="1"/>
  <c r="Q123" i="35" s="1"/>
  <c r="AA126" i="35"/>
  <c r="AB126" i="35" s="1"/>
  <c r="AA125" i="35"/>
  <c r="AB125" i="35" s="1"/>
  <c r="AN124" i="35"/>
  <c r="AK124" i="35"/>
  <c r="AA124" i="35"/>
  <c r="AB124" i="35" s="1"/>
  <c r="AA123" i="35"/>
  <c r="AB123" i="35" s="1"/>
  <c r="V123" i="35"/>
  <c r="W123" i="35" s="1"/>
  <c r="AA122" i="35"/>
  <c r="AB122" i="35" s="1"/>
  <c r="P122" i="35"/>
  <c r="Q122" i="35" s="1"/>
  <c r="AB121" i="35"/>
  <c r="AA121" i="35"/>
  <c r="AA120" i="35"/>
  <c r="AB120" i="35" s="1"/>
  <c r="AA119" i="35"/>
  <c r="AB119" i="35" s="1"/>
  <c r="V119" i="35"/>
  <c r="W119" i="35" s="1"/>
  <c r="AA118" i="35"/>
  <c r="AB118" i="35" s="1"/>
  <c r="P118" i="35"/>
  <c r="Q118" i="35" s="1"/>
  <c r="AB117" i="35"/>
  <c r="AA117" i="35"/>
  <c r="AA116" i="35"/>
  <c r="AB116" i="35" s="1"/>
  <c r="AB115" i="35"/>
  <c r="AA115" i="35"/>
  <c r="V115" i="35"/>
  <c r="W115" i="35" s="1"/>
  <c r="O110" i="35"/>
  <c r="Q109" i="35"/>
  <c r="S109" i="35" s="1"/>
  <c r="Q108" i="35"/>
  <c r="S108" i="35" s="1"/>
  <c r="Q107" i="35"/>
  <c r="S107" i="35" s="1"/>
  <c r="S106" i="35"/>
  <c r="Q106" i="35"/>
  <c r="Q105" i="35"/>
  <c r="S105" i="35" s="1"/>
  <c r="Q104" i="35"/>
  <c r="S104" i="35" s="1"/>
  <c r="Q103" i="35"/>
  <c r="S103" i="35" s="1"/>
  <c r="S102" i="35"/>
  <c r="Q102" i="35"/>
  <c r="Q101" i="35"/>
  <c r="S101" i="35" s="1"/>
  <c r="Q100" i="35"/>
  <c r="S100" i="35" s="1"/>
  <c r="Q99" i="35"/>
  <c r="S99" i="35" s="1"/>
  <c r="S98" i="35"/>
  <c r="Q98" i="35"/>
  <c r="Z95" i="35"/>
  <c r="Y95" i="35"/>
  <c r="X95" i="35"/>
  <c r="W95" i="35"/>
  <c r="V95" i="35"/>
  <c r="U95" i="35"/>
  <c r="T95" i="35"/>
  <c r="S95" i="35"/>
  <c r="R95" i="35"/>
  <c r="Q95" i="35"/>
  <c r="P95" i="35"/>
  <c r="O95" i="35"/>
  <c r="Z94" i="35"/>
  <c r="Y94" i="35"/>
  <c r="X94" i="35"/>
  <c r="W94" i="35"/>
  <c r="V94" i="35"/>
  <c r="U94" i="35"/>
  <c r="T94" i="35"/>
  <c r="S94" i="35"/>
  <c r="R94" i="35"/>
  <c r="Q94" i="35"/>
  <c r="P94" i="35"/>
  <c r="O94" i="35"/>
  <c r="Z93" i="35"/>
  <c r="Y93" i="35"/>
  <c r="X93" i="35"/>
  <c r="W93" i="35"/>
  <c r="V93" i="35"/>
  <c r="U93" i="35"/>
  <c r="T93" i="35"/>
  <c r="S93" i="35"/>
  <c r="R93" i="35"/>
  <c r="Q93" i="35"/>
  <c r="P93" i="35"/>
  <c r="O93" i="35"/>
  <c r="Z92" i="35"/>
  <c r="Y92" i="35"/>
  <c r="X92" i="35"/>
  <c r="W92" i="35"/>
  <c r="V92" i="35"/>
  <c r="U92" i="35"/>
  <c r="T92" i="35"/>
  <c r="S92" i="35"/>
  <c r="R92" i="35"/>
  <c r="Q92" i="35"/>
  <c r="P92" i="35"/>
  <c r="O92" i="35"/>
  <c r="Z91" i="35"/>
  <c r="Y91" i="35"/>
  <c r="X91" i="35"/>
  <c r="W91" i="35"/>
  <c r="V91" i="35"/>
  <c r="U91" i="35"/>
  <c r="T91" i="35"/>
  <c r="S91" i="35"/>
  <c r="R91" i="35"/>
  <c r="Q91" i="35"/>
  <c r="P91" i="35"/>
  <c r="O91" i="35"/>
  <c r="Z90" i="35"/>
  <c r="Y90" i="35"/>
  <c r="X90" i="35"/>
  <c r="W90" i="35"/>
  <c r="V90" i="35"/>
  <c r="U90" i="35"/>
  <c r="T90" i="35"/>
  <c r="S90" i="35"/>
  <c r="R90" i="35"/>
  <c r="Q90" i="35"/>
  <c r="P90" i="35"/>
  <c r="O90" i="35"/>
  <c r="Z89" i="35"/>
  <c r="Y89" i="35"/>
  <c r="X89" i="35"/>
  <c r="W89" i="35"/>
  <c r="V89" i="35"/>
  <c r="U89" i="35"/>
  <c r="T89" i="35"/>
  <c r="S89" i="35"/>
  <c r="R89" i="35"/>
  <c r="Q89" i="35"/>
  <c r="P89" i="35"/>
  <c r="O89" i="35"/>
  <c r="Z88" i="35"/>
  <c r="Y88" i="35"/>
  <c r="X88" i="35"/>
  <c r="W88" i="35"/>
  <c r="V88" i="35"/>
  <c r="U88" i="35"/>
  <c r="T88" i="35"/>
  <c r="S88" i="35"/>
  <c r="R88" i="35"/>
  <c r="Q88" i="35"/>
  <c r="P88" i="35"/>
  <c r="O88" i="35"/>
  <c r="Z87" i="35"/>
  <c r="Y87" i="35"/>
  <c r="X87" i="35"/>
  <c r="W87" i="35"/>
  <c r="V87" i="35"/>
  <c r="U87" i="35"/>
  <c r="T87" i="35"/>
  <c r="S87" i="35"/>
  <c r="R87" i="35"/>
  <c r="Q87" i="35"/>
  <c r="P87" i="35"/>
  <c r="O87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Z85" i="35"/>
  <c r="Y85" i="35"/>
  <c r="X85" i="35"/>
  <c r="W85" i="35"/>
  <c r="V85" i="35"/>
  <c r="U85" i="35"/>
  <c r="T85" i="35"/>
  <c r="S85" i="35"/>
  <c r="R85" i="35"/>
  <c r="Q85" i="35"/>
  <c r="P85" i="35"/>
  <c r="O85" i="35"/>
  <c r="Z84" i="35"/>
  <c r="Y84" i="35"/>
  <c r="X84" i="35"/>
  <c r="W84" i="35"/>
  <c r="V84" i="35"/>
  <c r="U84" i="35"/>
  <c r="T84" i="35"/>
  <c r="S84" i="35"/>
  <c r="R84" i="35"/>
  <c r="Q84" i="35"/>
  <c r="P84" i="35"/>
  <c r="O84" i="35"/>
  <c r="Z83" i="35"/>
  <c r="Y83" i="35"/>
  <c r="X83" i="35"/>
  <c r="W83" i="35"/>
  <c r="V83" i="35"/>
  <c r="U83" i="35"/>
  <c r="T83" i="35"/>
  <c r="S83" i="35"/>
  <c r="R83" i="35"/>
  <c r="Q83" i="35"/>
  <c r="P83" i="35"/>
  <c r="O83" i="35"/>
  <c r="AA81" i="35"/>
  <c r="Q64" i="35"/>
  <c r="Q63" i="35"/>
  <c r="Q62" i="35"/>
  <c r="Q61" i="35"/>
  <c r="Q60" i="35"/>
  <c r="Q59" i="35"/>
  <c r="AQ46" i="35"/>
  <c r="AO46" i="35"/>
  <c r="AL46" i="35"/>
  <c r="AK46" i="35"/>
  <c r="AJ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AU43" i="35"/>
  <c r="AV43" i="35" s="1"/>
  <c r="AS43" i="35"/>
  <c r="AS42" i="35"/>
  <c r="AU42" i="35" s="1"/>
  <c r="AV42" i="35" s="1"/>
  <c r="AS41" i="35"/>
  <c r="AU41" i="35" s="1"/>
  <c r="AV41" i="35" s="1"/>
  <c r="AH40" i="35"/>
  <c r="AG40" i="35"/>
  <c r="AF40" i="35"/>
  <c r="AE40" i="35"/>
  <c r="AD40" i="35"/>
  <c r="AS40" i="35" s="1"/>
  <c r="AU40" i="35" s="1"/>
  <c r="AV40" i="35" s="1"/>
  <c r="AS39" i="35"/>
  <c r="AU39" i="35" s="1"/>
  <c r="AV39" i="35" s="1"/>
  <c r="AU38" i="35"/>
  <c r="AV38" i="35" s="1"/>
  <c r="AS38" i="35"/>
  <c r="AS37" i="35"/>
  <c r="AU37" i="35" s="1"/>
  <c r="AV37" i="35" s="1"/>
  <c r="AH36" i="35"/>
  <c r="AG36" i="35"/>
  <c r="AF36" i="35"/>
  <c r="AE36" i="35"/>
  <c r="AD36" i="35"/>
  <c r="AS36" i="35" s="1"/>
  <c r="AU36" i="35" s="1"/>
  <c r="AV36" i="35" s="1"/>
  <c r="AP35" i="35"/>
  <c r="AI35" i="35"/>
  <c r="AC35" i="35"/>
  <c r="AB35" i="35"/>
  <c r="AP34" i="35"/>
  <c r="AI34" i="35"/>
  <c r="AC34" i="35"/>
  <c r="AB34" i="35"/>
  <c r="AP33" i="35"/>
  <c r="AI33" i="35"/>
  <c r="AC33" i="35"/>
  <c r="AB33" i="35"/>
  <c r="AP32" i="35"/>
  <c r="AI32" i="35"/>
  <c r="AC32" i="35"/>
  <c r="AB32" i="35"/>
  <c r="AP31" i="35"/>
  <c r="AI31" i="35"/>
  <c r="AC31" i="35"/>
  <c r="AC46" i="35" s="1"/>
  <c r="AB31" i="35"/>
  <c r="AB46" i="35" s="1"/>
  <c r="AS30" i="35"/>
  <c r="AU30" i="35" s="1"/>
  <c r="AV30" i="35" s="1"/>
  <c r="AS29" i="35"/>
  <c r="AU29" i="35" s="1"/>
  <c r="AV29" i="35" s="1"/>
  <c r="AU28" i="35"/>
  <c r="AV28" i="35" s="1"/>
  <c r="AS28" i="35"/>
  <c r="AS27" i="35"/>
  <c r="AU27" i="35" s="1"/>
  <c r="AV27" i="35" s="1"/>
  <c r="AS26" i="35"/>
  <c r="AU26" i="35" s="1"/>
  <c r="AV26" i="35" s="1"/>
  <c r="AS25" i="35"/>
  <c r="AU25" i="35" s="1"/>
  <c r="AV25" i="35" s="1"/>
  <c r="AU24" i="35"/>
  <c r="AV24" i="35" s="1"/>
  <c r="AS24" i="35"/>
  <c r="AS23" i="35"/>
  <c r="AU23" i="35" s="1"/>
  <c r="AV23" i="35" s="1"/>
  <c r="AS22" i="35"/>
  <c r="AU22" i="35" s="1"/>
  <c r="AV22" i="35" s="1"/>
  <c r="AS21" i="35"/>
  <c r="AU21" i="35" s="1"/>
  <c r="AV21" i="35" s="1"/>
  <c r="AU20" i="35"/>
  <c r="AV20" i="35" s="1"/>
  <c r="AS20" i="35"/>
  <c r="AS19" i="35"/>
  <c r="AU19" i="35" s="1"/>
  <c r="AV19" i="35" s="1"/>
  <c r="AS18" i="35"/>
  <c r="AU18" i="35" s="1"/>
  <c r="AV18" i="35" s="1"/>
  <c r="AS17" i="35"/>
  <c r="AU17" i="35" s="1"/>
  <c r="AV17" i="35" s="1"/>
  <c r="AU16" i="35"/>
  <c r="AV16" i="35" s="1"/>
  <c r="AS16" i="35"/>
  <c r="AM14" i="35"/>
  <c r="AM12" i="35"/>
  <c r="AM10" i="35"/>
  <c r="AM8" i="35"/>
  <c r="AM6" i="35"/>
  <c r="AM4" i="35"/>
  <c r="AG46" i="35" l="1"/>
  <c r="AF46" i="35"/>
  <c r="AE46" i="35"/>
  <c r="AD46" i="35"/>
  <c r="AA46" i="35"/>
  <c r="AS35" i="35"/>
  <c r="AU35" i="35" s="1"/>
  <c r="AV35" i="35" s="1"/>
  <c r="AK138" i="35"/>
  <c r="AI13" i="35" s="1"/>
  <c r="P117" i="35"/>
  <c r="Q117" i="35" s="1"/>
  <c r="V118" i="35"/>
  <c r="W118" i="35" s="1"/>
  <c r="P121" i="35"/>
  <c r="Q121" i="35" s="1"/>
  <c r="V122" i="35"/>
  <c r="W122" i="35" s="1"/>
  <c r="P126" i="35"/>
  <c r="Q126" i="35" s="1"/>
  <c r="AM129" i="35"/>
  <c r="AN4" i="35" s="1"/>
  <c r="AM131" i="35"/>
  <c r="AN6" i="35" s="1"/>
  <c r="AM133" i="35"/>
  <c r="AN8" i="35" s="1"/>
  <c r="AM135" i="35"/>
  <c r="AN10" i="35" s="1"/>
  <c r="AM137" i="35"/>
  <c r="AN12" i="35" s="1"/>
  <c r="AM139" i="35"/>
  <c r="AN14" i="35" s="1"/>
  <c r="AN129" i="35"/>
  <c r="AP4" i="35" s="1"/>
  <c r="AN131" i="35"/>
  <c r="AP6" i="35" s="1"/>
  <c r="AN133" i="35"/>
  <c r="AP8" i="35" s="1"/>
  <c r="AN135" i="35"/>
  <c r="AP10" i="35" s="1"/>
  <c r="AN137" i="35"/>
  <c r="AP12" i="35" s="1"/>
  <c r="AN139" i="35"/>
  <c r="AP14" i="35" s="1"/>
  <c r="AS31" i="35"/>
  <c r="AU31" i="35" s="1"/>
  <c r="AV31" i="35" s="1"/>
  <c r="P116" i="35"/>
  <c r="Q116" i="35" s="1"/>
  <c r="V117" i="35"/>
  <c r="W117" i="35" s="1"/>
  <c r="P120" i="35"/>
  <c r="Q120" i="35" s="1"/>
  <c r="V121" i="35"/>
  <c r="W121" i="35" s="1"/>
  <c r="P124" i="35"/>
  <c r="Q124" i="35" s="1"/>
  <c r="P125" i="35"/>
  <c r="Q125" i="35" s="1"/>
  <c r="V126" i="35"/>
  <c r="W126" i="35" s="1"/>
  <c r="AK127" i="35"/>
  <c r="AL130" i="35"/>
  <c r="AM5" i="35" s="1"/>
  <c r="AM46" i="35" s="1"/>
  <c r="AL132" i="35"/>
  <c r="AM7" i="35" s="1"/>
  <c r="AL134" i="35"/>
  <c r="AM9" i="35" s="1"/>
  <c r="AL136" i="35"/>
  <c r="AM11" i="35" s="1"/>
  <c r="AL138" i="35"/>
  <c r="AM13" i="35" s="1"/>
  <c r="P115" i="35"/>
  <c r="Q115" i="35" s="1"/>
  <c r="V116" i="35"/>
  <c r="W116" i="35" s="1"/>
  <c r="P119" i="35"/>
  <c r="Q119" i="35" s="1"/>
  <c r="V120" i="35"/>
  <c r="W120" i="35" s="1"/>
  <c r="V124" i="35"/>
  <c r="W124" i="35" s="1"/>
  <c r="AM130" i="35"/>
  <c r="AN5" i="35" s="1"/>
  <c r="AM132" i="35"/>
  <c r="AN7" i="35" s="1"/>
  <c r="AM134" i="35"/>
  <c r="AN9" i="35" s="1"/>
  <c r="AM136" i="35"/>
  <c r="AN11" i="35" s="1"/>
  <c r="AM138" i="35"/>
  <c r="AN13" i="35" s="1"/>
  <c r="AN130" i="35"/>
  <c r="AP5" i="35" s="1"/>
  <c r="AN132" i="35"/>
  <c r="AP7" i="35" s="1"/>
  <c r="AN134" i="35"/>
  <c r="AP9" i="35" s="1"/>
  <c r="AN136" i="35"/>
  <c r="AP11" i="35" s="1"/>
  <c r="AN138" i="35"/>
  <c r="AP13" i="35" s="1"/>
  <c r="AN46" i="35" l="1"/>
  <c r="AP46" i="35"/>
  <c r="AK131" i="35"/>
  <c r="AI6" i="35" s="1"/>
  <c r="AS6" i="35" s="1"/>
  <c r="AU6" i="35" s="1"/>
  <c r="AV6" i="35" s="1"/>
  <c r="AK137" i="35"/>
  <c r="AI12" i="35" s="1"/>
  <c r="AS12" i="35" s="1"/>
  <c r="AU12" i="35" s="1"/>
  <c r="AV12" i="35" s="1"/>
  <c r="AK140" i="35"/>
  <c r="AI15" i="35" s="1"/>
  <c r="AS15" i="35" s="1"/>
  <c r="AU15" i="35" s="1"/>
  <c r="AV15" i="35" s="1"/>
  <c r="AK136" i="35"/>
  <c r="AI11" i="35" s="1"/>
  <c r="AS11" i="35" s="1"/>
  <c r="AU11" i="35" s="1"/>
  <c r="AV11" i="35" s="1"/>
  <c r="AK134" i="35"/>
  <c r="AI9" i="35" s="1"/>
  <c r="AS9" i="35" s="1"/>
  <c r="AU9" i="35" s="1"/>
  <c r="AV9" i="35" s="1"/>
  <c r="AK132" i="35"/>
  <c r="AI7" i="35" s="1"/>
  <c r="AS7" i="35" s="1"/>
  <c r="AU7" i="35" s="1"/>
  <c r="AV7" i="35" s="1"/>
  <c r="AK130" i="35"/>
  <c r="AI5" i="35" s="1"/>
  <c r="AS5" i="35" s="1"/>
  <c r="AU5" i="35" s="1"/>
  <c r="AV5" i="35" s="1"/>
  <c r="AK139" i="35"/>
  <c r="AI14" i="35" s="1"/>
  <c r="AS14" i="35" s="1"/>
  <c r="AU14" i="35" s="1"/>
  <c r="AV14" i="35" s="1"/>
  <c r="AK129" i="35"/>
  <c r="AI4" i="35" s="1"/>
  <c r="AK133" i="35"/>
  <c r="AI8" i="35" s="1"/>
  <c r="AS8" i="35" s="1"/>
  <c r="AU8" i="35" s="1"/>
  <c r="AV8" i="35" s="1"/>
  <c r="AK135" i="35"/>
  <c r="AI10" i="35" s="1"/>
  <c r="AS10" i="35" s="1"/>
  <c r="AU10" i="35" s="1"/>
  <c r="AV10" i="35" s="1"/>
  <c r="AS13" i="35"/>
  <c r="AU13" i="35" s="1"/>
  <c r="AV13" i="35" s="1"/>
  <c r="AI46" i="35" l="1"/>
  <c r="AS4" i="35"/>
  <c r="AU4" i="35" s="1"/>
  <c r="AV4" i="35" s="1"/>
  <c r="AS16" i="24" l="1"/>
  <c r="AU16" i="24" s="1"/>
  <c r="AV16" i="24" s="1"/>
  <c r="C46" i="24"/>
  <c r="AL140" i="24"/>
  <c r="AM15" i="24" s="1"/>
  <c r="AM127" i="24"/>
  <c r="AM139" i="24" s="1"/>
  <c r="AN14" i="24" s="1"/>
  <c r="AL127" i="24"/>
  <c r="AL138" i="24" s="1"/>
  <c r="AA127" i="24"/>
  <c r="Z127" i="24"/>
  <c r="AA125" i="24" s="1"/>
  <c r="AB125" i="24" s="1"/>
  <c r="U127" i="24"/>
  <c r="V123" i="24" s="1"/>
  <c r="W123" i="24" s="1"/>
  <c r="O127" i="24"/>
  <c r="P124" i="24" s="1"/>
  <c r="Q124" i="24" s="1"/>
  <c r="AA126" i="24"/>
  <c r="AB126" i="24" s="1"/>
  <c r="P126" i="24"/>
  <c r="Q126" i="24" s="1"/>
  <c r="V125" i="24"/>
  <c r="W125" i="24" s="1"/>
  <c r="AN124" i="24"/>
  <c r="AK124" i="24"/>
  <c r="AK127" i="24" s="1"/>
  <c r="V124" i="24"/>
  <c r="W124" i="24" s="1"/>
  <c r="AA123" i="24"/>
  <c r="AB123" i="24" s="1"/>
  <c r="P123" i="24"/>
  <c r="Q123" i="24" s="1"/>
  <c r="AA122" i="24"/>
  <c r="AB122" i="24" s="1"/>
  <c r="AA121" i="24"/>
  <c r="AB121" i="24" s="1"/>
  <c r="V121" i="24"/>
  <c r="W121" i="24" s="1"/>
  <c r="V120" i="24"/>
  <c r="W120" i="24" s="1"/>
  <c r="P120" i="24"/>
  <c r="Q120" i="24" s="1"/>
  <c r="AB119" i="24"/>
  <c r="AA119" i="24"/>
  <c r="AA118" i="24"/>
  <c r="AB118" i="24" s="1"/>
  <c r="Q118" i="24"/>
  <c r="P118" i="24"/>
  <c r="AA117" i="24"/>
  <c r="AB117" i="24" s="1"/>
  <c r="P117" i="24"/>
  <c r="Q117" i="24" s="1"/>
  <c r="V116" i="24"/>
  <c r="W116" i="24" s="1"/>
  <c r="AB115" i="24"/>
  <c r="AA115" i="24"/>
  <c r="P115" i="24"/>
  <c r="Q115" i="24" s="1"/>
  <c r="O110" i="24"/>
  <c r="Q109" i="24" s="1"/>
  <c r="S109" i="24"/>
  <c r="Q102" i="24"/>
  <c r="S102" i="24" s="1"/>
  <c r="Q98" i="24"/>
  <c r="S98" i="24" s="1"/>
  <c r="Z95" i="24"/>
  <c r="Y95" i="24"/>
  <c r="X95" i="24"/>
  <c r="W95" i="24"/>
  <c r="V95" i="24"/>
  <c r="U95" i="24"/>
  <c r="T95" i="24"/>
  <c r="S95" i="24"/>
  <c r="R95" i="24"/>
  <c r="Q95" i="24"/>
  <c r="P95" i="24"/>
  <c r="O95" i="24"/>
  <c r="Z94" i="24"/>
  <c r="Y94" i="24"/>
  <c r="X94" i="24"/>
  <c r="W94" i="24"/>
  <c r="V94" i="24"/>
  <c r="U94" i="24"/>
  <c r="T94" i="24"/>
  <c r="S94" i="24"/>
  <c r="R94" i="24"/>
  <c r="Q94" i="24"/>
  <c r="P94" i="24"/>
  <c r="O94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Z92" i="24"/>
  <c r="Y92" i="24"/>
  <c r="X92" i="24"/>
  <c r="W92" i="24"/>
  <c r="V92" i="24"/>
  <c r="U92" i="24"/>
  <c r="T92" i="24"/>
  <c r="S92" i="24"/>
  <c r="R92" i="24"/>
  <c r="Q92" i="24"/>
  <c r="P92" i="24"/>
  <c r="O92" i="24"/>
  <c r="Z91" i="24"/>
  <c r="Y91" i="24"/>
  <c r="X91" i="24"/>
  <c r="W91" i="24"/>
  <c r="V91" i="24"/>
  <c r="U91" i="24"/>
  <c r="T91" i="24"/>
  <c r="S91" i="24"/>
  <c r="R91" i="24"/>
  <c r="Q91" i="24"/>
  <c r="P91" i="24"/>
  <c r="O91" i="24"/>
  <c r="Z90" i="24"/>
  <c r="Y90" i="24"/>
  <c r="X90" i="24"/>
  <c r="W90" i="24"/>
  <c r="V90" i="24"/>
  <c r="U90" i="24"/>
  <c r="T90" i="24"/>
  <c r="S90" i="24"/>
  <c r="R90" i="24"/>
  <c r="Q90" i="24"/>
  <c r="P90" i="24"/>
  <c r="O90" i="24"/>
  <c r="Z89" i="24"/>
  <c r="Y89" i="24"/>
  <c r="X89" i="24"/>
  <c r="W89" i="24"/>
  <c r="V89" i="24"/>
  <c r="U89" i="24"/>
  <c r="T89" i="24"/>
  <c r="S89" i="24"/>
  <c r="R89" i="24"/>
  <c r="Q89" i="24"/>
  <c r="P89" i="24"/>
  <c r="O89" i="24"/>
  <c r="Z88" i="24"/>
  <c r="Y88" i="24"/>
  <c r="X88" i="24"/>
  <c r="W88" i="24"/>
  <c r="V88" i="24"/>
  <c r="U88" i="24"/>
  <c r="T88" i="24"/>
  <c r="S88" i="24"/>
  <c r="R88" i="24"/>
  <c r="Q88" i="24"/>
  <c r="P88" i="24"/>
  <c r="O88" i="24"/>
  <c r="Z87" i="24"/>
  <c r="Y87" i="24"/>
  <c r="X87" i="24"/>
  <c r="W87" i="24"/>
  <c r="V87" i="24"/>
  <c r="U87" i="24"/>
  <c r="T87" i="24"/>
  <c r="S87" i="24"/>
  <c r="R87" i="24"/>
  <c r="Q87" i="24"/>
  <c r="P87" i="24"/>
  <c r="O87" i="24"/>
  <c r="Z86" i="24"/>
  <c r="Y86" i="24"/>
  <c r="X86" i="24"/>
  <c r="W86" i="24"/>
  <c r="V86" i="24"/>
  <c r="U86" i="24"/>
  <c r="T86" i="24"/>
  <c r="S86" i="24"/>
  <c r="R86" i="24"/>
  <c r="Q86" i="24"/>
  <c r="P86" i="24"/>
  <c r="O86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Z84" i="24"/>
  <c r="Y84" i="24"/>
  <c r="X84" i="24"/>
  <c r="W84" i="24"/>
  <c r="V84" i="24"/>
  <c r="U84" i="24"/>
  <c r="T84" i="24"/>
  <c r="S84" i="24"/>
  <c r="R84" i="24"/>
  <c r="Q84" i="24"/>
  <c r="P84" i="24"/>
  <c r="O84" i="24"/>
  <c r="Z83" i="24"/>
  <c r="Y83" i="24"/>
  <c r="X83" i="24"/>
  <c r="W83" i="24"/>
  <c r="V83" i="24"/>
  <c r="U83" i="24"/>
  <c r="T83" i="24"/>
  <c r="S83" i="24"/>
  <c r="R83" i="24"/>
  <c r="Q83" i="24"/>
  <c r="P83" i="24"/>
  <c r="O83" i="24"/>
  <c r="AA81" i="24"/>
  <c r="Q63" i="24"/>
  <c r="AH15" i="24" s="1"/>
  <c r="Q62" i="24"/>
  <c r="AG10" i="24" s="1"/>
  <c r="Q61" i="24"/>
  <c r="AF8" i="24" s="1"/>
  <c r="Q60" i="24"/>
  <c r="Q59" i="24"/>
  <c r="AD6" i="24" s="1"/>
  <c r="AQ46" i="24"/>
  <c r="AO46" i="24"/>
  <c r="AL46" i="24"/>
  <c r="AK46" i="24"/>
  <c r="AJ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AS43" i="24"/>
  <c r="AU43" i="24" s="1"/>
  <c r="AV43" i="24" s="1"/>
  <c r="AS42" i="24"/>
  <c r="AU42" i="24" s="1"/>
  <c r="AV42" i="24" s="1"/>
  <c r="AS41" i="24"/>
  <c r="AU41" i="24" s="1"/>
  <c r="AV41" i="24" s="1"/>
  <c r="AH40" i="24"/>
  <c r="AG40" i="24"/>
  <c r="AF40" i="24"/>
  <c r="AE40" i="24"/>
  <c r="AD40" i="24"/>
  <c r="AS40" i="24" s="1"/>
  <c r="AU40" i="24" s="1"/>
  <c r="AV40" i="24" s="1"/>
  <c r="AS39" i="24"/>
  <c r="AU39" i="24" s="1"/>
  <c r="AV39" i="24" s="1"/>
  <c r="AS38" i="24"/>
  <c r="AU38" i="24" s="1"/>
  <c r="AV38" i="24" s="1"/>
  <c r="AS37" i="24"/>
  <c r="AU37" i="24" s="1"/>
  <c r="AV37" i="24" s="1"/>
  <c r="AH36" i="24"/>
  <c r="AG36" i="24"/>
  <c r="AF36" i="24"/>
  <c r="AE36" i="24"/>
  <c r="AD36" i="24"/>
  <c r="AS36" i="24" s="1"/>
  <c r="AU36" i="24" s="1"/>
  <c r="AV36" i="24" s="1"/>
  <c r="AP35" i="24"/>
  <c r="AI35" i="24"/>
  <c r="AC35" i="24"/>
  <c r="AB35" i="24"/>
  <c r="AA35" i="24"/>
  <c r="AS35" i="24" s="1"/>
  <c r="AU35" i="24" s="1"/>
  <c r="AV35" i="24" s="1"/>
  <c r="AP34" i="24"/>
  <c r="AI34" i="24"/>
  <c r="AC34" i="24"/>
  <c r="AB34" i="24"/>
  <c r="AA34" i="24"/>
  <c r="AS34" i="24" s="1"/>
  <c r="AU34" i="24" s="1"/>
  <c r="AV34" i="24" s="1"/>
  <c r="AP33" i="24"/>
  <c r="AI33" i="24"/>
  <c r="AS33" i="24" s="1"/>
  <c r="AU33" i="24" s="1"/>
  <c r="AV33" i="24" s="1"/>
  <c r="AC33" i="24"/>
  <c r="AB33" i="24"/>
  <c r="AA33" i="24"/>
  <c r="AP32" i="24"/>
  <c r="AI32" i="24"/>
  <c r="AC32" i="24"/>
  <c r="AB32" i="24"/>
  <c r="AS32" i="24" s="1"/>
  <c r="AU32" i="24" s="1"/>
  <c r="AV32" i="24" s="1"/>
  <c r="AA32" i="24"/>
  <c r="AP31" i="24"/>
  <c r="AI31" i="24"/>
  <c r="AC31" i="24"/>
  <c r="AC46" i="24" s="1"/>
  <c r="AB31" i="24"/>
  <c r="AA31" i="24"/>
  <c r="AS31" i="24" s="1"/>
  <c r="AU31" i="24" s="1"/>
  <c r="AV31" i="24" s="1"/>
  <c r="AS30" i="24"/>
  <c r="AU30" i="24" s="1"/>
  <c r="AV30" i="24" s="1"/>
  <c r="AS29" i="24"/>
  <c r="AU29" i="24" s="1"/>
  <c r="AV29" i="24" s="1"/>
  <c r="AS28" i="24"/>
  <c r="AU28" i="24" s="1"/>
  <c r="AV28" i="24" s="1"/>
  <c r="AS27" i="24"/>
  <c r="AU27" i="24" s="1"/>
  <c r="AV27" i="24" s="1"/>
  <c r="AS26" i="24"/>
  <c r="AU26" i="24" s="1"/>
  <c r="AV26" i="24" s="1"/>
  <c r="AS25" i="24"/>
  <c r="AU25" i="24" s="1"/>
  <c r="AV25" i="24" s="1"/>
  <c r="AU24" i="24"/>
  <c r="AV24" i="24" s="1"/>
  <c r="AS24" i="24"/>
  <c r="AS23" i="24"/>
  <c r="AU23" i="24" s="1"/>
  <c r="AV23" i="24" s="1"/>
  <c r="AS22" i="24"/>
  <c r="AU22" i="24" s="1"/>
  <c r="AV22" i="24" s="1"/>
  <c r="AS21" i="24"/>
  <c r="AU21" i="24" s="1"/>
  <c r="AV21" i="24" s="1"/>
  <c r="AS20" i="24"/>
  <c r="AU20" i="24" s="1"/>
  <c r="AV20" i="24" s="1"/>
  <c r="AS19" i="24"/>
  <c r="AU19" i="24" s="1"/>
  <c r="AV19" i="24" s="1"/>
  <c r="AS18" i="24"/>
  <c r="AU18" i="24" s="1"/>
  <c r="AV18" i="24" s="1"/>
  <c r="AS17" i="24"/>
  <c r="AU17" i="24" s="1"/>
  <c r="AV17" i="24" s="1"/>
  <c r="AD15" i="24"/>
  <c r="AH14" i="24"/>
  <c r="AF14" i="24"/>
  <c r="AE14" i="24"/>
  <c r="AD14" i="24"/>
  <c r="AM13" i="24"/>
  <c r="AH12" i="24"/>
  <c r="AG12" i="24"/>
  <c r="AE12" i="24"/>
  <c r="AD12" i="24"/>
  <c r="AD11" i="24"/>
  <c r="AH10" i="24"/>
  <c r="AE10" i="24"/>
  <c r="AD9" i="24"/>
  <c r="AH8" i="24"/>
  <c r="AG8" i="24"/>
  <c r="AE8" i="24"/>
  <c r="AD8" i="24"/>
  <c r="AD7" i="24"/>
  <c r="AH6" i="24"/>
  <c r="AG6" i="24"/>
  <c r="AF6" i="24"/>
  <c r="AE6" i="24"/>
  <c r="AH4" i="24"/>
  <c r="AG4" i="24"/>
  <c r="AE4" i="24"/>
  <c r="AD4" i="24"/>
  <c r="AD46" i="24" l="1"/>
  <c r="AB46" i="24"/>
  <c r="AF4" i="24"/>
  <c r="AD10" i="24"/>
  <c r="AF12" i="24"/>
  <c r="AG14" i="24"/>
  <c r="Q64" i="24"/>
  <c r="P116" i="24"/>
  <c r="Q116" i="24" s="1"/>
  <c r="V118" i="24"/>
  <c r="W118" i="24" s="1"/>
  <c r="P121" i="24"/>
  <c r="Q121" i="24" s="1"/>
  <c r="P125" i="24"/>
  <c r="Q125" i="24" s="1"/>
  <c r="AF10" i="24"/>
  <c r="AD5" i="24"/>
  <c r="AD13" i="24"/>
  <c r="P119" i="24"/>
  <c r="Q119" i="24" s="1"/>
  <c r="V117" i="24"/>
  <c r="W117" i="24" s="1"/>
  <c r="P122" i="24"/>
  <c r="Q122" i="24" s="1"/>
  <c r="V126" i="24"/>
  <c r="W126" i="24" s="1"/>
  <c r="AA46" i="24"/>
  <c r="V122" i="24"/>
  <c r="W122" i="24" s="1"/>
  <c r="AK140" i="24"/>
  <c r="AI15" i="24" s="1"/>
  <c r="AK139" i="24"/>
  <c r="AI14" i="24" s="1"/>
  <c r="AK137" i="24"/>
  <c r="AI12" i="24" s="1"/>
  <c r="AK135" i="24"/>
  <c r="AI10" i="24" s="1"/>
  <c r="AK133" i="24"/>
  <c r="AI8" i="24" s="1"/>
  <c r="AK131" i="24"/>
  <c r="AI6" i="24" s="1"/>
  <c r="AK129" i="24"/>
  <c r="AI4" i="24" s="1"/>
  <c r="AK130" i="24"/>
  <c r="AI5" i="24" s="1"/>
  <c r="AK132" i="24"/>
  <c r="AI7" i="24" s="1"/>
  <c r="AF15" i="24"/>
  <c r="AF13" i="24"/>
  <c r="AF11" i="24"/>
  <c r="AF9" i="24"/>
  <c r="AF7" i="24"/>
  <c r="AF5" i="24"/>
  <c r="AK134" i="24"/>
  <c r="AI9" i="24" s="1"/>
  <c r="AG15" i="24"/>
  <c r="AG9" i="24"/>
  <c r="AG7" i="24"/>
  <c r="AG5" i="24"/>
  <c r="AG13" i="24"/>
  <c r="AG11" i="24"/>
  <c r="AK136" i="24"/>
  <c r="AI11" i="24" s="1"/>
  <c r="AK138" i="24"/>
  <c r="AI13" i="24" s="1"/>
  <c r="Q106" i="24"/>
  <c r="S106" i="24" s="1"/>
  <c r="AL130" i="24"/>
  <c r="AM5" i="24" s="1"/>
  <c r="AL132" i="24"/>
  <c r="AM7" i="24" s="1"/>
  <c r="AL136" i="24"/>
  <c r="AM11" i="24" s="1"/>
  <c r="AM132" i="24"/>
  <c r="AN7" i="24" s="1"/>
  <c r="AM134" i="24"/>
  <c r="AN9" i="24" s="1"/>
  <c r="AM136" i="24"/>
  <c r="AN11" i="24" s="1"/>
  <c r="AM140" i="24"/>
  <c r="AN15" i="24" s="1"/>
  <c r="AE5" i="24"/>
  <c r="AE15" i="24"/>
  <c r="Q103" i="24"/>
  <c r="S103" i="24" s="1"/>
  <c r="V115" i="24"/>
  <c r="W115" i="24" s="1"/>
  <c r="AA116" i="24"/>
  <c r="AB116" i="24" s="1"/>
  <c r="V119" i="24"/>
  <c r="W119" i="24" s="1"/>
  <c r="AA120" i="24"/>
  <c r="AB120" i="24" s="1"/>
  <c r="AA124" i="24"/>
  <c r="AB124" i="24" s="1"/>
  <c r="AL134" i="24"/>
  <c r="AM9" i="24" s="1"/>
  <c r="Q100" i="24"/>
  <c r="S100" i="24" s="1"/>
  <c r="Q104" i="24"/>
  <c r="S104" i="24" s="1"/>
  <c r="Q108" i="24"/>
  <c r="S108" i="24" s="1"/>
  <c r="AL129" i="24"/>
  <c r="AM4" i="24" s="1"/>
  <c r="AL131" i="24"/>
  <c r="AM6" i="24" s="1"/>
  <c r="AL133" i="24"/>
  <c r="AM8" i="24" s="1"/>
  <c r="AL135" i="24"/>
  <c r="AM10" i="24" s="1"/>
  <c r="AL137" i="24"/>
  <c r="AM12" i="24" s="1"/>
  <c r="AL139" i="24"/>
  <c r="AM14" i="24" s="1"/>
  <c r="AM130" i="24"/>
  <c r="AN5" i="24" s="1"/>
  <c r="AM138" i="24"/>
  <c r="AN13" i="24" s="1"/>
  <c r="AE7" i="24"/>
  <c r="AE9" i="24"/>
  <c r="AE11" i="24"/>
  <c r="AE13" i="24"/>
  <c r="Q99" i="24"/>
  <c r="S99" i="24" s="1"/>
  <c r="Q107" i="24"/>
  <c r="S107" i="24" s="1"/>
  <c r="AN127" i="24"/>
  <c r="AN138" i="24" s="1"/>
  <c r="AP13" i="24" s="1"/>
  <c r="AH5" i="24"/>
  <c r="AH7" i="24"/>
  <c r="AH9" i="24"/>
  <c r="AH11" i="24"/>
  <c r="AH13" i="24"/>
  <c r="AM129" i="24"/>
  <c r="AN4" i="24" s="1"/>
  <c r="AM131" i="24"/>
  <c r="AN6" i="24" s="1"/>
  <c r="AM133" i="24"/>
  <c r="AN8" i="24" s="1"/>
  <c r="AM135" i="24"/>
  <c r="AN10" i="24" s="1"/>
  <c r="AM137" i="24"/>
  <c r="AN12" i="24" s="1"/>
  <c r="Q101" i="24"/>
  <c r="S101" i="24" s="1"/>
  <c r="Q105" i="24"/>
  <c r="S105" i="24" s="1"/>
  <c r="AA31" i="23"/>
  <c r="AG46" i="24" l="1"/>
  <c r="AF46" i="24"/>
  <c r="AH46" i="24"/>
  <c r="AS13" i="24"/>
  <c r="AU13" i="24" s="1"/>
  <c r="AV13" i="24" s="1"/>
  <c r="AS11" i="24"/>
  <c r="AU11" i="24" s="1"/>
  <c r="AV11" i="24" s="1"/>
  <c r="AS15" i="24"/>
  <c r="AU15" i="24" s="1"/>
  <c r="AV15" i="24" s="1"/>
  <c r="AN46" i="24"/>
  <c r="AM46" i="24"/>
  <c r="AI46" i="24"/>
  <c r="AE46" i="24"/>
  <c r="AS4" i="24"/>
  <c r="AU4" i="24" s="1"/>
  <c r="AV4" i="24" s="1"/>
  <c r="AN139" i="24"/>
  <c r="AP14" i="24" s="1"/>
  <c r="AS14" i="24" s="1"/>
  <c r="AU14" i="24" s="1"/>
  <c r="AV14" i="24" s="1"/>
  <c r="AN137" i="24"/>
  <c r="AP12" i="24" s="1"/>
  <c r="AS12" i="24" s="1"/>
  <c r="AU12" i="24" s="1"/>
  <c r="AV12" i="24" s="1"/>
  <c r="AN135" i="24"/>
  <c r="AP10" i="24" s="1"/>
  <c r="AS10" i="24" s="1"/>
  <c r="AU10" i="24" s="1"/>
  <c r="AV10" i="24" s="1"/>
  <c r="AN133" i="24"/>
  <c r="AP8" i="24" s="1"/>
  <c r="AS8" i="24" s="1"/>
  <c r="AU8" i="24" s="1"/>
  <c r="AV8" i="24" s="1"/>
  <c r="AN131" i="24"/>
  <c r="AP6" i="24" s="1"/>
  <c r="AS6" i="24" s="1"/>
  <c r="AU6" i="24" s="1"/>
  <c r="AV6" i="24" s="1"/>
  <c r="AN129" i="24"/>
  <c r="AP4" i="24" s="1"/>
  <c r="AN136" i="24"/>
  <c r="AP11" i="24" s="1"/>
  <c r="AN140" i="24"/>
  <c r="AP15" i="24" s="1"/>
  <c r="AN134" i="24"/>
  <c r="AP9" i="24" s="1"/>
  <c r="AS9" i="24" s="1"/>
  <c r="AU9" i="24" s="1"/>
  <c r="AV9" i="24" s="1"/>
  <c r="AN132" i="24"/>
  <c r="AP7" i="24" s="1"/>
  <c r="AS7" i="24" s="1"/>
  <c r="AU7" i="24" s="1"/>
  <c r="AV7" i="24" s="1"/>
  <c r="AN130" i="24"/>
  <c r="AP5" i="24" s="1"/>
  <c r="AS5" i="24" s="1"/>
  <c r="AU5" i="24" s="1"/>
  <c r="AV5" i="24" s="1"/>
  <c r="AQ45" i="23"/>
  <c r="AP46" i="24" l="1"/>
  <c r="AR5" i="23"/>
  <c r="AR6" i="23"/>
  <c r="AR7" i="23"/>
  <c r="AR8" i="23"/>
  <c r="AR9" i="23"/>
  <c r="AR10" i="23"/>
  <c r="AR11" i="23"/>
  <c r="AR12" i="23"/>
  <c r="AR13" i="23"/>
  <c r="AR14" i="23"/>
  <c r="AR15" i="23"/>
  <c r="AR16" i="23"/>
  <c r="AR17" i="23"/>
  <c r="AR18" i="23"/>
  <c r="AR19" i="23"/>
  <c r="AR20" i="23"/>
  <c r="AR21" i="23"/>
  <c r="AR22" i="23"/>
  <c r="AR23" i="23"/>
  <c r="AR24" i="23"/>
  <c r="AR25" i="23"/>
  <c r="AR26" i="23"/>
  <c r="AR27" i="23"/>
  <c r="AR28" i="23"/>
  <c r="AR29" i="23"/>
  <c r="AR30" i="23"/>
  <c r="AR31" i="23"/>
  <c r="AR32" i="23"/>
  <c r="AR33" i="23"/>
  <c r="AR34" i="23"/>
  <c r="AR35" i="23"/>
  <c r="AR36" i="23"/>
  <c r="AR37" i="23"/>
  <c r="AR38" i="23"/>
  <c r="AR39" i="23"/>
  <c r="AR40" i="23"/>
  <c r="AR41" i="23"/>
  <c r="AR42" i="23"/>
  <c r="AR43" i="23"/>
  <c r="AR4" i="23"/>
  <c r="AR4" i="20"/>
  <c r="I45" i="23"/>
  <c r="AI33" i="23"/>
  <c r="AD36" i="23"/>
  <c r="Q58" i="23"/>
  <c r="AD4" i="23" s="1"/>
  <c r="AM135" i="23" l="1"/>
  <c r="AM126" i="23"/>
  <c r="AM139" i="23" s="1"/>
  <c r="AN15" i="23" s="1"/>
  <c r="AL126" i="23"/>
  <c r="AL129" i="23" s="1"/>
  <c r="AM5" i="23" s="1"/>
  <c r="Z126" i="23"/>
  <c r="AA126" i="23" s="1"/>
  <c r="U126" i="23"/>
  <c r="V121" i="23" s="1"/>
  <c r="W121" i="23" s="1"/>
  <c r="O126" i="23"/>
  <c r="P125" i="23" s="1"/>
  <c r="Q125" i="23" s="1"/>
  <c r="AN123" i="23"/>
  <c r="AN126" i="23" s="1"/>
  <c r="AN139" i="23" s="1"/>
  <c r="AP15" i="23" s="1"/>
  <c r="AK123" i="23"/>
  <c r="AK126" i="23" s="1"/>
  <c r="AK139" i="23" s="1"/>
  <c r="AI15" i="23" s="1"/>
  <c r="P123" i="23"/>
  <c r="Q123" i="23" s="1"/>
  <c r="AA120" i="23"/>
  <c r="AB120" i="23" s="1"/>
  <c r="AA118" i="23"/>
  <c r="AB118" i="23" s="1"/>
  <c r="P118" i="23"/>
  <c r="Q118" i="23" s="1"/>
  <c r="P115" i="23"/>
  <c r="Q115" i="23" s="1"/>
  <c r="O109" i="23"/>
  <c r="Q97" i="23" s="1"/>
  <c r="S97" i="23" s="1"/>
  <c r="Z94" i="23"/>
  <c r="Y94" i="23"/>
  <c r="X94" i="23"/>
  <c r="W94" i="23"/>
  <c r="V94" i="23"/>
  <c r="U94" i="23"/>
  <c r="T94" i="23"/>
  <c r="S94" i="23"/>
  <c r="R94" i="23"/>
  <c r="Q94" i="23"/>
  <c r="P94" i="23"/>
  <c r="O94" i="23"/>
  <c r="Z93" i="23"/>
  <c r="Y93" i="23"/>
  <c r="X93" i="23"/>
  <c r="W93" i="23"/>
  <c r="V93" i="23"/>
  <c r="U93" i="23"/>
  <c r="T93" i="23"/>
  <c r="S93" i="23"/>
  <c r="R93" i="23"/>
  <c r="Q93" i="23"/>
  <c r="P93" i="23"/>
  <c r="O93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Z91" i="23"/>
  <c r="Y91" i="23"/>
  <c r="X91" i="23"/>
  <c r="W91" i="23"/>
  <c r="V91" i="23"/>
  <c r="U91" i="23"/>
  <c r="T91" i="23"/>
  <c r="S91" i="23"/>
  <c r="R91" i="23"/>
  <c r="Q91" i="23"/>
  <c r="P91" i="23"/>
  <c r="O91" i="23"/>
  <c r="Z90" i="23"/>
  <c r="Y90" i="23"/>
  <c r="X90" i="23"/>
  <c r="W90" i="23"/>
  <c r="V90" i="23"/>
  <c r="U90" i="23"/>
  <c r="T90" i="23"/>
  <c r="S90" i="23"/>
  <c r="R90" i="23"/>
  <c r="Q90" i="23"/>
  <c r="P90" i="23"/>
  <c r="O90" i="23"/>
  <c r="Z89" i="23"/>
  <c r="Y89" i="23"/>
  <c r="X89" i="23"/>
  <c r="W89" i="23"/>
  <c r="V89" i="23"/>
  <c r="U89" i="23"/>
  <c r="T89" i="23"/>
  <c r="S89" i="23"/>
  <c r="R89" i="23"/>
  <c r="Q89" i="23"/>
  <c r="P89" i="23"/>
  <c r="O89" i="23"/>
  <c r="Z88" i="23"/>
  <c r="Y88" i="23"/>
  <c r="X88" i="23"/>
  <c r="W88" i="23"/>
  <c r="V88" i="23"/>
  <c r="U88" i="23"/>
  <c r="T88" i="23"/>
  <c r="S88" i="23"/>
  <c r="R88" i="23"/>
  <c r="Q88" i="23"/>
  <c r="P88" i="23"/>
  <c r="O88" i="23"/>
  <c r="Z87" i="23"/>
  <c r="Y87" i="23"/>
  <c r="X87" i="23"/>
  <c r="W87" i="23"/>
  <c r="V87" i="23"/>
  <c r="U87" i="23"/>
  <c r="T87" i="23"/>
  <c r="S87" i="23"/>
  <c r="R87" i="23"/>
  <c r="Q87" i="23"/>
  <c r="P87" i="23"/>
  <c r="O87" i="23"/>
  <c r="Z86" i="23"/>
  <c r="Y86" i="23"/>
  <c r="X86" i="23"/>
  <c r="W86" i="23"/>
  <c r="V86" i="23"/>
  <c r="U86" i="23"/>
  <c r="T86" i="23"/>
  <c r="S86" i="23"/>
  <c r="R86" i="23"/>
  <c r="Q86" i="23"/>
  <c r="P86" i="23"/>
  <c r="O86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Z84" i="23"/>
  <c r="Y84" i="23"/>
  <c r="X84" i="23"/>
  <c r="W84" i="23"/>
  <c r="V84" i="23"/>
  <c r="U84" i="23"/>
  <c r="T84" i="23"/>
  <c r="S84" i="23"/>
  <c r="R84" i="23"/>
  <c r="Q84" i="23"/>
  <c r="P84" i="23"/>
  <c r="O84" i="23"/>
  <c r="Z83" i="23"/>
  <c r="Y83" i="23"/>
  <c r="X83" i="23"/>
  <c r="W83" i="23"/>
  <c r="V83" i="23"/>
  <c r="U83" i="23"/>
  <c r="T83" i="23"/>
  <c r="S83" i="23"/>
  <c r="R83" i="23"/>
  <c r="Q83" i="23"/>
  <c r="P83" i="23"/>
  <c r="O83" i="23"/>
  <c r="Z82" i="23"/>
  <c r="Y82" i="23"/>
  <c r="X82" i="23"/>
  <c r="W82" i="23"/>
  <c r="V82" i="23"/>
  <c r="U82" i="23"/>
  <c r="T82" i="23"/>
  <c r="S82" i="23"/>
  <c r="R82" i="23"/>
  <c r="Q82" i="23"/>
  <c r="P82" i="23"/>
  <c r="O82" i="23"/>
  <c r="AA80" i="23"/>
  <c r="Q62" i="23"/>
  <c r="AH15" i="23" s="1"/>
  <c r="Q61" i="23"/>
  <c r="AG7" i="23" s="1"/>
  <c r="Q60" i="23"/>
  <c r="AF13" i="23" s="1"/>
  <c r="Q59" i="23"/>
  <c r="AE11" i="23" s="1"/>
  <c r="AO45" i="23"/>
  <c r="AL45" i="23"/>
  <c r="AK45" i="23"/>
  <c r="AJ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H45" i="23"/>
  <c r="G45" i="23"/>
  <c r="F45" i="23"/>
  <c r="E45" i="23"/>
  <c r="D45" i="23"/>
  <c r="C45" i="23"/>
  <c r="AH40" i="23"/>
  <c r="AG40" i="23"/>
  <c r="AF40" i="23"/>
  <c r="AE40" i="23"/>
  <c r="AD40" i="23"/>
  <c r="AH36" i="23"/>
  <c r="AG36" i="23"/>
  <c r="AF36" i="23"/>
  <c r="AE36" i="23"/>
  <c r="AP35" i="23"/>
  <c r="AI35" i="23"/>
  <c r="AC35" i="23"/>
  <c r="AB35" i="23"/>
  <c r="AA35" i="23"/>
  <c r="AP34" i="23"/>
  <c r="AI34" i="23"/>
  <c r="AC34" i="23"/>
  <c r="AB34" i="23"/>
  <c r="AA34" i="23"/>
  <c r="AP33" i="23"/>
  <c r="AC33" i="23"/>
  <c r="AB33" i="23"/>
  <c r="AA33" i="23"/>
  <c r="AP32" i="23"/>
  <c r="AI32" i="23"/>
  <c r="AC32" i="23"/>
  <c r="AB32" i="23"/>
  <c r="AA32" i="23"/>
  <c r="AP31" i="23"/>
  <c r="AI31" i="23"/>
  <c r="AC31" i="23"/>
  <c r="AB31" i="23"/>
  <c r="AT22" i="23"/>
  <c r="AD15" i="23"/>
  <c r="AD14" i="23"/>
  <c r="AD13" i="23"/>
  <c r="AD12" i="23"/>
  <c r="AN11" i="23"/>
  <c r="AD11" i="23"/>
  <c r="AD10" i="23"/>
  <c r="AD9" i="23"/>
  <c r="AD8" i="23"/>
  <c r="AD7" i="23"/>
  <c r="AD6" i="23"/>
  <c r="AD5" i="23"/>
  <c r="AT36" i="23" l="1"/>
  <c r="P121" i="23"/>
  <c r="Q121" i="23" s="1"/>
  <c r="AM137" i="23"/>
  <c r="AN13" i="23" s="1"/>
  <c r="AH8" i="23"/>
  <c r="AH12" i="23"/>
  <c r="P117" i="23"/>
  <c r="Q117" i="23" s="1"/>
  <c r="P122" i="23"/>
  <c r="Q122" i="23" s="1"/>
  <c r="AH4" i="23"/>
  <c r="AH10" i="23"/>
  <c r="AH14" i="23"/>
  <c r="P119" i="23"/>
  <c r="Q119" i="23" s="1"/>
  <c r="P114" i="23"/>
  <c r="Q114" i="23" s="1"/>
  <c r="P124" i="23"/>
  <c r="Q124" i="23" s="1"/>
  <c r="AM133" i="23"/>
  <c r="AN9" i="23" s="1"/>
  <c r="AU22" i="23"/>
  <c r="AE5" i="23"/>
  <c r="AF6" i="23"/>
  <c r="AE10" i="23"/>
  <c r="AE14" i="23"/>
  <c r="AA119" i="23"/>
  <c r="AB119" i="23" s="1"/>
  <c r="AF4" i="23"/>
  <c r="AG6" i="23"/>
  <c r="AF8" i="23"/>
  <c r="AF10" i="23"/>
  <c r="AF12" i="23"/>
  <c r="AF14" i="23"/>
  <c r="AC45" i="23"/>
  <c r="AT33" i="23"/>
  <c r="V115" i="23"/>
  <c r="W115" i="23" s="1"/>
  <c r="AA117" i="23"/>
  <c r="AB117" i="23" s="1"/>
  <c r="AA125" i="23"/>
  <c r="AB125" i="23" s="1"/>
  <c r="AL131" i="23"/>
  <c r="AM7" i="23" s="1"/>
  <c r="AL133" i="23"/>
  <c r="AM9" i="23" s="1"/>
  <c r="AE4" i="23"/>
  <c r="AE8" i="23"/>
  <c r="AE12" i="23"/>
  <c r="AG4" i="23"/>
  <c r="AH6" i="23"/>
  <c r="AG8" i="23"/>
  <c r="AG10" i="23"/>
  <c r="AG12" i="23"/>
  <c r="AG14" i="23"/>
  <c r="AA115" i="23"/>
  <c r="AB115" i="23" s="1"/>
  <c r="V120" i="23"/>
  <c r="W120" i="23" s="1"/>
  <c r="AA122" i="23"/>
  <c r="AB122" i="23" s="1"/>
  <c r="AM131" i="23"/>
  <c r="AN7" i="23" s="1"/>
  <c r="V116" i="23"/>
  <c r="W116" i="23" s="1"/>
  <c r="V124" i="23"/>
  <c r="W124" i="23" s="1"/>
  <c r="AE9" i="23"/>
  <c r="AE13" i="23"/>
  <c r="AE15" i="23"/>
  <c r="V123" i="23"/>
  <c r="W123" i="23" s="1"/>
  <c r="AA124" i="23"/>
  <c r="AB124" i="23" s="1"/>
  <c r="AL135" i="23"/>
  <c r="AM11" i="23" s="1"/>
  <c r="AA114" i="23"/>
  <c r="AB114" i="23" s="1"/>
  <c r="AA116" i="23"/>
  <c r="AB116" i="23" s="1"/>
  <c r="AA123" i="23"/>
  <c r="AB123" i="23" s="1"/>
  <c r="AE6" i="23"/>
  <c r="V119" i="23"/>
  <c r="W119" i="23" s="1"/>
  <c r="AA121" i="23"/>
  <c r="AB121" i="23" s="1"/>
  <c r="V125" i="23"/>
  <c r="W125" i="23" s="1"/>
  <c r="AL137" i="23"/>
  <c r="AM13" i="23" s="1"/>
  <c r="AE7" i="23"/>
  <c r="AT18" i="23"/>
  <c r="AT25" i="23"/>
  <c r="AT19" i="23"/>
  <c r="AT26" i="23"/>
  <c r="AT20" i="23"/>
  <c r="AT27" i="23"/>
  <c r="AT35" i="23"/>
  <c r="AT21" i="23"/>
  <c r="AT28" i="23"/>
  <c r="AT29" i="23"/>
  <c r="AT32" i="23"/>
  <c r="AT37" i="23"/>
  <c r="AT41" i="23"/>
  <c r="AT30" i="23"/>
  <c r="AT38" i="23"/>
  <c r="AT42" i="23"/>
  <c r="AT16" i="23"/>
  <c r="AT23" i="23"/>
  <c r="AT39" i="23"/>
  <c r="AT43" i="23"/>
  <c r="AT17" i="23"/>
  <c r="AT24" i="23"/>
  <c r="AT40" i="23"/>
  <c r="AD45" i="23"/>
  <c r="AB45" i="23"/>
  <c r="AA45" i="23"/>
  <c r="Q105" i="23"/>
  <c r="S105" i="23" s="1"/>
  <c r="Q106" i="23"/>
  <c r="S106" i="23" s="1"/>
  <c r="AN129" i="23"/>
  <c r="AP5" i="23" s="1"/>
  <c r="AN135" i="23"/>
  <c r="AP11" i="23" s="1"/>
  <c r="AF5" i="23"/>
  <c r="AF7" i="23"/>
  <c r="AF9" i="23"/>
  <c r="AF11" i="23"/>
  <c r="AF15" i="23"/>
  <c r="V114" i="23"/>
  <c r="W114" i="23" s="1"/>
  <c r="V118" i="23"/>
  <c r="W118" i="23" s="1"/>
  <c r="V122" i="23"/>
  <c r="W122" i="23" s="1"/>
  <c r="AK128" i="23"/>
  <c r="AI4" i="23" s="1"/>
  <c r="AK130" i="23"/>
  <c r="AI6" i="23" s="1"/>
  <c r="AK132" i="23"/>
  <c r="AI8" i="23" s="1"/>
  <c r="AK134" i="23"/>
  <c r="AI10" i="23" s="1"/>
  <c r="AK136" i="23"/>
  <c r="AI12" i="23" s="1"/>
  <c r="AK138" i="23"/>
  <c r="AI14" i="23" s="1"/>
  <c r="Q63" i="23"/>
  <c r="Q98" i="23"/>
  <c r="S98" i="23" s="1"/>
  <c r="AN131" i="23"/>
  <c r="AP7" i="23" s="1"/>
  <c r="AG9" i="23"/>
  <c r="AG11" i="23"/>
  <c r="AG13" i="23"/>
  <c r="AG15" i="23"/>
  <c r="AL138" i="23"/>
  <c r="AM14" i="23" s="1"/>
  <c r="Q102" i="23"/>
  <c r="S102" i="23" s="1"/>
  <c r="AN133" i="23"/>
  <c r="AP9" i="23" s="1"/>
  <c r="AG5" i="23"/>
  <c r="Q99" i="23"/>
  <c r="S99" i="23" s="1"/>
  <c r="AL128" i="23"/>
  <c r="AM4" i="23" s="1"/>
  <c r="AL134" i="23"/>
  <c r="AM10" i="23" s="1"/>
  <c r="AH5" i="23"/>
  <c r="P116" i="23"/>
  <c r="Q116" i="23" s="1"/>
  <c r="V117" i="23"/>
  <c r="W117" i="23" s="1"/>
  <c r="P120" i="23"/>
  <c r="Q120" i="23" s="1"/>
  <c r="AM128" i="23"/>
  <c r="AN4" i="23" s="1"/>
  <c r="AM130" i="23"/>
  <c r="AN6" i="23" s="1"/>
  <c r="AM132" i="23"/>
  <c r="AN8" i="23" s="1"/>
  <c r="AM134" i="23"/>
  <c r="AN10" i="23" s="1"/>
  <c r="AM136" i="23"/>
  <c r="AN12" i="23" s="1"/>
  <c r="AM138" i="23"/>
  <c r="AN14" i="23" s="1"/>
  <c r="Q101" i="23"/>
  <c r="S101" i="23" s="1"/>
  <c r="AN137" i="23"/>
  <c r="AP13" i="23" s="1"/>
  <c r="Q103" i="23"/>
  <c r="S103" i="23" s="1"/>
  <c r="Q107" i="23"/>
  <c r="S107" i="23" s="1"/>
  <c r="AL130" i="23"/>
  <c r="AM6" i="23" s="1"/>
  <c r="AL132" i="23"/>
  <c r="AM8" i="23" s="1"/>
  <c r="AL136" i="23"/>
  <c r="AM12" i="23" s="1"/>
  <c r="AH7" i="23"/>
  <c r="AH9" i="23"/>
  <c r="AH11" i="23"/>
  <c r="AH13" i="23"/>
  <c r="Q100" i="23"/>
  <c r="S100" i="23" s="1"/>
  <c r="Q104" i="23"/>
  <c r="S104" i="23" s="1"/>
  <c r="Q108" i="23"/>
  <c r="S108" i="23" s="1"/>
  <c r="AN128" i="23"/>
  <c r="AP4" i="23" s="1"/>
  <c r="AN130" i="23"/>
  <c r="AP6" i="23" s="1"/>
  <c r="AN132" i="23"/>
  <c r="AP8" i="23" s="1"/>
  <c r="AN134" i="23"/>
  <c r="AP10" i="23" s="1"/>
  <c r="AN136" i="23"/>
  <c r="AP12" i="23" s="1"/>
  <c r="AN138" i="23"/>
  <c r="AP14" i="23" s="1"/>
  <c r="AT14" i="23" s="1"/>
  <c r="AK129" i="23"/>
  <c r="AI5" i="23" s="1"/>
  <c r="AK131" i="23"/>
  <c r="AI7" i="23" s="1"/>
  <c r="AK133" i="23"/>
  <c r="AI9" i="23" s="1"/>
  <c r="AK135" i="23"/>
  <c r="AI11" i="23" s="1"/>
  <c r="AK137" i="23"/>
  <c r="AI13" i="23" s="1"/>
  <c r="AL139" i="23"/>
  <c r="AM15" i="23" s="1"/>
  <c r="AM129" i="23"/>
  <c r="AN5" i="23" s="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3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C18" i="21"/>
  <c r="AF45" i="23" l="1"/>
  <c r="AU36" i="23"/>
  <c r="AU33" i="23"/>
  <c r="AU23" i="23"/>
  <c r="AU25" i="23"/>
  <c r="AU42" i="23"/>
  <c r="AU28" i="23"/>
  <c r="AU18" i="23"/>
  <c r="AU37" i="23"/>
  <c r="AU32" i="23"/>
  <c r="AU19" i="23"/>
  <c r="AU40" i="23"/>
  <c r="AU38" i="23"/>
  <c r="AU21" i="23"/>
  <c r="AU43" i="23"/>
  <c r="AU39" i="23"/>
  <c r="AU29" i="23"/>
  <c r="AU24" i="23"/>
  <c r="AU30" i="23"/>
  <c r="AU35" i="23"/>
  <c r="AU20" i="23"/>
  <c r="AU26" i="23"/>
  <c r="AU16" i="23"/>
  <c r="AU17" i="23"/>
  <c r="AU41" i="23"/>
  <c r="AU27" i="23"/>
  <c r="AU14" i="23"/>
  <c r="AE45" i="23"/>
  <c r="AT6" i="23"/>
  <c r="AT12" i="23"/>
  <c r="AT15" i="23"/>
  <c r="AT8" i="23"/>
  <c r="AT10" i="23"/>
  <c r="AT34" i="23"/>
  <c r="AT31" i="23"/>
  <c r="AH45" i="23"/>
  <c r="AG45" i="23"/>
  <c r="AP45" i="23"/>
  <c r="AN45" i="23"/>
  <c r="AM45" i="23"/>
  <c r="AI45" i="23"/>
  <c r="AQ45" i="20"/>
  <c r="AR16" i="20"/>
  <c r="AT16" i="20" s="1"/>
  <c r="AU16" i="20" s="1"/>
  <c r="AR17" i="20"/>
  <c r="AR18" i="20"/>
  <c r="AT18" i="20" s="1"/>
  <c r="AU18" i="20" s="1"/>
  <c r="AR19" i="20"/>
  <c r="AT19" i="20" s="1"/>
  <c r="AU19" i="20" s="1"/>
  <c r="AR20" i="20"/>
  <c r="AT20" i="20" s="1"/>
  <c r="AU20" i="20" s="1"/>
  <c r="AR21" i="20"/>
  <c r="AT21" i="20" s="1"/>
  <c r="AU21" i="20" s="1"/>
  <c r="AR22" i="20"/>
  <c r="AT22" i="20" s="1"/>
  <c r="AU22" i="20" s="1"/>
  <c r="AR23" i="20"/>
  <c r="AT23" i="20" s="1"/>
  <c r="AU23" i="20" s="1"/>
  <c r="AR24" i="20"/>
  <c r="AT24" i="20" s="1"/>
  <c r="AU24" i="20" s="1"/>
  <c r="AR25" i="20"/>
  <c r="AT25" i="20" s="1"/>
  <c r="AU25" i="20" s="1"/>
  <c r="AR26" i="20"/>
  <c r="AT26" i="20" s="1"/>
  <c r="AU26" i="20" s="1"/>
  <c r="AR27" i="20"/>
  <c r="AT27" i="20" s="1"/>
  <c r="AU27" i="20" s="1"/>
  <c r="AR28" i="20"/>
  <c r="AT28" i="20" s="1"/>
  <c r="AU28" i="20" s="1"/>
  <c r="AR29" i="20"/>
  <c r="AT29" i="20" s="1"/>
  <c r="AU29" i="20" s="1"/>
  <c r="AR30" i="20"/>
  <c r="AT30" i="20" s="1"/>
  <c r="AU30" i="20" s="1"/>
  <c r="AR37" i="20"/>
  <c r="AT37" i="20" s="1"/>
  <c r="AU37" i="20" s="1"/>
  <c r="AR38" i="20"/>
  <c r="AT38" i="20" s="1"/>
  <c r="AU38" i="20" s="1"/>
  <c r="AR39" i="20"/>
  <c r="AT39" i="20" s="1"/>
  <c r="AU39" i="20" s="1"/>
  <c r="AR41" i="20"/>
  <c r="AT41" i="20" s="1"/>
  <c r="AU41" i="20" s="1"/>
  <c r="AR42" i="20"/>
  <c r="AT42" i="20" s="1"/>
  <c r="AU42" i="20" s="1"/>
  <c r="AR43" i="20"/>
  <c r="AT43" i="20" s="1"/>
  <c r="AU43" i="20" s="1"/>
  <c r="AM126" i="20"/>
  <c r="AM139" i="20" s="1"/>
  <c r="AN15" i="20" s="1"/>
  <c r="AL126" i="20"/>
  <c r="AL139" i="20" s="1"/>
  <c r="AM15" i="20" s="1"/>
  <c r="Z126" i="20"/>
  <c r="AA126" i="20" s="1"/>
  <c r="U126" i="20"/>
  <c r="V122" i="20" s="1"/>
  <c r="W122" i="20" s="1"/>
  <c r="O126" i="20"/>
  <c r="P124" i="20" s="1"/>
  <c r="Q124" i="20" s="1"/>
  <c r="AN123" i="20"/>
  <c r="AK123" i="20"/>
  <c r="AK126" i="20" s="1"/>
  <c r="P123" i="20"/>
  <c r="Q123" i="20" s="1"/>
  <c r="P121" i="20"/>
  <c r="Q121" i="20" s="1"/>
  <c r="P119" i="20"/>
  <c r="Q119" i="20" s="1"/>
  <c r="P117" i="20"/>
  <c r="Q117" i="20" s="1"/>
  <c r="P115" i="20"/>
  <c r="Q115" i="20" s="1"/>
  <c r="O109" i="20"/>
  <c r="Q105" i="20" s="1"/>
  <c r="S105" i="20" s="1"/>
  <c r="Z94" i="20"/>
  <c r="Y94" i="20"/>
  <c r="X94" i="20"/>
  <c r="W94" i="20"/>
  <c r="V94" i="20"/>
  <c r="U94" i="20"/>
  <c r="T94" i="20"/>
  <c r="S94" i="20"/>
  <c r="R94" i="20"/>
  <c r="Q94" i="20"/>
  <c r="P94" i="20"/>
  <c r="O94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Z86" i="20"/>
  <c r="Y86" i="20"/>
  <c r="X86" i="20"/>
  <c r="W86" i="20"/>
  <c r="V86" i="20"/>
  <c r="U86" i="20"/>
  <c r="T86" i="20"/>
  <c r="S86" i="20"/>
  <c r="R86" i="20"/>
  <c r="Q86" i="20"/>
  <c r="P86" i="20"/>
  <c r="O86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AA80" i="20"/>
  <c r="Q62" i="20"/>
  <c r="AH15" i="20" s="1"/>
  <c r="Q61" i="20"/>
  <c r="AG10" i="20" s="1"/>
  <c r="Q60" i="20"/>
  <c r="AF14" i="20" s="1"/>
  <c r="Q59" i="20"/>
  <c r="AE12" i="20" s="1"/>
  <c r="Q58" i="20"/>
  <c r="AD14" i="20" s="1"/>
  <c r="AO45" i="20"/>
  <c r="AL45" i="20"/>
  <c r="AK45" i="20"/>
  <c r="AJ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AH40" i="20"/>
  <c r="AG40" i="20"/>
  <c r="AF40" i="20"/>
  <c r="AE40" i="20"/>
  <c r="AD40" i="20"/>
  <c r="AH36" i="20"/>
  <c r="AG36" i="20"/>
  <c r="AF36" i="20"/>
  <c r="AE36" i="20"/>
  <c r="AD36" i="20"/>
  <c r="AP35" i="20"/>
  <c r="AI35" i="20"/>
  <c r="AC35" i="20"/>
  <c r="AB35" i="20"/>
  <c r="AA35" i="20"/>
  <c r="AP34" i="20"/>
  <c r="AI34" i="20"/>
  <c r="AC34" i="20"/>
  <c r="AB34" i="20"/>
  <c r="AA34" i="20"/>
  <c r="AP33" i="20"/>
  <c r="AI33" i="20"/>
  <c r="AC33" i="20"/>
  <c r="AB33" i="20"/>
  <c r="AA33" i="20"/>
  <c r="AP32" i="20"/>
  <c r="AI32" i="20"/>
  <c r="AC32" i="20"/>
  <c r="AB32" i="20"/>
  <c r="AA32" i="20"/>
  <c r="AP31" i="20"/>
  <c r="AI31" i="20"/>
  <c r="AC31" i="20"/>
  <c r="AB31" i="20"/>
  <c r="AA31" i="20"/>
  <c r="AT17" i="20"/>
  <c r="AU17" i="20" s="1"/>
  <c r="AF15" i="20"/>
  <c r="AD11" i="20"/>
  <c r="AD8" i="20"/>
  <c r="AD7" i="20"/>
  <c r="AH6" i="20"/>
  <c r="AD5" i="20"/>
  <c r="AD4" i="20"/>
  <c r="Y45" i="20"/>
  <c r="U45" i="20"/>
  <c r="S45" i="20"/>
  <c r="Q45" i="20"/>
  <c r="AC32" i="19"/>
  <c r="AC33" i="19"/>
  <c r="AC34" i="19"/>
  <c r="AC35" i="19"/>
  <c r="AC31" i="19"/>
  <c r="AS17" i="19"/>
  <c r="AT17" i="19" s="1"/>
  <c r="AS24" i="19"/>
  <c r="AT24" i="19" s="1"/>
  <c r="AQ16" i="19"/>
  <c r="AS16" i="19" s="1"/>
  <c r="AT16" i="19" s="1"/>
  <c r="AQ17" i="19"/>
  <c r="AQ18" i="19"/>
  <c r="AS18" i="19" s="1"/>
  <c r="AT18" i="19" s="1"/>
  <c r="AQ19" i="19"/>
  <c r="AS19" i="19" s="1"/>
  <c r="AT19" i="19" s="1"/>
  <c r="AQ20" i="19"/>
  <c r="AS20" i="19" s="1"/>
  <c r="AT20" i="19" s="1"/>
  <c r="AQ21" i="19"/>
  <c r="AS21" i="19" s="1"/>
  <c r="AT21" i="19" s="1"/>
  <c r="AQ22" i="19"/>
  <c r="AS22" i="19" s="1"/>
  <c r="AT22" i="19" s="1"/>
  <c r="AQ23" i="19"/>
  <c r="AS23" i="19" s="1"/>
  <c r="AT23" i="19" s="1"/>
  <c r="AQ24" i="19"/>
  <c r="AQ25" i="19"/>
  <c r="AS25" i="19" s="1"/>
  <c r="AT25" i="19" s="1"/>
  <c r="AQ26" i="19"/>
  <c r="AS26" i="19" s="1"/>
  <c r="AT26" i="19" s="1"/>
  <c r="AQ27" i="19"/>
  <c r="AS27" i="19" s="1"/>
  <c r="AT27" i="19" s="1"/>
  <c r="AQ28" i="19"/>
  <c r="AS28" i="19" s="1"/>
  <c r="AT28" i="19" s="1"/>
  <c r="AQ29" i="19"/>
  <c r="AS29" i="19" s="1"/>
  <c r="AT29" i="19" s="1"/>
  <c r="AQ30" i="19"/>
  <c r="AS30" i="19" s="1"/>
  <c r="AT30" i="19" s="1"/>
  <c r="AQ37" i="19"/>
  <c r="AS37" i="19" s="1"/>
  <c r="AT37" i="19" s="1"/>
  <c r="AQ38" i="19"/>
  <c r="AS38" i="19" s="1"/>
  <c r="AT38" i="19" s="1"/>
  <c r="AQ39" i="19"/>
  <c r="AS39" i="19" s="1"/>
  <c r="AT39" i="19" s="1"/>
  <c r="AQ41" i="19"/>
  <c r="AS41" i="19" s="1"/>
  <c r="AT41" i="19" s="1"/>
  <c r="AQ42" i="19"/>
  <c r="AS42" i="19" s="1"/>
  <c r="AT42" i="19" s="1"/>
  <c r="AQ43" i="19"/>
  <c r="AS43" i="19" s="1"/>
  <c r="AT43" i="19" s="1"/>
  <c r="D45" i="19"/>
  <c r="E45" i="19"/>
  <c r="F45" i="19"/>
  <c r="G45" i="19"/>
  <c r="H45" i="19"/>
  <c r="I45" i="19"/>
  <c r="J45" i="19"/>
  <c r="K45" i="19"/>
  <c r="L45" i="19"/>
  <c r="M45" i="19"/>
  <c r="N45" i="19"/>
  <c r="C45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109" i="19"/>
  <c r="O126" i="19"/>
  <c r="AU31" i="23" l="1"/>
  <c r="AU8" i="23"/>
  <c r="AU15" i="23"/>
  <c r="AU12" i="23"/>
  <c r="AU6" i="23"/>
  <c r="AU34" i="23"/>
  <c r="AU10" i="23"/>
  <c r="AT11" i="23"/>
  <c r="AT5" i="23"/>
  <c r="AT7" i="23"/>
  <c r="AT9" i="23"/>
  <c r="AT13" i="23"/>
  <c r="AG5" i="20"/>
  <c r="AH5" i="20"/>
  <c r="AH11" i="20"/>
  <c r="AH7" i="20"/>
  <c r="AH8" i="20"/>
  <c r="AG6" i="20"/>
  <c r="AH12" i="20"/>
  <c r="AF11" i="20"/>
  <c r="AF8" i="20"/>
  <c r="AA115" i="20"/>
  <c r="AB115" i="20" s="1"/>
  <c r="AD6" i="20"/>
  <c r="AG8" i="20"/>
  <c r="AD12" i="20"/>
  <c r="AA116" i="20"/>
  <c r="AB116" i="20" s="1"/>
  <c r="AA123" i="20"/>
  <c r="AB123" i="20" s="1"/>
  <c r="AR36" i="20"/>
  <c r="AT36" i="20" s="1"/>
  <c r="AU36" i="20" s="1"/>
  <c r="AA117" i="20"/>
  <c r="AB117" i="20" s="1"/>
  <c r="AG9" i="20"/>
  <c r="AA124" i="20"/>
  <c r="AB124" i="20" s="1"/>
  <c r="AF13" i="20"/>
  <c r="AG4" i="20"/>
  <c r="AF10" i="20"/>
  <c r="AH13" i="20"/>
  <c r="AH4" i="20"/>
  <c r="AG7" i="20"/>
  <c r="AH14" i="20"/>
  <c r="AA119" i="20"/>
  <c r="AB119" i="20" s="1"/>
  <c r="AA120" i="20"/>
  <c r="AB120" i="20" s="1"/>
  <c r="AE5" i="20"/>
  <c r="AF5" i="20"/>
  <c r="AF7" i="20"/>
  <c r="AF9" i="20"/>
  <c r="AF12" i="20"/>
  <c r="AR35" i="20"/>
  <c r="AT35" i="20" s="1"/>
  <c r="AU35" i="20" s="1"/>
  <c r="V120" i="20"/>
  <c r="W120" i="20" s="1"/>
  <c r="AR40" i="20"/>
  <c r="V125" i="20"/>
  <c r="W125" i="20" s="1"/>
  <c r="AF4" i="20"/>
  <c r="AR34" i="20"/>
  <c r="AT34" i="20" s="1"/>
  <c r="AU34" i="20" s="1"/>
  <c r="V114" i="20"/>
  <c r="W114" i="20" s="1"/>
  <c r="V118" i="20"/>
  <c r="W118" i="20" s="1"/>
  <c r="AA121" i="20"/>
  <c r="AB121" i="20" s="1"/>
  <c r="AF6" i="20"/>
  <c r="AE8" i="20"/>
  <c r="AR31" i="20"/>
  <c r="AT31" i="20" s="1"/>
  <c r="AU31" i="20" s="1"/>
  <c r="AA114" i="20"/>
  <c r="AB114" i="20" s="1"/>
  <c r="AA118" i="20"/>
  <c r="AB118" i="20" s="1"/>
  <c r="AA122" i="20"/>
  <c r="AB122" i="20" s="1"/>
  <c r="AC45" i="20"/>
  <c r="AR33" i="20"/>
  <c r="AT33" i="20" s="1"/>
  <c r="AU33" i="20" s="1"/>
  <c r="AK139" i="20"/>
  <c r="AI15" i="20" s="1"/>
  <c r="AK128" i="20"/>
  <c r="AI4" i="20" s="1"/>
  <c r="AK136" i="20"/>
  <c r="AI12" i="20" s="1"/>
  <c r="AK134" i="20"/>
  <c r="AI10" i="20" s="1"/>
  <c r="AK132" i="20"/>
  <c r="AI8" i="20" s="1"/>
  <c r="AK130" i="20"/>
  <c r="AI6" i="20" s="1"/>
  <c r="AE9" i="20"/>
  <c r="AH10" i="20"/>
  <c r="AE14" i="20"/>
  <c r="Q107" i="20"/>
  <c r="S107" i="20" s="1"/>
  <c r="V116" i="20"/>
  <c r="W116" i="20" s="1"/>
  <c r="AH9" i="20"/>
  <c r="AE11" i="20"/>
  <c r="AD13" i="20"/>
  <c r="AD15" i="20"/>
  <c r="Q97" i="20"/>
  <c r="S97" i="20" s="1"/>
  <c r="AA125" i="20"/>
  <c r="AB125" i="20" s="1"/>
  <c r="AT40" i="20"/>
  <c r="AU40" i="20" s="1"/>
  <c r="AR32" i="20"/>
  <c r="AT32" i="20" s="1"/>
  <c r="AU32" i="20" s="1"/>
  <c r="AE4" i="20"/>
  <c r="AD10" i="20"/>
  <c r="AE13" i="20"/>
  <c r="AE15" i="20"/>
  <c r="AA45" i="20"/>
  <c r="Q99" i="20"/>
  <c r="S99" i="20" s="1"/>
  <c r="AE7" i="20"/>
  <c r="AE10" i="20"/>
  <c r="Q101" i="20"/>
  <c r="S101" i="20" s="1"/>
  <c r="Q103" i="20"/>
  <c r="S103" i="20" s="1"/>
  <c r="AE6" i="20"/>
  <c r="AD9" i="20"/>
  <c r="AK138" i="20"/>
  <c r="AI14" i="20" s="1"/>
  <c r="O45" i="20"/>
  <c r="W45" i="20"/>
  <c r="AB45" i="20"/>
  <c r="Q108" i="20"/>
  <c r="S108" i="20" s="1"/>
  <c r="Q106" i="20"/>
  <c r="S106" i="20" s="1"/>
  <c r="Q104" i="20"/>
  <c r="S104" i="20" s="1"/>
  <c r="Q102" i="20"/>
  <c r="S102" i="20" s="1"/>
  <c r="Q100" i="20"/>
  <c r="S100" i="20" s="1"/>
  <c r="Q98" i="20"/>
  <c r="S98" i="20" s="1"/>
  <c r="AL128" i="20"/>
  <c r="AM4" i="20" s="1"/>
  <c r="AL130" i="20"/>
  <c r="AM6" i="20" s="1"/>
  <c r="AL132" i="20"/>
  <c r="AM8" i="20" s="1"/>
  <c r="AL134" i="20"/>
  <c r="AM10" i="20" s="1"/>
  <c r="AL136" i="20"/>
  <c r="AM12" i="20" s="1"/>
  <c r="AL138" i="20"/>
  <c r="AM14" i="20" s="1"/>
  <c r="AG15" i="20"/>
  <c r="AG14" i="20"/>
  <c r="AG13" i="20"/>
  <c r="AG12" i="20"/>
  <c r="AG11" i="20"/>
  <c r="P125" i="20"/>
  <c r="Q125" i="20" s="1"/>
  <c r="P122" i="20"/>
  <c r="Q122" i="20" s="1"/>
  <c r="P120" i="20"/>
  <c r="Q120" i="20" s="1"/>
  <c r="P118" i="20"/>
  <c r="Q118" i="20" s="1"/>
  <c r="P116" i="20"/>
  <c r="Q116" i="20" s="1"/>
  <c r="P114" i="20"/>
  <c r="Q114" i="20" s="1"/>
  <c r="AK129" i="20"/>
  <c r="AI5" i="20" s="1"/>
  <c r="AK131" i="20"/>
  <c r="AI7" i="20" s="1"/>
  <c r="AK133" i="20"/>
  <c r="AI9" i="20" s="1"/>
  <c r="AK135" i="20"/>
  <c r="AI11" i="20" s="1"/>
  <c r="AK137" i="20"/>
  <c r="AI13" i="20" s="1"/>
  <c r="Q63" i="20"/>
  <c r="V124" i="20"/>
  <c r="W124" i="20" s="1"/>
  <c r="V123" i="20"/>
  <c r="W123" i="20" s="1"/>
  <c r="V121" i="20"/>
  <c r="W121" i="20" s="1"/>
  <c r="V119" i="20"/>
  <c r="W119" i="20" s="1"/>
  <c r="V117" i="20"/>
  <c r="W117" i="20" s="1"/>
  <c r="V115" i="20"/>
  <c r="W115" i="20" s="1"/>
  <c r="AL129" i="20"/>
  <c r="AM5" i="20" s="1"/>
  <c r="AL131" i="20"/>
  <c r="AM7" i="20" s="1"/>
  <c r="AL133" i="20"/>
  <c r="AM9" i="20" s="1"/>
  <c r="AL135" i="20"/>
  <c r="AM11" i="20" s="1"/>
  <c r="AL137" i="20"/>
  <c r="AM13" i="20" s="1"/>
  <c r="AM128" i="20"/>
  <c r="AN4" i="20" s="1"/>
  <c r="AM129" i="20"/>
  <c r="AN5" i="20" s="1"/>
  <c r="AM130" i="20"/>
  <c r="AN6" i="20" s="1"/>
  <c r="AM131" i="20"/>
  <c r="AN7" i="20" s="1"/>
  <c r="AM132" i="20"/>
  <c r="AN8" i="20" s="1"/>
  <c r="AM133" i="20"/>
  <c r="AN9" i="20" s="1"/>
  <c r="AM134" i="20"/>
  <c r="AN10" i="20" s="1"/>
  <c r="AM135" i="20"/>
  <c r="AN11" i="20" s="1"/>
  <c r="AM136" i="20"/>
  <c r="AN12" i="20" s="1"/>
  <c r="AM137" i="20"/>
  <c r="AN13" i="20" s="1"/>
  <c r="AM138" i="20"/>
  <c r="AN14" i="20" s="1"/>
  <c r="AN126" i="20"/>
  <c r="AU13" i="23" l="1"/>
  <c r="AU5" i="23"/>
  <c r="AU9" i="23"/>
  <c r="AU7" i="23"/>
  <c r="AU11" i="23"/>
  <c r="AG45" i="20"/>
  <c r="AH45" i="20"/>
  <c r="AE45" i="20"/>
  <c r="AF45" i="20"/>
  <c r="AD45" i="20"/>
  <c r="AI45" i="20"/>
  <c r="AR9" i="20"/>
  <c r="AN139" i="20"/>
  <c r="AP15" i="20" s="1"/>
  <c r="AR15" i="20" s="1"/>
  <c r="AN138" i="20"/>
  <c r="AP14" i="20" s="1"/>
  <c r="AR14" i="20" s="1"/>
  <c r="AN136" i="20"/>
  <c r="AP12" i="20" s="1"/>
  <c r="AR12" i="20" s="1"/>
  <c r="AT12" i="20" s="1"/>
  <c r="AU12" i="20" s="1"/>
  <c r="AN135" i="20"/>
  <c r="AP11" i="20" s="1"/>
  <c r="AR11" i="20" s="1"/>
  <c r="AN134" i="20"/>
  <c r="AP10" i="20" s="1"/>
  <c r="AR10" i="20" s="1"/>
  <c r="AT10" i="20" s="1"/>
  <c r="AU10" i="20" s="1"/>
  <c r="AN133" i="20"/>
  <c r="AP9" i="20" s="1"/>
  <c r="AN132" i="20"/>
  <c r="AP8" i="20" s="1"/>
  <c r="AR8" i="20" s="1"/>
  <c r="AN131" i="20"/>
  <c r="AP7" i="20" s="1"/>
  <c r="AR7" i="20" s="1"/>
  <c r="AN130" i="20"/>
  <c r="AP6" i="20" s="1"/>
  <c r="AR6" i="20" s="1"/>
  <c r="AN129" i="20"/>
  <c r="AP5" i="20" s="1"/>
  <c r="AR5" i="20" s="1"/>
  <c r="AN128" i="20"/>
  <c r="AP4" i="20" s="1"/>
  <c r="T45" i="20"/>
  <c r="AM45" i="20"/>
  <c r="AN45" i="20"/>
  <c r="AN137" i="20"/>
  <c r="AP13" i="20" s="1"/>
  <c r="AR13" i="20" s="1"/>
  <c r="AT6" i="20" l="1"/>
  <c r="AU6" i="20" s="1"/>
  <c r="X45" i="20"/>
  <c r="AT7" i="20"/>
  <c r="AU7" i="20" s="1"/>
  <c r="AP45" i="20"/>
  <c r="AT13" i="20"/>
  <c r="AU13" i="20" s="1"/>
  <c r="R45" i="20"/>
  <c r="AT15" i="20"/>
  <c r="AU15" i="20" s="1"/>
  <c r="Z45" i="20"/>
  <c r="P45" i="20"/>
  <c r="AT4" i="20"/>
  <c r="AU4" i="20" s="1"/>
  <c r="AT8" i="20"/>
  <c r="AU8" i="20" s="1"/>
  <c r="AT14" i="20"/>
  <c r="AU14" i="20" s="1"/>
  <c r="AT11" i="20"/>
  <c r="AU11" i="20" s="1"/>
  <c r="AT5" i="20"/>
  <c r="AU5" i="20" s="1"/>
  <c r="AT9" i="20"/>
  <c r="AU9" i="20" s="1"/>
  <c r="V45" i="20"/>
  <c r="AM126" i="19" l="1"/>
  <c r="AM129" i="19" s="1"/>
  <c r="AN5" i="19" s="1"/>
  <c r="AL126" i="19"/>
  <c r="AL135" i="19" s="1"/>
  <c r="AM11" i="19" s="1"/>
  <c r="Z126" i="19"/>
  <c r="AA121" i="19" s="1"/>
  <c r="AB121" i="19" s="1"/>
  <c r="U126" i="19"/>
  <c r="V125" i="19" s="1"/>
  <c r="W125" i="19" s="1"/>
  <c r="P124" i="19"/>
  <c r="Q124" i="19" s="1"/>
  <c r="AA124" i="19"/>
  <c r="AB124" i="19" s="1"/>
  <c r="AN123" i="19"/>
  <c r="AK123" i="19"/>
  <c r="P118" i="19"/>
  <c r="Q118" i="19" s="1"/>
  <c r="P117" i="19"/>
  <c r="Q117" i="19" s="1"/>
  <c r="AA114" i="19"/>
  <c r="AB114" i="19" s="1"/>
  <c r="P114" i="19"/>
  <c r="Q114" i="19" s="1"/>
  <c r="Q106" i="19"/>
  <c r="S106" i="19" s="1"/>
  <c r="Z94" i="19"/>
  <c r="Y94" i="19"/>
  <c r="X94" i="19"/>
  <c r="W94" i="19"/>
  <c r="V94" i="19"/>
  <c r="U94" i="19"/>
  <c r="T94" i="19"/>
  <c r="S94" i="19"/>
  <c r="R94" i="19"/>
  <c r="Q94" i="19"/>
  <c r="P94" i="19"/>
  <c r="Z93" i="19"/>
  <c r="Y93" i="19"/>
  <c r="X93" i="19"/>
  <c r="W93" i="19"/>
  <c r="V93" i="19"/>
  <c r="U93" i="19"/>
  <c r="T93" i="19"/>
  <c r="S93" i="19"/>
  <c r="R93" i="19"/>
  <c r="Q93" i="19"/>
  <c r="P93" i="19"/>
  <c r="Z92" i="19"/>
  <c r="Y92" i="19"/>
  <c r="X92" i="19"/>
  <c r="W92" i="19"/>
  <c r="V92" i="19"/>
  <c r="U92" i="19"/>
  <c r="T92" i="19"/>
  <c r="S92" i="19"/>
  <c r="R92" i="19"/>
  <c r="Q92" i="19"/>
  <c r="P92" i="19"/>
  <c r="Z91" i="19"/>
  <c r="Y91" i="19"/>
  <c r="X91" i="19"/>
  <c r="W91" i="19"/>
  <c r="V91" i="19"/>
  <c r="U91" i="19"/>
  <c r="T91" i="19"/>
  <c r="S91" i="19"/>
  <c r="R91" i="19"/>
  <c r="Q91" i="19"/>
  <c r="P91" i="19"/>
  <c r="Z90" i="19"/>
  <c r="Y90" i="19"/>
  <c r="X90" i="19"/>
  <c r="W90" i="19"/>
  <c r="V90" i="19"/>
  <c r="U90" i="19"/>
  <c r="T90" i="19"/>
  <c r="S90" i="19"/>
  <c r="R90" i="19"/>
  <c r="Q90" i="19"/>
  <c r="P90" i="19"/>
  <c r="Z89" i="19"/>
  <c r="Y89" i="19"/>
  <c r="X89" i="19"/>
  <c r="W89" i="19"/>
  <c r="V89" i="19"/>
  <c r="U89" i="19"/>
  <c r="T89" i="19"/>
  <c r="S89" i="19"/>
  <c r="R89" i="19"/>
  <c r="Q89" i="19"/>
  <c r="P89" i="19"/>
  <c r="Z88" i="19"/>
  <c r="Y88" i="19"/>
  <c r="X88" i="19"/>
  <c r="W88" i="19"/>
  <c r="V88" i="19"/>
  <c r="U88" i="19"/>
  <c r="T88" i="19"/>
  <c r="S88" i="19"/>
  <c r="R88" i="19"/>
  <c r="Q88" i="19"/>
  <c r="P88" i="19"/>
  <c r="Z87" i="19"/>
  <c r="Y87" i="19"/>
  <c r="X87" i="19"/>
  <c r="W87" i="19"/>
  <c r="V87" i="19"/>
  <c r="U87" i="19"/>
  <c r="T87" i="19"/>
  <c r="S87" i="19"/>
  <c r="R87" i="19"/>
  <c r="Q87" i="19"/>
  <c r="P87" i="19"/>
  <c r="Z86" i="19"/>
  <c r="Y86" i="19"/>
  <c r="X86" i="19"/>
  <c r="W86" i="19"/>
  <c r="V86" i="19"/>
  <c r="U86" i="19"/>
  <c r="T86" i="19"/>
  <c r="S86" i="19"/>
  <c r="R86" i="19"/>
  <c r="Q86" i="19"/>
  <c r="P86" i="19"/>
  <c r="Z85" i="19"/>
  <c r="Y85" i="19"/>
  <c r="X85" i="19"/>
  <c r="W85" i="19"/>
  <c r="V85" i="19"/>
  <c r="U85" i="19"/>
  <c r="T85" i="19"/>
  <c r="S85" i="19"/>
  <c r="R85" i="19"/>
  <c r="Q85" i="19"/>
  <c r="P85" i="19"/>
  <c r="Z84" i="19"/>
  <c r="Y84" i="19"/>
  <c r="X84" i="19"/>
  <c r="W84" i="19"/>
  <c r="V84" i="19"/>
  <c r="U84" i="19"/>
  <c r="T84" i="19"/>
  <c r="S84" i="19"/>
  <c r="R84" i="19"/>
  <c r="Q84" i="19"/>
  <c r="P84" i="19"/>
  <c r="Z83" i="19"/>
  <c r="Y83" i="19"/>
  <c r="X83" i="19"/>
  <c r="W83" i="19"/>
  <c r="V83" i="19"/>
  <c r="U83" i="19"/>
  <c r="T83" i="19"/>
  <c r="S83" i="19"/>
  <c r="R83" i="19"/>
  <c r="Q83" i="19"/>
  <c r="P83" i="19"/>
  <c r="Z82" i="19"/>
  <c r="Y82" i="19"/>
  <c r="X82" i="19"/>
  <c r="W82" i="19"/>
  <c r="V82" i="19"/>
  <c r="U82" i="19"/>
  <c r="T82" i="19"/>
  <c r="S82" i="19"/>
  <c r="R82" i="19"/>
  <c r="Q82" i="19"/>
  <c r="P82" i="19"/>
  <c r="AA80" i="19"/>
  <c r="Q62" i="19"/>
  <c r="AH13" i="19" s="1"/>
  <c r="Q61" i="19"/>
  <c r="AG15" i="19" s="1"/>
  <c r="Q60" i="19"/>
  <c r="AF13" i="19" s="1"/>
  <c r="Q59" i="19"/>
  <c r="AE14" i="19" s="1"/>
  <c r="Q58" i="19"/>
  <c r="AD13" i="19" s="1"/>
  <c r="AO45" i="19"/>
  <c r="AL45" i="19"/>
  <c r="AK45" i="19"/>
  <c r="AJ45" i="19"/>
  <c r="AC45" i="19"/>
  <c r="AH40" i="19"/>
  <c r="AG40" i="19"/>
  <c r="AF40" i="19"/>
  <c r="AE40" i="19"/>
  <c r="AD40" i="19"/>
  <c r="AQ40" i="19" s="1"/>
  <c r="AS40" i="19" s="1"/>
  <c r="AT40" i="19" s="1"/>
  <c r="AH36" i="19"/>
  <c r="AG36" i="19"/>
  <c r="AF36" i="19"/>
  <c r="AE36" i="19"/>
  <c r="AD36" i="19"/>
  <c r="AP35" i="19"/>
  <c r="AI35" i="19"/>
  <c r="AB35" i="19"/>
  <c r="AA35" i="19"/>
  <c r="AQ35" i="19" s="1"/>
  <c r="AS35" i="19" s="1"/>
  <c r="AT35" i="19" s="1"/>
  <c r="AP34" i="19"/>
  <c r="AI34" i="19"/>
  <c r="AB34" i="19"/>
  <c r="AA34" i="19"/>
  <c r="AP33" i="19"/>
  <c r="AI33" i="19"/>
  <c r="AB33" i="19"/>
  <c r="AA33" i="19"/>
  <c r="AQ33" i="19" s="1"/>
  <c r="AS33" i="19" s="1"/>
  <c r="AT33" i="19" s="1"/>
  <c r="AP32" i="19"/>
  <c r="AI32" i="19"/>
  <c r="AB32" i="19"/>
  <c r="AA32" i="19"/>
  <c r="AP31" i="19"/>
  <c r="AI31" i="19"/>
  <c r="AB31" i="19"/>
  <c r="AB45" i="19" s="1"/>
  <c r="AA31" i="19"/>
  <c r="AF14" i="19"/>
  <c r="AF12" i="19"/>
  <c r="AE10" i="19"/>
  <c r="AF7" i="19"/>
  <c r="AD5" i="19"/>
  <c r="AD11" i="19" l="1"/>
  <c r="AA122" i="19"/>
  <c r="AB122" i="19" s="1"/>
  <c r="AA45" i="19"/>
  <c r="AQ31" i="19"/>
  <c r="AS31" i="19" s="1"/>
  <c r="AT31" i="19" s="1"/>
  <c r="AQ32" i="19"/>
  <c r="AS32" i="19" s="1"/>
  <c r="AT32" i="19" s="1"/>
  <c r="AQ34" i="19"/>
  <c r="AS34" i="19" s="1"/>
  <c r="AT34" i="19" s="1"/>
  <c r="AQ36" i="19"/>
  <c r="AS36" i="19" s="1"/>
  <c r="AT36" i="19" s="1"/>
  <c r="AG4" i="19"/>
  <c r="AA120" i="19"/>
  <c r="AB120" i="19" s="1"/>
  <c r="AA115" i="19"/>
  <c r="AB115" i="19" s="1"/>
  <c r="AA118" i="19"/>
  <c r="AB118" i="19" s="1"/>
  <c r="AA123" i="19"/>
  <c r="AB123" i="19" s="1"/>
  <c r="AA125" i="19"/>
  <c r="AB125" i="19" s="1"/>
  <c r="AG8" i="19"/>
  <c r="AG12" i="19"/>
  <c r="AA116" i="19"/>
  <c r="AB116" i="19" s="1"/>
  <c r="AA119" i="19"/>
  <c r="AB119" i="19" s="1"/>
  <c r="AF8" i="19"/>
  <c r="AF10" i="19"/>
  <c r="AF15" i="19"/>
  <c r="AF5" i="19"/>
  <c r="AF4" i="19"/>
  <c r="AF6" i="19"/>
  <c r="AF9" i="19"/>
  <c r="AF11" i="19"/>
  <c r="AE4" i="19"/>
  <c r="AE5" i="19"/>
  <c r="AE7" i="19"/>
  <c r="AE12" i="19"/>
  <c r="AE13" i="19"/>
  <c r="AE15" i="19"/>
  <c r="V118" i="19"/>
  <c r="W118" i="19" s="1"/>
  <c r="V124" i="19"/>
  <c r="W124" i="19" s="1"/>
  <c r="AE9" i="19"/>
  <c r="V114" i="19"/>
  <c r="W114" i="19" s="1"/>
  <c r="V122" i="19"/>
  <c r="W122" i="19" s="1"/>
  <c r="V115" i="19"/>
  <c r="W115" i="19" s="1"/>
  <c r="V123" i="19"/>
  <c r="W123" i="19" s="1"/>
  <c r="AE6" i="19"/>
  <c r="AE8" i="19"/>
  <c r="AE11" i="19"/>
  <c r="Q63" i="19"/>
  <c r="V119" i="19"/>
  <c r="W119" i="19" s="1"/>
  <c r="AD8" i="19"/>
  <c r="AD10" i="19"/>
  <c r="AD4" i="19"/>
  <c r="AH4" i="19"/>
  <c r="AD6" i="19"/>
  <c r="AD12" i="19"/>
  <c r="AH12" i="19"/>
  <c r="AD14" i="19"/>
  <c r="X7" i="19"/>
  <c r="X11" i="19"/>
  <c r="X15" i="19"/>
  <c r="Q101" i="19"/>
  <c r="S101" i="19" s="1"/>
  <c r="S4" i="19" s="1"/>
  <c r="P122" i="19"/>
  <c r="Q122" i="19" s="1"/>
  <c r="AH8" i="19"/>
  <c r="AD7" i="19"/>
  <c r="AD9" i="19"/>
  <c r="AD15" i="19"/>
  <c r="Q97" i="19"/>
  <c r="S97" i="19" s="1"/>
  <c r="O5" i="19" s="1"/>
  <c r="P121" i="19"/>
  <c r="Q121" i="19" s="1"/>
  <c r="AL129" i="19"/>
  <c r="AM5" i="19" s="1"/>
  <c r="S13" i="19"/>
  <c r="X12" i="19"/>
  <c r="X8" i="19"/>
  <c r="X4" i="19"/>
  <c r="X9" i="19"/>
  <c r="X5" i="19"/>
  <c r="X14" i="19"/>
  <c r="X10" i="19"/>
  <c r="X6" i="19"/>
  <c r="X13" i="19"/>
  <c r="AL131" i="19"/>
  <c r="AM7" i="19" s="1"/>
  <c r="AH7" i="19"/>
  <c r="AH11" i="19"/>
  <c r="AH15" i="19"/>
  <c r="AL133" i="19"/>
  <c r="AM9" i="19" s="1"/>
  <c r="AG6" i="19"/>
  <c r="AG10" i="19"/>
  <c r="AG14" i="19"/>
  <c r="Q99" i="19"/>
  <c r="S99" i="19" s="1"/>
  <c r="Q103" i="19"/>
  <c r="S103" i="19" s="1"/>
  <c r="Q107" i="19"/>
  <c r="S107" i="19" s="1"/>
  <c r="AL128" i="19"/>
  <c r="AM4" i="19" s="1"/>
  <c r="AL130" i="19"/>
  <c r="AM6" i="19" s="1"/>
  <c r="AL132" i="19"/>
  <c r="AM8" i="19" s="1"/>
  <c r="AL134" i="19"/>
  <c r="AM10" i="19" s="1"/>
  <c r="AL136" i="19"/>
  <c r="AM12" i="19" s="1"/>
  <c r="AL138" i="19"/>
  <c r="AM14" i="19" s="1"/>
  <c r="AH6" i="19"/>
  <c r="AH14" i="19"/>
  <c r="P116" i="19"/>
  <c r="Q116" i="19" s="1"/>
  <c r="V117" i="19"/>
  <c r="W117" i="19" s="1"/>
  <c r="P120" i="19"/>
  <c r="Q120" i="19" s="1"/>
  <c r="V121" i="19"/>
  <c r="W121" i="19" s="1"/>
  <c r="P125" i="19"/>
  <c r="Q125" i="19" s="1"/>
  <c r="AM128" i="19"/>
  <c r="AN4" i="19" s="1"/>
  <c r="AM130" i="19"/>
  <c r="AN6" i="19" s="1"/>
  <c r="AM132" i="19"/>
  <c r="AN8" i="19" s="1"/>
  <c r="AM134" i="19"/>
  <c r="AN10" i="19" s="1"/>
  <c r="AM136" i="19"/>
  <c r="AN12" i="19" s="1"/>
  <c r="AM138" i="19"/>
  <c r="AN14" i="19" s="1"/>
  <c r="Q105" i="19"/>
  <c r="S105" i="19" s="1"/>
  <c r="W15" i="19" s="1"/>
  <c r="AL137" i="19"/>
  <c r="AM13" i="19" s="1"/>
  <c r="AH10" i="19"/>
  <c r="AG5" i="19"/>
  <c r="AG9" i="19"/>
  <c r="AG13" i="19"/>
  <c r="Q100" i="19"/>
  <c r="S100" i="19" s="1"/>
  <c r="Q104" i="19"/>
  <c r="S104" i="19" s="1"/>
  <c r="Q108" i="19"/>
  <c r="S108" i="19" s="1"/>
  <c r="AA126" i="19"/>
  <c r="AH5" i="19"/>
  <c r="AH9" i="19"/>
  <c r="P115" i="19"/>
  <c r="Q115" i="19" s="1"/>
  <c r="V116" i="19"/>
  <c r="W116" i="19" s="1"/>
  <c r="AA117" i="19"/>
  <c r="AB117" i="19" s="1"/>
  <c r="P119" i="19"/>
  <c r="Q119" i="19" s="1"/>
  <c r="V120" i="19"/>
  <c r="W120" i="19" s="1"/>
  <c r="P123" i="19"/>
  <c r="Q123" i="19" s="1"/>
  <c r="AK126" i="19"/>
  <c r="AL139" i="19"/>
  <c r="AM15" i="19" s="1"/>
  <c r="AM131" i="19"/>
  <c r="AN7" i="19" s="1"/>
  <c r="AM133" i="19"/>
  <c r="AN9" i="19" s="1"/>
  <c r="AM135" i="19"/>
  <c r="AN11" i="19" s="1"/>
  <c r="AM137" i="19"/>
  <c r="AN13" i="19" s="1"/>
  <c r="AM139" i="19"/>
  <c r="AN15" i="19" s="1"/>
  <c r="AG7" i="19"/>
  <c r="AG11" i="19"/>
  <c r="Q98" i="19"/>
  <c r="S98" i="19" s="1"/>
  <c r="P11" i="19" s="1"/>
  <c r="Q102" i="19"/>
  <c r="S102" i="19" s="1"/>
  <c r="T12" i="19" s="1"/>
  <c r="AN126" i="19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AF45" i="19" l="1"/>
  <c r="AE45" i="19"/>
  <c r="O8" i="19"/>
  <c r="O6" i="19"/>
  <c r="O4" i="19"/>
  <c r="S7" i="19"/>
  <c r="AH45" i="19"/>
  <c r="O14" i="19"/>
  <c r="S5" i="19"/>
  <c r="S15" i="19"/>
  <c r="O15" i="19"/>
  <c r="O12" i="19"/>
  <c r="O10" i="19"/>
  <c r="S9" i="19"/>
  <c r="S14" i="19"/>
  <c r="S10" i="19"/>
  <c r="O9" i="19"/>
  <c r="O13" i="19"/>
  <c r="O7" i="19"/>
  <c r="S11" i="19"/>
  <c r="O11" i="19"/>
  <c r="S6" i="19"/>
  <c r="S12" i="19"/>
  <c r="S8" i="19"/>
  <c r="AN45" i="19"/>
  <c r="AG45" i="19"/>
  <c r="T10" i="19"/>
  <c r="T6" i="19"/>
  <c r="AD45" i="19"/>
  <c r="AK139" i="19"/>
  <c r="AI15" i="19" s="1"/>
  <c r="AK135" i="19"/>
  <c r="AI11" i="19" s="1"/>
  <c r="AK133" i="19"/>
  <c r="AI9" i="19" s="1"/>
  <c r="AK131" i="19"/>
  <c r="AI7" i="19" s="1"/>
  <c r="AK129" i="19"/>
  <c r="AI5" i="19" s="1"/>
  <c r="AK138" i="19"/>
  <c r="AI14" i="19" s="1"/>
  <c r="AK136" i="19"/>
  <c r="AI12" i="19" s="1"/>
  <c r="AK134" i="19"/>
  <c r="AI10" i="19" s="1"/>
  <c r="AK132" i="19"/>
  <c r="AI8" i="19" s="1"/>
  <c r="AK130" i="19"/>
  <c r="AI6" i="19" s="1"/>
  <c r="AK128" i="19"/>
  <c r="AI4" i="19" s="1"/>
  <c r="AK137" i="19"/>
  <c r="AI13" i="19" s="1"/>
  <c r="Z13" i="19"/>
  <c r="Z9" i="19"/>
  <c r="Z5" i="19"/>
  <c r="Z10" i="19"/>
  <c r="Z4" i="19"/>
  <c r="Z15" i="19"/>
  <c r="Z11" i="19"/>
  <c r="Z7" i="19"/>
  <c r="Z6" i="19"/>
  <c r="Z12" i="19"/>
  <c r="Z8" i="19"/>
  <c r="Z14" i="19"/>
  <c r="W12" i="19"/>
  <c r="W8" i="19"/>
  <c r="W6" i="19"/>
  <c r="W14" i="19"/>
  <c r="W10" i="19"/>
  <c r="W4" i="19"/>
  <c r="P7" i="19"/>
  <c r="W5" i="19"/>
  <c r="X45" i="19"/>
  <c r="W13" i="19"/>
  <c r="V15" i="19"/>
  <c r="V11" i="19"/>
  <c r="V7" i="19"/>
  <c r="V12" i="19"/>
  <c r="V13" i="19"/>
  <c r="V9" i="19"/>
  <c r="V5" i="19"/>
  <c r="V8" i="19"/>
  <c r="V4" i="19"/>
  <c r="V14" i="19"/>
  <c r="V10" i="19"/>
  <c r="V6" i="19"/>
  <c r="T4" i="19"/>
  <c r="P15" i="19"/>
  <c r="W11" i="19"/>
  <c r="R13" i="19"/>
  <c r="R9" i="19"/>
  <c r="R5" i="19"/>
  <c r="R10" i="19"/>
  <c r="R14" i="19"/>
  <c r="R6" i="19"/>
  <c r="R15" i="19"/>
  <c r="R11" i="19"/>
  <c r="R7" i="19"/>
  <c r="R12" i="19"/>
  <c r="R8" i="19"/>
  <c r="R4" i="19"/>
  <c r="T14" i="19"/>
  <c r="W9" i="19"/>
  <c r="Q14" i="19"/>
  <c r="Q10" i="19"/>
  <c r="Q6" i="19"/>
  <c r="Q9" i="19"/>
  <c r="Q7" i="19"/>
  <c r="Q13" i="19"/>
  <c r="Q5" i="19"/>
  <c r="Q15" i="19"/>
  <c r="Q11" i="19"/>
  <c r="Q12" i="19"/>
  <c r="Q8" i="19"/>
  <c r="Q4" i="19"/>
  <c r="AN139" i="19"/>
  <c r="AP15" i="19" s="1"/>
  <c r="AN135" i="19"/>
  <c r="AP11" i="19" s="1"/>
  <c r="AN133" i="19"/>
  <c r="AP9" i="19" s="1"/>
  <c r="AN131" i="19"/>
  <c r="AP7" i="19" s="1"/>
  <c r="AN129" i="19"/>
  <c r="AP5" i="19" s="1"/>
  <c r="AN138" i="19"/>
  <c r="AP14" i="19" s="1"/>
  <c r="AN136" i="19"/>
  <c r="AP12" i="19" s="1"/>
  <c r="AN134" i="19"/>
  <c r="AP10" i="19" s="1"/>
  <c r="AN132" i="19"/>
  <c r="AP8" i="19" s="1"/>
  <c r="AN130" i="19"/>
  <c r="AP6" i="19" s="1"/>
  <c r="AN128" i="19"/>
  <c r="AP4" i="19" s="1"/>
  <c r="AM45" i="19"/>
  <c r="W7" i="19"/>
  <c r="T15" i="19"/>
  <c r="T7" i="19"/>
  <c r="T13" i="19"/>
  <c r="T9" i="19"/>
  <c r="T5" i="19"/>
  <c r="T11" i="19"/>
  <c r="Y13" i="19"/>
  <c r="Y9" i="19"/>
  <c r="Y5" i="19"/>
  <c r="Y14" i="19"/>
  <c r="Y10" i="19"/>
  <c r="Y6" i="19"/>
  <c r="Y11" i="19"/>
  <c r="Y15" i="19"/>
  <c r="Y7" i="19"/>
  <c r="Y12" i="19"/>
  <c r="Y8" i="19"/>
  <c r="Y4" i="19"/>
  <c r="P12" i="19"/>
  <c r="P8" i="19"/>
  <c r="P4" i="19"/>
  <c r="P5" i="19"/>
  <c r="P13" i="19"/>
  <c r="P14" i="19"/>
  <c r="P10" i="19"/>
  <c r="P6" i="19"/>
  <c r="P9" i="19"/>
  <c r="U15" i="19"/>
  <c r="U12" i="19"/>
  <c r="U8" i="19"/>
  <c r="U4" i="19"/>
  <c r="U5" i="19"/>
  <c r="U11" i="19"/>
  <c r="U13" i="19"/>
  <c r="U9" i="19"/>
  <c r="U14" i="19"/>
  <c r="U10" i="19"/>
  <c r="U6" i="19"/>
  <c r="U7" i="19"/>
  <c r="T8" i="19"/>
  <c r="AN137" i="19"/>
  <c r="AP13" i="19" s="1"/>
  <c r="AQ5" i="19" l="1"/>
  <c r="AS5" i="19" s="1"/>
  <c r="AT5" i="19" s="1"/>
  <c r="AQ11" i="19"/>
  <c r="AS11" i="19" s="1"/>
  <c r="AT11" i="19" s="1"/>
  <c r="AQ10" i="19"/>
  <c r="AS10" i="19" s="1"/>
  <c r="AT10" i="19" s="1"/>
  <c r="AQ4" i="19"/>
  <c r="AS4" i="19" s="1"/>
  <c r="AT4" i="19" s="1"/>
  <c r="AQ12" i="19"/>
  <c r="AS12" i="19" s="1"/>
  <c r="AT12" i="19" s="1"/>
  <c r="AQ6" i="19"/>
  <c r="AS6" i="19" s="1"/>
  <c r="AT6" i="19" s="1"/>
  <c r="AQ7" i="19"/>
  <c r="AS7" i="19" s="1"/>
  <c r="AT7" i="19" s="1"/>
  <c r="AQ15" i="19"/>
  <c r="AS15" i="19" s="1"/>
  <c r="AT15" i="19" s="1"/>
  <c r="AQ8" i="19"/>
  <c r="AS8" i="19" s="1"/>
  <c r="AT8" i="19" s="1"/>
  <c r="AQ13" i="19"/>
  <c r="AS13" i="19" s="1"/>
  <c r="AT13" i="19" s="1"/>
  <c r="AQ9" i="19"/>
  <c r="AS9" i="19" s="1"/>
  <c r="AT9" i="19" s="1"/>
  <c r="AQ14" i="19"/>
  <c r="AS14" i="19" s="1"/>
  <c r="AT14" i="19" s="1"/>
  <c r="S45" i="19"/>
  <c r="O45" i="19"/>
  <c r="W45" i="19"/>
  <c r="R45" i="19"/>
  <c r="Y45" i="19"/>
  <c r="Q45" i="19"/>
  <c r="V45" i="19"/>
  <c r="U45" i="19"/>
  <c r="P45" i="19"/>
  <c r="AI45" i="19"/>
  <c r="Z45" i="19"/>
  <c r="AP45" i="19"/>
  <c r="T45" i="19"/>
  <c r="AF16" i="16"/>
  <c r="AF17" i="16"/>
  <c r="AF18" i="16"/>
  <c r="AF19" i="16"/>
  <c r="AF26" i="16"/>
  <c r="AF27" i="16"/>
  <c r="AF28" i="16"/>
  <c r="AF30" i="16"/>
  <c r="AF31" i="16"/>
  <c r="AF32" i="16"/>
  <c r="R34" i="16"/>
  <c r="Y34" i="16"/>
  <c r="Z34" i="16"/>
  <c r="AA34" i="16"/>
  <c r="AD34" i="16"/>
  <c r="C34" i="16"/>
  <c r="Z118" i="16" l="1"/>
  <c r="AB5" i="16" s="1"/>
  <c r="Z122" i="16"/>
  <c r="AB9" i="16" s="1"/>
  <c r="Z123" i="16"/>
  <c r="AB10" i="16" s="1"/>
  <c r="Z124" i="16"/>
  <c r="AB11" i="16" s="1"/>
  <c r="Z125" i="16"/>
  <c r="AB12" i="16" s="1"/>
  <c r="Z126" i="16"/>
  <c r="AB13" i="16" s="1"/>
  <c r="AA115" i="16"/>
  <c r="AA123" i="16" s="1"/>
  <c r="AC10" i="16" s="1"/>
  <c r="Z115" i="16"/>
  <c r="Z119" i="16" s="1"/>
  <c r="AB6" i="16" s="1"/>
  <c r="Y112" i="16"/>
  <c r="Y115" i="16" s="1"/>
  <c r="AB112" i="16"/>
  <c r="AB115" i="16" s="1"/>
  <c r="N115" i="16"/>
  <c r="O111" i="16" s="1"/>
  <c r="P111" i="16" s="1"/>
  <c r="I115" i="16"/>
  <c r="J109" i="16" s="1"/>
  <c r="K109" i="16" s="1"/>
  <c r="D107" i="16"/>
  <c r="E107" i="16" s="1"/>
  <c r="D111" i="16"/>
  <c r="E111" i="16" s="1"/>
  <c r="D112" i="16"/>
  <c r="E112" i="16" s="1"/>
  <c r="D113" i="16"/>
  <c r="E113" i="16" s="1"/>
  <c r="C115" i="16"/>
  <c r="D108" i="16" s="1"/>
  <c r="E108" i="16" s="1"/>
  <c r="E87" i="16"/>
  <c r="G87" i="16" s="1"/>
  <c r="E88" i="16"/>
  <c r="G88" i="16" s="1"/>
  <c r="F4" i="16" s="1"/>
  <c r="E93" i="16"/>
  <c r="G93" i="16" s="1"/>
  <c r="E94" i="16"/>
  <c r="G94" i="16" s="1"/>
  <c r="E95" i="16"/>
  <c r="G95" i="16" s="1"/>
  <c r="E96" i="16"/>
  <c r="G96" i="16" s="1"/>
  <c r="N10" i="16" s="1"/>
  <c r="E97" i="16"/>
  <c r="G97" i="16" s="1"/>
  <c r="E86" i="16"/>
  <c r="G86" i="16" s="1"/>
  <c r="C98" i="16"/>
  <c r="E91" i="16" s="1"/>
  <c r="G91" i="16" s="1"/>
  <c r="O69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71" i="16"/>
  <c r="N72" i="16"/>
  <c r="O5" i="16" s="1"/>
  <c r="N73" i="16"/>
  <c r="N74" i="16"/>
  <c r="N75" i="16"/>
  <c r="N76" i="16"/>
  <c r="N77" i="16"/>
  <c r="N78" i="16"/>
  <c r="N79" i="16"/>
  <c r="O12" i="16" s="1"/>
  <c r="N80" i="16"/>
  <c r="O13" i="16" s="1"/>
  <c r="N81" i="16"/>
  <c r="N82" i="16"/>
  <c r="N83" i="16"/>
  <c r="N71" i="16"/>
  <c r="M72" i="16"/>
  <c r="M73" i="16"/>
  <c r="N6" i="16" s="1"/>
  <c r="M74" i="16"/>
  <c r="N7" i="16" s="1"/>
  <c r="M75" i="16"/>
  <c r="N8" i="16" s="1"/>
  <c r="M76" i="16"/>
  <c r="M77" i="16"/>
  <c r="M78" i="16"/>
  <c r="M79" i="16"/>
  <c r="M80" i="16"/>
  <c r="M81" i="16"/>
  <c r="N14" i="16" s="1"/>
  <c r="M82" i="16"/>
  <c r="N15" i="16" s="1"/>
  <c r="M83" i="16"/>
  <c r="M71" i="16"/>
  <c r="L71" i="16"/>
  <c r="L72" i="16"/>
  <c r="M5" i="16" s="1"/>
  <c r="L73" i="16"/>
  <c r="L74" i="16"/>
  <c r="M7" i="16" s="1"/>
  <c r="L75" i="16"/>
  <c r="M8" i="16" s="1"/>
  <c r="L76" i="16"/>
  <c r="M9" i="16" s="1"/>
  <c r="L77" i="16"/>
  <c r="M10" i="16" s="1"/>
  <c r="L78" i="16"/>
  <c r="L79" i="16"/>
  <c r="L80" i="16"/>
  <c r="M13" i="16" s="1"/>
  <c r="L81" i="16"/>
  <c r="L82" i="16"/>
  <c r="M15" i="16" s="1"/>
  <c r="L83" i="16"/>
  <c r="K72" i="16"/>
  <c r="L5" i="16" s="1"/>
  <c r="K73" i="16"/>
  <c r="L6" i="16" s="1"/>
  <c r="K74" i="16"/>
  <c r="K75" i="16"/>
  <c r="K76" i="16"/>
  <c r="L9" i="16" s="1"/>
  <c r="K77" i="16"/>
  <c r="K78" i="16"/>
  <c r="L11" i="16" s="1"/>
  <c r="K79" i="16"/>
  <c r="L12" i="16" s="1"/>
  <c r="K80" i="16"/>
  <c r="L13" i="16" s="1"/>
  <c r="K81" i="16"/>
  <c r="L14" i="16" s="1"/>
  <c r="K82" i="16"/>
  <c r="L15" i="16" s="1"/>
  <c r="K83" i="16"/>
  <c r="K71" i="16"/>
  <c r="L4" i="16" s="1"/>
  <c r="J72" i="16"/>
  <c r="J73" i="16"/>
  <c r="K6" i="16" s="1"/>
  <c r="J74" i="16"/>
  <c r="K7" i="16" s="1"/>
  <c r="J75" i="16"/>
  <c r="K8" i="16" s="1"/>
  <c r="J76" i="16"/>
  <c r="K9" i="16" s="1"/>
  <c r="J77" i="16"/>
  <c r="J78" i="16"/>
  <c r="J79" i="16"/>
  <c r="K12" i="16" s="1"/>
  <c r="J80" i="16"/>
  <c r="J81" i="16"/>
  <c r="K14" i="16" s="1"/>
  <c r="J82" i="16"/>
  <c r="K15" i="16" s="1"/>
  <c r="J83" i="16"/>
  <c r="J71" i="16"/>
  <c r="K4" i="16" s="1"/>
  <c r="I72" i="16"/>
  <c r="I73" i="16"/>
  <c r="I74" i="16"/>
  <c r="I75" i="16"/>
  <c r="I76" i="16"/>
  <c r="I77" i="16"/>
  <c r="I78" i="16"/>
  <c r="I79" i="16"/>
  <c r="I80" i="16"/>
  <c r="I81" i="16"/>
  <c r="I82" i="16"/>
  <c r="I83" i="16"/>
  <c r="I71" i="16"/>
  <c r="G71" i="16"/>
  <c r="F71" i="16"/>
  <c r="E72" i="16"/>
  <c r="F5" i="16" s="1"/>
  <c r="E73" i="16"/>
  <c r="E74" i="16"/>
  <c r="E75" i="16"/>
  <c r="E76" i="16"/>
  <c r="E77" i="16"/>
  <c r="E78" i="16"/>
  <c r="E79" i="16"/>
  <c r="E80" i="16"/>
  <c r="F13" i="16" s="1"/>
  <c r="E81" i="16"/>
  <c r="E82" i="16"/>
  <c r="E83" i="16"/>
  <c r="E71" i="16"/>
  <c r="D72" i="16"/>
  <c r="D73" i="16"/>
  <c r="D74" i="16"/>
  <c r="E7" i="16" s="1"/>
  <c r="D75" i="16"/>
  <c r="D76" i="16"/>
  <c r="D77" i="16"/>
  <c r="D78" i="16"/>
  <c r="D79" i="16"/>
  <c r="D80" i="16"/>
  <c r="D81" i="16"/>
  <c r="D82" i="16"/>
  <c r="E15" i="16" s="1"/>
  <c r="D83" i="16"/>
  <c r="D71" i="16"/>
  <c r="C82" i="16"/>
  <c r="C83" i="16"/>
  <c r="C72" i="16"/>
  <c r="C73" i="16"/>
  <c r="C74" i="16"/>
  <c r="C75" i="16"/>
  <c r="C76" i="16"/>
  <c r="D9" i="16" s="1"/>
  <c r="C77" i="16"/>
  <c r="C78" i="16"/>
  <c r="C79" i="16"/>
  <c r="C80" i="16"/>
  <c r="C81" i="16"/>
  <c r="C71" i="16"/>
  <c r="J103" i="16" l="1"/>
  <c r="K103" i="16" s="1"/>
  <c r="K13" i="16"/>
  <c r="K5" i="16"/>
  <c r="L10" i="16"/>
  <c r="L34" i="16" s="1"/>
  <c r="D106" i="16"/>
  <c r="E106" i="16" s="1"/>
  <c r="N11" i="16"/>
  <c r="D11" i="16"/>
  <c r="D15" i="16"/>
  <c r="E10" i="16"/>
  <c r="F15" i="16"/>
  <c r="F7" i="16"/>
  <c r="L8" i="16"/>
  <c r="M12" i="16"/>
  <c r="M4" i="16"/>
  <c r="I12" i="16"/>
  <c r="E90" i="16"/>
  <c r="G90" i="16" s="1"/>
  <c r="H7" i="16" s="1"/>
  <c r="D103" i="16"/>
  <c r="E103" i="16" s="1"/>
  <c r="D104" i="16"/>
  <c r="E104" i="16" s="1"/>
  <c r="AA117" i="16"/>
  <c r="AC4" i="16" s="1"/>
  <c r="J107" i="16"/>
  <c r="K107" i="16" s="1"/>
  <c r="D105" i="16"/>
  <c r="E105" i="16" s="1"/>
  <c r="D10" i="16"/>
  <c r="F14" i="16"/>
  <c r="F6" i="16"/>
  <c r="L7" i="16"/>
  <c r="M11" i="16"/>
  <c r="M34" i="16" s="1"/>
  <c r="N4" i="16"/>
  <c r="N9" i="16"/>
  <c r="E89" i="16"/>
  <c r="G89" i="16" s="1"/>
  <c r="G4" i="16" s="1"/>
  <c r="D114" i="16"/>
  <c r="E114" i="16" s="1"/>
  <c r="AA121" i="16"/>
  <c r="AC8" i="16" s="1"/>
  <c r="D13" i="16"/>
  <c r="D5" i="16"/>
  <c r="F12" i="16"/>
  <c r="I4" i="16"/>
  <c r="E8" i="16"/>
  <c r="E4" i="16"/>
  <c r="E9" i="16"/>
  <c r="E14" i="16"/>
  <c r="O11" i="16"/>
  <c r="I8" i="16"/>
  <c r="I10" i="16"/>
  <c r="D14" i="16"/>
  <c r="D6" i="16"/>
  <c r="E5" i="16"/>
  <c r="F10" i="16"/>
  <c r="N13" i="16"/>
  <c r="N5" i="16"/>
  <c r="O10" i="16"/>
  <c r="I15" i="16"/>
  <c r="I7" i="16"/>
  <c r="M6" i="16"/>
  <c r="M14" i="16"/>
  <c r="D8" i="16"/>
  <c r="D4" i="16"/>
  <c r="D7" i="16"/>
  <c r="E6" i="16"/>
  <c r="F11" i="16"/>
  <c r="E13" i="16"/>
  <c r="E12" i="16"/>
  <c r="F9" i="16"/>
  <c r="F34" i="16" s="1"/>
  <c r="N12" i="16"/>
  <c r="O4" i="16"/>
  <c r="O9" i="16"/>
  <c r="AB119" i="16"/>
  <c r="AE6" i="16" s="1"/>
  <c r="AB127" i="16"/>
  <c r="AE14" i="16" s="1"/>
  <c r="AB120" i="16"/>
  <c r="AE7" i="16" s="1"/>
  <c r="AB128" i="16"/>
  <c r="AE15" i="16" s="1"/>
  <c r="AB125" i="16"/>
  <c r="AE12" i="16" s="1"/>
  <c r="AB121" i="16"/>
  <c r="AE8" i="16" s="1"/>
  <c r="AB117" i="16"/>
  <c r="AE4" i="16" s="1"/>
  <c r="AB122" i="16"/>
  <c r="AE9" i="16" s="1"/>
  <c r="AB123" i="16"/>
  <c r="AE10" i="16" s="1"/>
  <c r="AB124" i="16"/>
  <c r="AE11" i="16" s="1"/>
  <c r="AB118" i="16"/>
  <c r="AE5" i="16" s="1"/>
  <c r="AB126" i="16"/>
  <c r="AE13" i="16" s="1"/>
  <c r="I6" i="16"/>
  <c r="I14" i="16"/>
  <c r="I11" i="16"/>
  <c r="I9" i="16"/>
  <c r="O14" i="16"/>
  <c r="O6" i="16"/>
  <c r="O7" i="16"/>
  <c r="O15" i="16"/>
  <c r="D12" i="16"/>
  <c r="E11" i="16"/>
  <c r="F8" i="16"/>
  <c r="O8" i="16"/>
  <c r="I13" i="16"/>
  <c r="I5" i="16"/>
  <c r="K10" i="16"/>
  <c r="K11" i="16"/>
  <c r="Y119" i="16"/>
  <c r="X6" i="16" s="1"/>
  <c r="Y126" i="16"/>
  <c r="X13" i="16" s="1"/>
  <c r="Y120" i="16"/>
  <c r="X7" i="16" s="1"/>
  <c r="Y121" i="16"/>
  <c r="X8" i="16" s="1"/>
  <c r="Y118" i="16"/>
  <c r="X5" i="16" s="1"/>
  <c r="Y122" i="16"/>
  <c r="X9" i="16" s="1"/>
  <c r="Y128" i="16"/>
  <c r="X15" i="16" s="1"/>
  <c r="Y123" i="16"/>
  <c r="X10" i="16" s="1"/>
  <c r="Y117" i="16"/>
  <c r="X4" i="16" s="1"/>
  <c r="Y125" i="16"/>
  <c r="X12" i="16" s="1"/>
  <c r="Y124" i="16"/>
  <c r="X11" i="16" s="1"/>
  <c r="Y127" i="16"/>
  <c r="X14" i="16" s="1"/>
  <c r="J108" i="16"/>
  <c r="K108" i="16" s="1"/>
  <c r="O110" i="16"/>
  <c r="P110" i="16" s="1"/>
  <c r="AA122" i="16"/>
  <c r="AC9" i="16" s="1"/>
  <c r="J114" i="16"/>
  <c r="K114" i="16" s="1"/>
  <c r="J106" i="16"/>
  <c r="K106" i="16" s="1"/>
  <c r="O103" i="16"/>
  <c r="P103" i="16" s="1"/>
  <c r="O108" i="16"/>
  <c r="P108" i="16" s="1"/>
  <c r="AA128" i="16"/>
  <c r="AC15" i="16" s="1"/>
  <c r="AA120" i="16"/>
  <c r="AC7" i="16" s="1"/>
  <c r="J113" i="16"/>
  <c r="K113" i="16" s="1"/>
  <c r="J105" i="16"/>
  <c r="K105" i="16" s="1"/>
  <c r="O115" i="16"/>
  <c r="O107" i="16"/>
  <c r="P107" i="16" s="1"/>
  <c r="AA127" i="16"/>
  <c r="AC14" i="16" s="1"/>
  <c r="AA119" i="16"/>
  <c r="AC6" i="16" s="1"/>
  <c r="H15" i="16"/>
  <c r="J112" i="16"/>
  <c r="K112" i="16" s="1"/>
  <c r="J104" i="16"/>
  <c r="K104" i="16" s="1"/>
  <c r="O114" i="16"/>
  <c r="P114" i="16" s="1"/>
  <c r="O106" i="16"/>
  <c r="P106" i="16" s="1"/>
  <c r="AA126" i="16"/>
  <c r="AC13" i="16" s="1"/>
  <c r="AA118" i="16"/>
  <c r="AC5" i="16" s="1"/>
  <c r="O109" i="16"/>
  <c r="P109" i="16" s="1"/>
  <c r="E92" i="16"/>
  <c r="G92" i="16" s="1"/>
  <c r="J8" i="16" s="1"/>
  <c r="D110" i="16"/>
  <c r="E110" i="16" s="1"/>
  <c r="J111" i="16"/>
  <c r="K111" i="16" s="1"/>
  <c r="O113" i="16"/>
  <c r="P113" i="16" s="1"/>
  <c r="O105" i="16"/>
  <c r="P105" i="16" s="1"/>
  <c r="Z117" i="16"/>
  <c r="AB4" i="16" s="1"/>
  <c r="Z121" i="16"/>
  <c r="AB8" i="16" s="1"/>
  <c r="AA125" i="16"/>
  <c r="AC12" i="16" s="1"/>
  <c r="D109" i="16"/>
  <c r="E109" i="16" s="1"/>
  <c r="J110" i="16"/>
  <c r="K110" i="16" s="1"/>
  <c r="O112" i="16"/>
  <c r="P112" i="16" s="1"/>
  <c r="O104" i="16"/>
  <c r="P104" i="16" s="1"/>
  <c r="Z128" i="16"/>
  <c r="AB15" i="16" s="1"/>
  <c r="Z120" i="16"/>
  <c r="AB7" i="16" s="1"/>
  <c r="AA124" i="16"/>
  <c r="AC11" i="16" s="1"/>
  <c r="Z127" i="16"/>
  <c r="AB14" i="16" s="1"/>
  <c r="T29" i="16"/>
  <c r="U29" i="16"/>
  <c r="W29" i="16"/>
  <c r="V29" i="16"/>
  <c r="S29" i="16"/>
  <c r="W25" i="16"/>
  <c r="V25" i="16"/>
  <c r="U25" i="16"/>
  <c r="T25" i="16"/>
  <c r="S25" i="16"/>
  <c r="AE21" i="16"/>
  <c r="AE22" i="16"/>
  <c r="AE23" i="16"/>
  <c r="AE24" i="16"/>
  <c r="AE20" i="16"/>
  <c r="X21" i="16"/>
  <c r="X22" i="16"/>
  <c r="X23" i="16"/>
  <c r="X24" i="16"/>
  <c r="X20" i="16"/>
  <c r="Q21" i="16"/>
  <c r="Q22" i="16"/>
  <c r="Q23" i="16"/>
  <c r="Q24" i="16"/>
  <c r="Q20" i="16"/>
  <c r="Q34" i="16" s="1"/>
  <c r="P21" i="16"/>
  <c r="P22" i="16"/>
  <c r="P23" i="16"/>
  <c r="P24" i="16"/>
  <c r="P20" i="16"/>
  <c r="W6" i="16"/>
  <c r="W7" i="16"/>
  <c r="W14" i="16"/>
  <c r="V10" i="16"/>
  <c r="V11" i="16"/>
  <c r="U5" i="16"/>
  <c r="U6" i="16"/>
  <c r="U7" i="16"/>
  <c r="U8" i="16"/>
  <c r="U14" i="16"/>
  <c r="U15" i="16"/>
  <c r="U4" i="16"/>
  <c r="S7" i="16"/>
  <c r="S15" i="16"/>
  <c r="E48" i="16"/>
  <c r="T5" i="16" s="1"/>
  <c r="E49" i="16"/>
  <c r="U9" i="16" s="1"/>
  <c r="E50" i="16"/>
  <c r="V12" i="16" s="1"/>
  <c r="E51" i="16"/>
  <c r="W8" i="16" s="1"/>
  <c r="E47" i="16"/>
  <c r="S8" i="16" s="1"/>
  <c r="T9" i="16" l="1"/>
  <c r="T8" i="16"/>
  <c r="G9" i="16"/>
  <c r="J12" i="16"/>
  <c r="G10" i="16"/>
  <c r="J15" i="16"/>
  <c r="H6" i="16"/>
  <c r="T11" i="16"/>
  <c r="U13" i="16"/>
  <c r="V9" i="16"/>
  <c r="G5" i="16"/>
  <c r="G8" i="16"/>
  <c r="H14" i="16"/>
  <c r="H10" i="16"/>
  <c r="G15" i="16"/>
  <c r="H9" i="16"/>
  <c r="G12" i="16"/>
  <c r="T7" i="16"/>
  <c r="AC34" i="16"/>
  <c r="N34" i="16"/>
  <c r="G7" i="16"/>
  <c r="H8" i="16"/>
  <c r="AF8" i="16" s="1"/>
  <c r="T4" i="16"/>
  <c r="T34" i="16" s="1"/>
  <c r="J13" i="16"/>
  <c r="G14" i="16"/>
  <c r="H12" i="16"/>
  <c r="T15" i="16"/>
  <c r="J7" i="16"/>
  <c r="J5" i="16"/>
  <c r="G6" i="16"/>
  <c r="H13" i="16"/>
  <c r="H5" i="16"/>
  <c r="T12" i="16"/>
  <c r="K34" i="16"/>
  <c r="J14" i="16"/>
  <c r="G11" i="16"/>
  <c r="H4" i="16"/>
  <c r="T10" i="16"/>
  <c r="U12" i="16"/>
  <c r="W15" i="16"/>
  <c r="G13" i="16"/>
  <c r="H11" i="16"/>
  <c r="AB34" i="16"/>
  <c r="X34" i="16"/>
  <c r="E34" i="16"/>
  <c r="W5" i="16"/>
  <c r="I34" i="16"/>
  <c r="W12" i="16"/>
  <c r="S6" i="16"/>
  <c r="S12" i="16"/>
  <c r="AF24" i="16"/>
  <c r="J9" i="16"/>
  <c r="J11" i="16"/>
  <c r="S14" i="16"/>
  <c r="V4" i="16"/>
  <c r="S11" i="16"/>
  <c r="V15" i="16"/>
  <c r="W11" i="16"/>
  <c r="S10" i="16"/>
  <c r="T14" i="16"/>
  <c r="T6" i="16"/>
  <c r="U10" i="16"/>
  <c r="U34" i="16" s="1"/>
  <c r="V14" i="16"/>
  <c r="V6" i="16"/>
  <c r="W10" i="16"/>
  <c r="AF23" i="16"/>
  <c r="AE34" i="16"/>
  <c r="O34" i="16"/>
  <c r="J4" i="16"/>
  <c r="J10" i="16"/>
  <c r="AF10" i="16" s="1"/>
  <c r="S5" i="16"/>
  <c r="W13" i="16"/>
  <c r="V8" i="16"/>
  <c r="P34" i="16"/>
  <c r="AF20" i="16"/>
  <c r="U11" i="16"/>
  <c r="V7" i="16"/>
  <c r="AF7" i="16" s="1"/>
  <c r="AF29" i="16"/>
  <c r="E52" i="16"/>
  <c r="S9" i="16"/>
  <c r="T13" i="16"/>
  <c r="V13" i="16"/>
  <c r="V5" i="16"/>
  <c r="W9" i="16"/>
  <c r="AF22" i="16"/>
  <c r="J6" i="16"/>
  <c r="AF6" i="16" s="1"/>
  <c r="D34" i="16"/>
  <c r="S13" i="16"/>
  <c r="S4" i="16"/>
  <c r="W4" i="16"/>
  <c r="AF21" i="16"/>
  <c r="AF25" i="16"/>
  <c r="G34" i="16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R16" i="14"/>
  <c r="R15" i="14"/>
  <c r="R14" i="14"/>
  <c r="R13" i="14"/>
  <c r="R12" i="14"/>
  <c r="R11" i="14"/>
  <c r="R10" i="14"/>
  <c r="R9" i="14"/>
  <c r="R8" i="14"/>
  <c r="R7" i="14"/>
  <c r="R6" i="14"/>
  <c r="R5" i="14"/>
  <c r="R4" i="14"/>
  <c r="R3" i="14"/>
  <c r="AF9" i="16" l="1"/>
  <c r="H34" i="16"/>
  <c r="AF12" i="16"/>
  <c r="AF13" i="16"/>
  <c r="AF15" i="16"/>
  <c r="AF11" i="16"/>
  <c r="AF4" i="16"/>
  <c r="AF5" i="16"/>
  <c r="AF14" i="16"/>
  <c r="J34" i="16"/>
  <c r="V34" i="16"/>
  <c r="S34" i="16"/>
  <c r="W34" i="16"/>
  <c r="AT4" i="23" l="1"/>
  <c r="AU4" i="23" l="1"/>
</calcChain>
</file>

<file path=xl/sharedStrings.xml><?xml version="1.0" encoding="utf-8"?>
<sst xmlns="http://schemas.openxmlformats.org/spreadsheetml/2006/main" count="871" uniqueCount="92">
  <si>
    <t>Bienes</t>
  </si>
  <si>
    <t>Actividades</t>
  </si>
  <si>
    <t>L</t>
  </si>
  <si>
    <t>K</t>
  </si>
  <si>
    <t>Firmas</t>
  </si>
  <si>
    <t>Hogares</t>
  </si>
  <si>
    <t>Gobierno</t>
  </si>
  <si>
    <t>Impuesto Producción</t>
  </si>
  <si>
    <t>Aranceles</t>
  </si>
  <si>
    <t>Cuenta de Capital</t>
  </si>
  <si>
    <t>Flujo de Stock</t>
  </si>
  <si>
    <t>Margenes</t>
  </si>
  <si>
    <t>Resto del mundo</t>
  </si>
  <si>
    <t xml:space="preserve">Todo está en millones de pesos </t>
  </si>
  <si>
    <t xml:space="preserve">precio fábrica (manufactura) o en general a los precios en el establecimiento del productor. En el caso de las importaciones, corresponde a los precios CIF (costo, seguros y transporte). Para conformar los precios </t>
  </si>
  <si>
    <t>básicos de los productos importados, se agregan los derechos de importación cuando correspondan a derechos proteccionistas.</t>
  </si>
  <si>
    <t>-</t>
  </si>
  <si>
    <t xml:space="preserve">Algunas definiciones: </t>
  </si>
  <si>
    <t>Precios basicos: Corresponde a los precios del productor sin impuestos (precios en el establecimiento del productor). En el caso de la producción, corresponde a los precios predio (agricultura), precios playa (pesca)</t>
  </si>
  <si>
    <t>Precios de usuario o comprador: Precio de mercado de bienes y servicios en el punto de entrega al comprador o valor a precio del productor más los margenes de distribución.</t>
  </si>
  <si>
    <t>Precios de productor: Corresponde a los precios básicos más los impuestos netos de subvenciones sobre los productos. En Chile, estos impuestos se refieren al impuesto al tabaco y a los combustibles, sean de origen nacional o importado.</t>
  </si>
  <si>
    <t xml:space="preserve">Precios corrientes: Valoración de bienes y servicios al precio pagado efectivamente por ellos en las respectivas transacciones de compraventa. </t>
  </si>
  <si>
    <t>Para la construcción utiliza CEI_Anuario_2003-2016 y 2016_Cuadros_111x181</t>
  </si>
  <si>
    <t>IVA</t>
  </si>
  <si>
    <t>Agropecuario-silvícola y Pesca</t>
  </si>
  <si>
    <t>Minería</t>
  </si>
  <si>
    <t>Industria manufacturera</t>
  </si>
  <si>
    <t>Electricidad, gas, agua y gestión de desechos</t>
  </si>
  <si>
    <t>Construcción</t>
  </si>
  <si>
    <t>Comercio, hoteles y restaurantes</t>
  </si>
  <si>
    <t>Transporte, comunicaciones y servicios de información</t>
  </si>
  <si>
    <t>Intermediación financiera</t>
  </si>
  <si>
    <t>Servicios inmobiliarios y de vivienda</t>
  </si>
  <si>
    <t>Servicios empresariales</t>
  </si>
  <si>
    <t>Servicios personales</t>
  </si>
  <si>
    <t>Administración pública</t>
  </si>
  <si>
    <t>GASTO  POR QUINTIL SECTORIAL</t>
  </si>
  <si>
    <t>Tran Gob</t>
  </si>
  <si>
    <t>Impuestos</t>
  </si>
  <si>
    <t>Tran Resto</t>
  </si>
  <si>
    <t>Ahorro Hogar</t>
  </si>
  <si>
    <t>Gasto Hog</t>
  </si>
  <si>
    <t>Sectores</t>
  </si>
  <si>
    <t>Q1</t>
  </si>
  <si>
    <t>Q2</t>
  </si>
  <si>
    <t>Q3</t>
  </si>
  <si>
    <t>Q4</t>
  </si>
  <si>
    <t>Q5</t>
  </si>
  <si>
    <t>Agro-Silv-Pesca</t>
  </si>
  <si>
    <t>Manufactura</t>
  </si>
  <si>
    <t>Quintil 1</t>
  </si>
  <si>
    <t>Energía</t>
  </si>
  <si>
    <t>Quintil 2</t>
  </si>
  <si>
    <t>Construccion</t>
  </si>
  <si>
    <t>Quintil 3</t>
  </si>
  <si>
    <t>Comercio</t>
  </si>
  <si>
    <t>Quintil 4</t>
  </si>
  <si>
    <t>Transporte</t>
  </si>
  <si>
    <t>Quintil 5</t>
  </si>
  <si>
    <t>Int. Financiera</t>
  </si>
  <si>
    <t>Total</t>
  </si>
  <si>
    <t>Serv. Inm y Viv</t>
  </si>
  <si>
    <t>Serv. Empresarial</t>
  </si>
  <si>
    <t>Serv. Personales</t>
  </si>
  <si>
    <t>Adm. Pública</t>
  </si>
  <si>
    <t>Totales SAM</t>
  </si>
  <si>
    <t>Gasto total por quintil</t>
  </si>
  <si>
    <t>Nota: Para la producción intermedia total la diferencia es de 400 entre los COU y la CEI</t>
  </si>
  <si>
    <t xml:space="preserve">MIP 12x12 2016, COU a precio usuario </t>
  </si>
  <si>
    <t>Remuneraciones</t>
  </si>
  <si>
    <t>Total MacroSAM</t>
  </si>
  <si>
    <t>Capital</t>
  </si>
  <si>
    <t>Total Macrosam</t>
  </si>
  <si>
    <t>Impuesto a la producción</t>
  </si>
  <si>
    <t>Total Macro SAM</t>
  </si>
  <si>
    <t>Consumo Gob</t>
  </si>
  <si>
    <t>Form B cap fijo</t>
  </si>
  <si>
    <t>Var Existencias</t>
  </si>
  <si>
    <t>Exportaciones</t>
  </si>
  <si>
    <t xml:space="preserve">Nota: </t>
  </si>
  <si>
    <t>Sume otros bb y ss a serv personales</t>
  </si>
  <si>
    <t>Totales MacroSAM</t>
  </si>
  <si>
    <t>Amarillo: Flujo desde cuentas endógenas a exógenas</t>
  </si>
  <si>
    <t>Azul: Flujo de ingreso en cuentas endógenas</t>
  </si>
  <si>
    <t>Verde: Flujo de ingreso desde cuenta exógena a ctas endógenas</t>
  </si>
  <si>
    <t>Rojo: Flujo de ingreso en cuentas exógenas</t>
  </si>
  <si>
    <t>Egresos</t>
  </si>
  <si>
    <t>Ingresos</t>
  </si>
  <si>
    <t>Errores y Omisiones</t>
  </si>
  <si>
    <t>Diferencia</t>
  </si>
  <si>
    <t>Esto muestra que la simple redistribución del gobierno no es suficiente</t>
  </si>
  <si>
    <t xml:space="preserve">(Cambié los porcentajes que se destinan a transferencias de gobierno y aumenté el consumo de los hogares en la misma cantidad)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</si>
</sst>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  <font>
      <b/>
      <sz val="8"/>
      <color theme="1"/>
      <name val="Cambria"/>
      <family val="1"/>
    </font>
    <font>
      <sz val="10"/>
      <color theme="1"/>
      <name val="Cambria"/>
      <family val="1"/>
    </font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sz val="10"/>
      <name val="Times New Roman"/>
      <family val="1"/>
    </font>
    <font>
      <sz val="8"/>
      <name val="Times New Roman"/>
      <family val="1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</cellStyleXfs>
  <cellXfs count="141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3" borderId="0" xfId="0" applyNumberFormat="1" applyFill="1"/>
    <xf numFmtId="2" fontId="0" fillId="3" borderId="0" xfId="0" applyNumberFormat="1" applyFill="1" applyBorder="1" applyAlignment="1">
      <alignment horizontal="center" wrapText="1"/>
    </xf>
    <xf numFmtId="2" fontId="0" fillId="3" borderId="0" xfId="0" applyNumberFormat="1" applyFill="1" applyBorder="1"/>
    <xf numFmtId="2" fontId="3" fillId="2" borderId="2" xfId="0" applyNumberFormat="1" applyFont="1" applyFill="1" applyBorder="1" applyAlignment="1">
      <alignment horizontal="left"/>
    </xf>
    <xf numFmtId="2" fontId="4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center"/>
    </xf>
    <xf numFmtId="2" fontId="4" fillId="0" borderId="6" xfId="0" applyNumberFormat="1" applyFont="1" applyFill="1" applyBorder="1"/>
    <xf numFmtId="2" fontId="4" fillId="0" borderId="8" xfId="0" applyNumberFormat="1" applyFont="1" applyFill="1" applyBorder="1"/>
    <xf numFmtId="2" fontId="4" fillId="0" borderId="9" xfId="0" applyNumberFormat="1" applyFont="1" applyFill="1" applyBorder="1"/>
    <xf numFmtId="2" fontId="3" fillId="2" borderId="5" xfId="0" applyNumberFormat="1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left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2" fontId="5" fillId="0" borderId="0" xfId="1" applyNumberFormat="1" applyFont="1" applyFill="1" applyBorder="1"/>
    <xf numFmtId="0" fontId="0" fillId="0" borderId="0" xfId="0" applyBorder="1"/>
    <xf numFmtId="0" fontId="0" fillId="0" borderId="1" xfId="0" applyBorder="1"/>
    <xf numFmtId="0" fontId="0" fillId="0" borderId="13" xfId="0" applyBorder="1"/>
    <xf numFmtId="0" fontId="0" fillId="0" borderId="15" xfId="0" applyBorder="1"/>
    <xf numFmtId="2" fontId="6" fillId="2" borderId="3" xfId="0" applyNumberFormat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2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6" fillId="4" borderId="3" xfId="0" applyNumberFormat="1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20" xfId="0" applyBorder="1"/>
    <xf numFmtId="0" fontId="0" fillId="0" borderId="22" xfId="0" applyBorder="1"/>
    <xf numFmtId="2" fontId="6" fillId="3" borderId="19" xfId="0" applyNumberFormat="1" applyFont="1" applyFill="1" applyBorder="1" applyAlignment="1">
      <alignment horizontal="center" vertical="center" wrapText="1"/>
    </xf>
    <xf numFmtId="2" fontId="3" fillId="3" borderId="20" xfId="0" applyNumberFormat="1" applyFont="1" applyFill="1" applyBorder="1" applyAlignment="1">
      <alignment horizontal="left"/>
    </xf>
    <xf numFmtId="2" fontId="3" fillId="3" borderId="21" xfId="0" applyNumberFormat="1" applyFont="1" applyFill="1" applyBorder="1" applyAlignment="1">
      <alignment horizontal="left"/>
    </xf>
    <xf numFmtId="2" fontId="9" fillId="8" borderId="19" xfId="0" applyNumberFormat="1" applyFont="1" applyFill="1" applyBorder="1" applyAlignment="1">
      <alignment horizontal="center" vertical="center" wrapText="1"/>
    </xf>
    <xf numFmtId="3" fontId="10" fillId="0" borderId="0" xfId="3" applyNumberFormat="1" applyFont="1"/>
    <xf numFmtId="2" fontId="3" fillId="2" borderId="0" xfId="0" applyNumberFormat="1" applyFont="1" applyFill="1" applyBorder="1" applyAlignment="1">
      <alignment horizontal="center" vertical="center" wrapText="1"/>
    </xf>
    <xf numFmtId="2" fontId="3" fillId="2" borderId="23" xfId="0" applyNumberFormat="1" applyFont="1" applyFill="1" applyBorder="1" applyAlignment="1">
      <alignment horizontal="center" vertical="center" wrapText="1"/>
    </xf>
    <xf numFmtId="9" fontId="0" fillId="0" borderId="0" xfId="2" applyFont="1"/>
    <xf numFmtId="2" fontId="6" fillId="3" borderId="1" xfId="0" applyNumberFormat="1" applyFont="1" applyFill="1" applyBorder="1" applyAlignment="1">
      <alignment horizontal="center" vertical="center" wrapText="1"/>
    </xf>
    <xf numFmtId="2" fontId="9" fillId="8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left"/>
    </xf>
    <xf numFmtId="3" fontId="10" fillId="0" borderId="1" xfId="3" applyNumberFormat="1" applyFont="1" applyBorder="1"/>
    <xf numFmtId="2" fontId="6" fillId="2" borderId="5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Fill="1" applyBorder="1" applyAlignment="1">
      <alignment horizontal="center" vertical="center" wrapText="1"/>
    </xf>
    <xf numFmtId="2" fontId="6" fillId="4" borderId="5" xfId="0" applyNumberFormat="1" applyFont="1" applyFill="1" applyBorder="1" applyAlignment="1">
      <alignment horizontal="center" vertical="center" wrapText="1"/>
    </xf>
    <xf numFmtId="2" fontId="0" fillId="0" borderId="9" xfId="0" applyNumberFormat="1" applyBorder="1"/>
    <xf numFmtId="2" fontId="0" fillId="0" borderId="0" xfId="0" applyNumberFormat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9" fontId="0" fillId="0" borderId="0" xfId="2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9" fillId="0" borderId="1" xfId="0" applyNumberFormat="1" applyFont="1" applyFill="1" applyBorder="1" applyAlignment="1">
      <alignment horizontal="center" vertical="center" wrapText="1"/>
    </xf>
    <xf numFmtId="2" fontId="9" fillId="0" borderId="6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3" fontId="11" fillId="0" borderId="1" xfId="3" applyNumberFormat="1" applyFont="1" applyBorder="1"/>
    <xf numFmtId="0" fontId="12" fillId="0" borderId="8" xfId="0" applyFont="1" applyBorder="1"/>
    <xf numFmtId="2" fontId="12" fillId="0" borderId="9" xfId="0" applyNumberFormat="1" applyFont="1" applyBorder="1"/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12" fillId="0" borderId="0" xfId="0" applyFont="1" applyBorder="1"/>
    <xf numFmtId="2" fontId="12" fillId="0" borderId="0" xfId="0" applyNumberFormat="1" applyFont="1" applyBorder="1"/>
    <xf numFmtId="0" fontId="6" fillId="0" borderId="0" xfId="0" applyNumberFormat="1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9" fillId="0" borderId="6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Border="1"/>
    <xf numFmtId="1" fontId="9" fillId="0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11" fillId="0" borderId="1" xfId="3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165" fontId="4" fillId="5" borderId="1" xfId="0" applyNumberFormat="1" applyFont="1" applyFill="1" applyBorder="1"/>
    <xf numFmtId="165" fontId="5" fillId="5" borderId="0" xfId="1" applyNumberFormat="1" applyFont="1" applyFill="1" applyBorder="1"/>
    <xf numFmtId="165" fontId="4" fillId="5" borderId="1" xfId="0" applyNumberFormat="1" applyFont="1" applyFill="1" applyBorder="1" applyAlignment="1">
      <alignment horizontal="center"/>
    </xf>
    <xf numFmtId="165" fontId="4" fillId="5" borderId="6" xfId="0" applyNumberFormat="1" applyFont="1" applyFill="1" applyBorder="1"/>
    <xf numFmtId="165" fontId="4" fillId="6" borderId="6" xfId="0" applyNumberFormat="1" applyFont="1" applyFill="1" applyBorder="1"/>
    <xf numFmtId="165" fontId="0" fillId="3" borderId="0" xfId="0" applyNumberFormat="1" applyFill="1"/>
    <xf numFmtId="165" fontId="0" fillId="0" borderId="0" xfId="0" applyNumberFormat="1"/>
    <xf numFmtId="165" fontId="4" fillId="5" borderId="8" xfId="0" applyNumberFormat="1" applyFont="1" applyFill="1" applyBorder="1"/>
    <xf numFmtId="165" fontId="4" fillId="5" borderId="9" xfId="0" applyNumberFormat="1" applyFont="1" applyFill="1" applyBorder="1"/>
    <xf numFmtId="165" fontId="4" fillId="6" borderId="9" xfId="0" applyNumberFormat="1" applyFont="1" applyFill="1" applyBorder="1"/>
    <xf numFmtId="165" fontId="4" fillId="6" borderId="8" xfId="0" applyNumberFormat="1" applyFont="1" applyFill="1" applyBorder="1"/>
    <xf numFmtId="165" fontId="4" fillId="6" borderId="1" xfId="0" applyNumberFormat="1" applyFont="1" applyFill="1" applyBorder="1"/>
    <xf numFmtId="165" fontId="4" fillId="6" borderId="1" xfId="0" applyNumberFormat="1" applyFont="1" applyFill="1" applyBorder="1" applyAlignment="1">
      <alignment horizontal="center"/>
    </xf>
    <xf numFmtId="165" fontId="0" fillId="3" borderId="0" xfId="0" applyNumberFormat="1" applyFill="1" applyBorder="1"/>
    <xf numFmtId="165" fontId="0" fillId="0" borderId="0" xfId="0" applyNumberFormat="1" applyFill="1"/>
    <xf numFmtId="165" fontId="4" fillId="4" borderId="1" xfId="0" applyNumberFormat="1" applyFont="1" applyFill="1" applyBorder="1"/>
    <xf numFmtId="165" fontId="4" fillId="7" borderId="1" xfId="0" applyNumberFormat="1" applyFont="1" applyFill="1" applyBorder="1"/>
    <xf numFmtId="165" fontId="4" fillId="7" borderId="6" xfId="0" applyNumberFormat="1" applyFont="1" applyFill="1" applyBorder="1"/>
    <xf numFmtId="165" fontId="4" fillId="4" borderId="1" xfId="0" applyNumberFormat="1" applyFont="1" applyFill="1" applyBorder="1" applyAlignment="1">
      <alignment horizontal="center"/>
    </xf>
    <xf numFmtId="165" fontId="4" fillId="4" borderId="8" xfId="0" applyNumberFormat="1" applyFont="1" applyFill="1" applyBorder="1"/>
    <xf numFmtId="165" fontId="4" fillId="7" borderId="8" xfId="0" applyNumberFormat="1" applyFont="1" applyFill="1" applyBorder="1"/>
    <xf numFmtId="165" fontId="4" fillId="7" borderId="9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4">
    <cellStyle name="Millares 10" xfId="1" xr:uid="{B1DE8E3A-38F2-4E2D-8305-7952C6104898}"/>
    <cellStyle name="Normal" xfId="0" builtinId="0"/>
    <cellStyle name="Normal 4" xfId="3" xr:uid="{71FF5956-1117-3A48-A9DE-E491E6FB9A88}"/>
    <cellStyle name="Porcentaje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C2BC-2ED8-4807-98BD-ECFB100BB06D}">
  <dimension ref="A1:R54"/>
  <sheetViews>
    <sheetView workbookViewId="0">
      <selection activeCell="M14" sqref="M14"/>
    </sheetView>
  </sheetViews>
  <sheetFormatPr baseColWidth="10" defaultColWidth="11.42578125" defaultRowHeight="15" x14ac:dyDescent="0.25"/>
  <cols>
    <col min="1" max="1" width="11.42578125" style="1"/>
    <col min="2" max="2" width="22.7109375" style="1" bestFit="1" customWidth="1"/>
    <col min="3" max="3" width="11.42578125" style="1"/>
    <col min="4" max="4" width="13" style="1" customWidth="1"/>
    <col min="5" max="10" width="11.42578125" style="1"/>
    <col min="11" max="11" width="13.28515625" style="1" customWidth="1"/>
    <col min="12" max="16" width="11.42578125" style="1"/>
    <col min="17" max="17" width="11.42578125" style="2"/>
    <col min="18" max="16384" width="11.42578125" style="1"/>
  </cols>
  <sheetData>
    <row r="1" spans="1:18" ht="57" customHeight="1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ht="28.5" x14ac:dyDescent="0.25">
      <c r="A2" s="3"/>
      <c r="B2" s="6"/>
      <c r="C2" s="1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23</v>
      </c>
      <c r="K2" s="14" t="s">
        <v>7</v>
      </c>
      <c r="L2" s="14" t="s">
        <v>8</v>
      </c>
      <c r="M2" s="14" t="s">
        <v>9</v>
      </c>
      <c r="N2" s="14" t="s">
        <v>10</v>
      </c>
      <c r="O2" s="14" t="s">
        <v>11</v>
      </c>
      <c r="P2" s="15" t="s">
        <v>12</v>
      </c>
      <c r="Q2" s="4"/>
    </row>
    <row r="3" spans="1:18" x14ac:dyDescent="0.25">
      <c r="A3" s="3"/>
      <c r="B3" s="12" t="s">
        <v>0</v>
      </c>
      <c r="C3" s="7"/>
      <c r="D3" s="16">
        <v>138990.162129017</v>
      </c>
      <c r="E3" s="7"/>
      <c r="F3" s="7"/>
      <c r="G3" s="7"/>
      <c r="H3" s="7">
        <v>106941.76936000001</v>
      </c>
      <c r="I3" s="7">
        <v>23221.687699999999</v>
      </c>
      <c r="J3" s="7"/>
      <c r="K3" s="7"/>
      <c r="L3" s="7"/>
      <c r="M3" s="7">
        <v>38813.165410358546</v>
      </c>
      <c r="N3" s="7">
        <v>-1158.9116294489993</v>
      </c>
      <c r="O3" s="8" t="s">
        <v>16</v>
      </c>
      <c r="P3" s="9">
        <v>47704.591754423003</v>
      </c>
      <c r="Q3" s="5"/>
      <c r="R3" s="1">
        <f>SUM(C3:P3)</f>
        <v>354512.46472434956</v>
      </c>
    </row>
    <row r="4" spans="1:18" x14ac:dyDescent="0.25">
      <c r="A4" s="3"/>
      <c r="B4" s="12" t="s">
        <v>1</v>
      </c>
      <c r="C4" s="7">
        <v>293836.32581384829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9"/>
      <c r="Q4" s="5"/>
      <c r="R4" s="1">
        <f t="shared" ref="R4:R16" si="0">SUM(C4:P4)</f>
        <v>293836.32581384829</v>
      </c>
    </row>
    <row r="5" spans="1:18" x14ac:dyDescent="0.25">
      <c r="A5" s="3"/>
      <c r="B5" s="12" t="s">
        <v>2</v>
      </c>
      <c r="C5" s="7"/>
      <c r="D5" s="7">
        <v>65343.049443206342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9">
        <v>30.01491</v>
      </c>
      <c r="Q5" s="5"/>
      <c r="R5" s="1">
        <f t="shared" si="0"/>
        <v>65373.06435320634</v>
      </c>
    </row>
    <row r="6" spans="1:18" x14ac:dyDescent="0.25">
      <c r="A6" s="3"/>
      <c r="B6" s="12" t="s">
        <v>3</v>
      </c>
      <c r="C6" s="7"/>
      <c r="D6" s="7">
        <v>85496.224103914748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9">
        <v>5263.3714115720104</v>
      </c>
      <c r="Q6" s="5"/>
      <c r="R6" s="1">
        <f t="shared" si="0"/>
        <v>90759.595515486755</v>
      </c>
    </row>
    <row r="7" spans="1:18" x14ac:dyDescent="0.25">
      <c r="A7" s="3"/>
      <c r="B7" s="12" t="s">
        <v>4</v>
      </c>
      <c r="C7" s="7"/>
      <c r="D7" s="7"/>
      <c r="E7" s="7"/>
      <c r="F7" s="7">
        <v>28732.601737616598</v>
      </c>
      <c r="G7" s="7"/>
      <c r="H7" s="7"/>
      <c r="I7" s="7"/>
      <c r="J7" s="7"/>
      <c r="K7" s="7"/>
      <c r="L7" s="7"/>
      <c r="M7" s="7"/>
      <c r="N7" s="7"/>
      <c r="O7" s="7"/>
      <c r="P7" s="9"/>
      <c r="Q7" s="5"/>
      <c r="R7" s="1">
        <f t="shared" si="0"/>
        <v>28732.601737616598</v>
      </c>
    </row>
    <row r="8" spans="1:18" x14ac:dyDescent="0.25">
      <c r="A8" s="3"/>
      <c r="B8" s="12" t="s">
        <v>5</v>
      </c>
      <c r="C8" s="7"/>
      <c r="D8" s="7"/>
      <c r="E8" s="7">
        <v>65094.96704320635</v>
      </c>
      <c r="F8" s="7">
        <v>50906.168082198594</v>
      </c>
      <c r="G8" s="7">
        <v>26.828226263382021</v>
      </c>
      <c r="H8" s="7"/>
      <c r="I8" s="7">
        <v>4977.7019999999993</v>
      </c>
      <c r="J8" s="7"/>
      <c r="K8" s="7"/>
      <c r="L8" s="7"/>
      <c r="M8" s="7"/>
      <c r="N8" s="7"/>
      <c r="O8" s="7"/>
      <c r="P8" s="9">
        <v>1020.78364373662</v>
      </c>
      <c r="Q8" s="5"/>
      <c r="R8" s="2">
        <f t="shared" si="0"/>
        <v>122026.44899540496</v>
      </c>
    </row>
    <row r="9" spans="1:18" x14ac:dyDescent="0.25">
      <c r="A9" s="3"/>
      <c r="B9" s="12" t="s">
        <v>6</v>
      </c>
      <c r="C9" s="7"/>
      <c r="D9" s="7"/>
      <c r="E9" s="7"/>
      <c r="F9" s="7">
        <v>1341.3684282292686</v>
      </c>
      <c r="G9" s="7">
        <v>7518.6541899999984</v>
      </c>
      <c r="H9" s="7">
        <v>2901.7479599999997</v>
      </c>
      <c r="I9" s="7"/>
      <c r="J9" s="7">
        <v>13722.231300758005</v>
      </c>
      <c r="K9" s="7">
        <v>4006.8901377098273</v>
      </c>
      <c r="L9" s="7">
        <v>695.52296735031621</v>
      </c>
      <c r="M9" s="7"/>
      <c r="N9" s="7"/>
      <c r="O9" s="7"/>
      <c r="P9" s="9"/>
      <c r="Q9" s="5"/>
      <c r="R9" s="2">
        <f t="shared" si="0"/>
        <v>30186.414984047413</v>
      </c>
    </row>
    <row r="10" spans="1:18" x14ac:dyDescent="0.25">
      <c r="A10" s="3"/>
      <c r="B10" s="12" t="s">
        <v>23</v>
      </c>
      <c r="C10" s="7">
        <v>13722.231300758005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9"/>
      <c r="Q10" s="5"/>
      <c r="R10" s="2">
        <f t="shared" si="0"/>
        <v>13722.231300758005</v>
      </c>
    </row>
    <row r="11" spans="1:18" x14ac:dyDescent="0.25">
      <c r="A11" s="3"/>
      <c r="B11" s="12" t="s">
        <v>7</v>
      </c>
      <c r="C11" s="7"/>
      <c r="D11" s="7">
        <v>4006.8901377098273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/>
      <c r="Q11" s="5"/>
      <c r="R11" s="2">
        <f t="shared" si="0"/>
        <v>4006.8901377098273</v>
      </c>
    </row>
    <row r="12" spans="1:18" x14ac:dyDescent="0.25">
      <c r="A12" s="3"/>
      <c r="B12" s="12" t="s">
        <v>8</v>
      </c>
      <c r="C12" s="7">
        <v>695.52296735031621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9"/>
      <c r="Q12" s="5"/>
      <c r="R12" s="2">
        <f t="shared" si="0"/>
        <v>695.52296735031621</v>
      </c>
    </row>
    <row r="13" spans="1:18" x14ac:dyDescent="0.25">
      <c r="A13" s="3"/>
      <c r="B13" s="12" t="s">
        <v>9</v>
      </c>
      <c r="C13" s="7"/>
      <c r="D13" s="7"/>
      <c r="E13" s="7"/>
      <c r="F13" s="7"/>
      <c r="G13" s="7">
        <v>21187.119321353213</v>
      </c>
      <c r="H13" s="7">
        <v>12182.931675404951</v>
      </c>
      <c r="I13" s="7">
        <v>1987.02527822927</v>
      </c>
      <c r="J13" s="7"/>
      <c r="K13" s="7"/>
      <c r="L13" s="7"/>
      <c r="M13" s="7"/>
      <c r="N13" s="7"/>
      <c r="O13" s="7"/>
      <c r="P13" s="9">
        <v>2297.1774911766861</v>
      </c>
      <c r="Q13" s="5"/>
      <c r="R13" s="2">
        <f t="shared" si="0"/>
        <v>37654.253766164111</v>
      </c>
    </row>
    <row r="14" spans="1:18" x14ac:dyDescent="0.25">
      <c r="A14" s="3"/>
      <c r="B14" s="12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v>-1158.9116294489993</v>
      </c>
      <c r="N14" s="7"/>
      <c r="O14" s="7"/>
      <c r="P14" s="9"/>
      <c r="Q14" s="5"/>
      <c r="R14" s="2">
        <f t="shared" si="0"/>
        <v>-1158.9116294489993</v>
      </c>
    </row>
    <row r="15" spans="1:18" x14ac:dyDescent="0.25">
      <c r="A15" s="3"/>
      <c r="B15" s="12" t="s">
        <v>11</v>
      </c>
      <c r="C15" s="8" t="s">
        <v>16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9"/>
      <c r="Q15" s="5"/>
      <c r="R15" s="2">
        <f t="shared" si="0"/>
        <v>0</v>
      </c>
    </row>
    <row r="16" spans="1:18" ht="15.75" thickBot="1" x14ac:dyDescent="0.3">
      <c r="A16" s="3"/>
      <c r="B16" s="13" t="s">
        <v>12</v>
      </c>
      <c r="C16" s="10">
        <v>46258.384633466005</v>
      </c>
      <c r="D16" s="10"/>
      <c r="E16" s="10">
        <v>278.09730999999999</v>
      </c>
      <c r="F16" s="10">
        <v>9779.4572674423307</v>
      </c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5"/>
      <c r="R16" s="1">
        <f t="shared" si="0"/>
        <v>56315.939210908335</v>
      </c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C18" s="1">
        <f>SUM(C3:C16)</f>
        <v>354512.46471542265</v>
      </c>
      <c r="D18" s="1">
        <f t="shared" ref="D18:P18" si="1">SUM(D3:D16)</f>
        <v>293836.32581384794</v>
      </c>
      <c r="E18" s="1">
        <f t="shared" si="1"/>
        <v>65373.064353206348</v>
      </c>
      <c r="F18" s="1">
        <f t="shared" si="1"/>
        <v>90759.595515486784</v>
      </c>
      <c r="G18" s="1">
        <f t="shared" si="1"/>
        <v>28732.601737616595</v>
      </c>
      <c r="H18" s="1">
        <f t="shared" si="1"/>
        <v>122026.44899540495</v>
      </c>
      <c r="I18" s="1">
        <f t="shared" si="1"/>
        <v>30186.41497822927</v>
      </c>
      <c r="J18" s="1">
        <f t="shared" si="1"/>
        <v>13722.231300758005</v>
      </c>
      <c r="K18" s="1">
        <f t="shared" si="1"/>
        <v>4006.8901377098273</v>
      </c>
      <c r="L18" s="1">
        <f t="shared" si="1"/>
        <v>695.52296735031621</v>
      </c>
      <c r="M18" s="1">
        <f t="shared" si="1"/>
        <v>37654.253780909545</v>
      </c>
      <c r="N18" s="1">
        <f t="shared" si="1"/>
        <v>-1158.9116294489993</v>
      </c>
      <c r="O18" s="1">
        <f t="shared" si="1"/>
        <v>0</v>
      </c>
      <c r="P18" s="1">
        <f t="shared" si="1"/>
        <v>56315.939210908313</v>
      </c>
    </row>
    <row r="44" spans="3:3" x14ac:dyDescent="0.25">
      <c r="C44" s="1" t="s">
        <v>13</v>
      </c>
    </row>
    <row r="45" spans="3:3" x14ac:dyDescent="0.25">
      <c r="C45" s="1" t="s">
        <v>22</v>
      </c>
    </row>
    <row r="47" spans="3:3" x14ac:dyDescent="0.25">
      <c r="C47" s="1" t="s">
        <v>17</v>
      </c>
    </row>
    <row r="49" spans="3:3" x14ac:dyDescent="0.25">
      <c r="C49" s="1" t="s">
        <v>18</v>
      </c>
    </row>
    <row r="50" spans="3:3" x14ac:dyDescent="0.25">
      <c r="C50" s="1" t="s">
        <v>14</v>
      </c>
    </row>
    <row r="51" spans="3:3" x14ac:dyDescent="0.25">
      <c r="C51" s="1" t="s">
        <v>15</v>
      </c>
    </row>
    <row r="52" spans="3:3" x14ac:dyDescent="0.25">
      <c r="C52" s="1" t="s">
        <v>19</v>
      </c>
    </row>
    <row r="53" spans="3:3" x14ac:dyDescent="0.25">
      <c r="C53" s="1" t="s">
        <v>20</v>
      </c>
    </row>
    <row r="54" spans="3:3" x14ac:dyDescent="0.25">
      <c r="C54" s="1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BF4E-9095-44F7-B67B-41A8E44B354C}">
  <dimension ref="B1:AW142"/>
  <sheetViews>
    <sheetView showGridLines="0" topLeftCell="A28" zoomScaleNormal="100" workbookViewId="0">
      <selection activeCell="AD52" sqref="AD52"/>
    </sheetView>
  </sheetViews>
  <sheetFormatPr baseColWidth="10" defaultRowHeight="15" x14ac:dyDescent="0.25"/>
  <cols>
    <col min="1" max="1" width="5" customWidth="1"/>
    <col min="2" max="7" width="5.7109375" customWidth="1"/>
    <col min="8" max="8" width="6.42578125" customWidth="1"/>
    <col min="9" max="44" width="5.7109375" customWidth="1"/>
  </cols>
  <sheetData>
    <row r="1" spans="2:49" ht="2.25" customHeight="1" x14ac:dyDescent="0.25"/>
    <row r="2" spans="2:49" ht="9.75" customHeight="1" thickBot="1" x14ac:dyDescent="0.3"/>
    <row r="3" spans="2:49" ht="12" customHeight="1" x14ac:dyDescent="0.25">
      <c r="B3" s="6"/>
      <c r="C3" s="84">
        <v>1</v>
      </c>
      <c r="D3" s="84">
        <v>2</v>
      </c>
      <c r="E3" s="84">
        <v>3</v>
      </c>
      <c r="F3" s="84">
        <v>4</v>
      </c>
      <c r="G3" s="84">
        <v>5</v>
      </c>
      <c r="H3" s="84">
        <v>6</v>
      </c>
      <c r="I3" s="84">
        <v>7</v>
      </c>
      <c r="J3" s="84">
        <v>8</v>
      </c>
      <c r="K3" s="84">
        <v>9</v>
      </c>
      <c r="L3" s="84">
        <v>10</v>
      </c>
      <c r="M3" s="84">
        <v>11</v>
      </c>
      <c r="N3" s="84">
        <v>12</v>
      </c>
      <c r="O3" s="84">
        <v>13</v>
      </c>
      <c r="P3" s="84">
        <v>14</v>
      </c>
      <c r="Q3" s="84">
        <v>15</v>
      </c>
      <c r="R3" s="84">
        <v>16</v>
      </c>
      <c r="S3" s="84">
        <v>17</v>
      </c>
      <c r="T3" s="84">
        <v>18</v>
      </c>
      <c r="U3" s="84">
        <v>19</v>
      </c>
      <c r="V3" s="84">
        <v>20</v>
      </c>
      <c r="W3" s="84">
        <v>21</v>
      </c>
      <c r="X3" s="84">
        <v>22</v>
      </c>
      <c r="Y3" s="84">
        <v>23</v>
      </c>
      <c r="Z3" s="84">
        <v>24</v>
      </c>
      <c r="AA3" s="84">
        <v>25</v>
      </c>
      <c r="AB3" s="84">
        <v>26</v>
      </c>
      <c r="AC3" s="84">
        <v>27</v>
      </c>
      <c r="AD3" s="84">
        <v>28</v>
      </c>
      <c r="AE3" s="84">
        <v>29</v>
      </c>
      <c r="AF3" s="84">
        <v>30</v>
      </c>
      <c r="AG3" s="84">
        <v>31</v>
      </c>
      <c r="AH3" s="84">
        <v>32</v>
      </c>
      <c r="AI3" s="84">
        <v>33</v>
      </c>
      <c r="AJ3" s="84">
        <v>34</v>
      </c>
      <c r="AK3" s="84">
        <v>35</v>
      </c>
      <c r="AL3" s="84">
        <v>36</v>
      </c>
      <c r="AM3" s="84">
        <v>37</v>
      </c>
      <c r="AN3" s="84">
        <v>38</v>
      </c>
      <c r="AO3" s="84">
        <v>39</v>
      </c>
      <c r="AP3" s="84">
        <v>40</v>
      </c>
      <c r="AQ3" s="100">
        <v>41</v>
      </c>
      <c r="AR3" s="88"/>
      <c r="AS3" s="52" t="s">
        <v>87</v>
      </c>
      <c r="AT3" s="52" t="s">
        <v>86</v>
      </c>
      <c r="AU3" s="52" t="s">
        <v>89</v>
      </c>
    </row>
    <row r="4" spans="2:49" ht="12" customHeight="1" x14ac:dyDescent="0.25">
      <c r="B4" s="85">
        <v>1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0">
        <v>957.42204231934011</v>
      </c>
      <c r="P4" s="90">
        <v>6.4642571271136623E-2</v>
      </c>
      <c r="Q4" s="90">
        <v>7392.2699452043071</v>
      </c>
      <c r="R4" s="90">
        <v>38.572531663900079</v>
      </c>
      <c r="S4" s="90">
        <v>7.0206874260005661</v>
      </c>
      <c r="T4" s="90">
        <v>424.86020901085141</v>
      </c>
      <c r="U4" s="90">
        <v>0</v>
      </c>
      <c r="V4" s="90">
        <v>0.56566656381647296</v>
      </c>
      <c r="W4" s="90">
        <v>0</v>
      </c>
      <c r="X4" s="90">
        <v>22.08632263938927</v>
      </c>
      <c r="Y4" s="90">
        <v>60.24159063000485</v>
      </c>
      <c r="Z4" s="90">
        <v>29.124393403879004</v>
      </c>
      <c r="AA4" s="90"/>
      <c r="AB4" s="90"/>
      <c r="AC4" s="90"/>
      <c r="AD4" s="90">
        <f>X51*$Q$59</f>
        <v>867.19425190671075</v>
      </c>
      <c r="AE4" s="90">
        <f t="shared" ref="AE4:AE15" si="0">Y51*$Q$60</f>
        <v>1185.5921018584609</v>
      </c>
      <c r="AF4" s="90">
        <f t="shared" ref="AF4:AF15" si="1">Z51*$Q$61</f>
        <v>1273.0118672832621</v>
      </c>
      <c r="AG4" s="90">
        <f t="shared" ref="AG4:AG15" si="2">AA51*$Q$62</f>
        <v>1440.3941724987476</v>
      </c>
      <c r="AH4" s="90">
        <f t="shared" ref="AH4:AH15" si="3">AB51*$Q$63</f>
        <v>1686.3591855884472</v>
      </c>
      <c r="AI4" s="90">
        <f t="shared" ref="AI4:AI15" si="4">AK129*$AK$142</f>
        <v>0.99015111612650142</v>
      </c>
      <c r="AJ4" s="90"/>
      <c r="AK4" s="90"/>
      <c r="AL4" s="90"/>
      <c r="AM4" s="90">
        <f t="shared" ref="AM4:AM15" si="5">AL129*$AL$142</f>
        <v>311.02112287818841</v>
      </c>
      <c r="AN4" s="90">
        <f t="shared" ref="AN4:AN15" si="6">AM129*$AM$142</f>
        <v>72.177137646421798</v>
      </c>
      <c r="AO4" s="90"/>
      <c r="AP4" s="90">
        <f t="shared" ref="AP4:AP15" si="7">AN129*$AN$142</f>
        <v>4016.798597369861</v>
      </c>
      <c r="AQ4" s="91">
        <v>-2140.9483767928832</v>
      </c>
      <c r="AR4" s="92"/>
      <c r="AS4" s="1">
        <f t="shared" ref="AS4:AS43" si="8">SUM(C4:AQ4)</f>
        <v>17644.818242786099</v>
      </c>
      <c r="AT4">
        <v>17644.818242786099</v>
      </c>
      <c r="AU4" s="1">
        <f t="shared" ref="AU4:AU43" si="9">AT4-AS4</f>
        <v>0</v>
      </c>
      <c r="AV4" s="69">
        <f t="shared" ref="AV4:AV43" si="10">AU4/AS4</f>
        <v>0</v>
      </c>
    </row>
    <row r="5" spans="2:49" ht="12" customHeight="1" x14ac:dyDescent="0.25">
      <c r="B5" s="85">
        <v>2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90">
        <v>93.153630551915683</v>
      </c>
      <c r="P5" s="90">
        <v>1536.3800550122871</v>
      </c>
      <c r="Q5" s="90">
        <v>3052.0114075578917</v>
      </c>
      <c r="R5" s="90">
        <v>1068.5656368133666</v>
      </c>
      <c r="S5" s="90">
        <v>107.09306706270608</v>
      </c>
      <c r="T5" s="90">
        <v>0.26620579874544925</v>
      </c>
      <c r="U5" s="90">
        <v>7.6142319068131972E-2</v>
      </c>
      <c r="V5" s="90">
        <v>9.0507926809183688E-3</v>
      </c>
      <c r="W5" s="90">
        <v>5.3390694875905574E-3</v>
      </c>
      <c r="X5" s="90">
        <v>1.5033980325840067E-2</v>
      </c>
      <c r="Y5" s="90">
        <v>3.4607094536337223E-2</v>
      </c>
      <c r="Z5" s="90">
        <v>0.39412847163489739</v>
      </c>
      <c r="AA5" s="90"/>
      <c r="AB5" s="90"/>
      <c r="AC5" s="90"/>
      <c r="AD5" s="90">
        <f t="shared" ref="AD5:AD15" si="11">X52*$Q$59</f>
        <v>22.301419376028914</v>
      </c>
      <c r="AE5" s="90">
        <f t="shared" si="0"/>
        <v>34.38976631396779</v>
      </c>
      <c r="AF5" s="90">
        <f t="shared" si="1"/>
        <v>58.25718181563672</v>
      </c>
      <c r="AG5" s="90">
        <f t="shared" si="2"/>
        <v>76.952525554990785</v>
      </c>
      <c r="AH5" s="90">
        <f t="shared" si="3"/>
        <v>174.46723205411462</v>
      </c>
      <c r="AI5" s="90">
        <f t="shared" si="4"/>
        <v>0</v>
      </c>
      <c r="AJ5" s="90"/>
      <c r="AK5" s="90"/>
      <c r="AL5" s="90"/>
      <c r="AM5" s="90">
        <f t="shared" si="5"/>
        <v>0</v>
      </c>
      <c r="AN5" s="90">
        <f t="shared" si="6"/>
        <v>-69.459401743822013</v>
      </c>
      <c r="AO5" s="90"/>
      <c r="AP5" s="90">
        <f t="shared" si="7"/>
        <v>20748.347812074953</v>
      </c>
      <c r="AQ5" s="91">
        <v>-342.31234660147311</v>
      </c>
      <c r="AR5" s="92"/>
      <c r="AS5" s="1">
        <f t="shared" si="8"/>
        <v>26560.948493369044</v>
      </c>
      <c r="AT5">
        <v>26560.948493369044</v>
      </c>
      <c r="AU5" s="1">
        <f t="shared" si="9"/>
        <v>0</v>
      </c>
      <c r="AV5" s="54">
        <f t="shared" si="10"/>
        <v>0</v>
      </c>
    </row>
    <row r="6" spans="2:49" ht="12" customHeight="1" x14ac:dyDescent="0.25">
      <c r="B6" s="85">
        <v>3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90">
        <v>3360.5131515737608</v>
      </c>
      <c r="P6" s="90">
        <v>2520.4388498006074</v>
      </c>
      <c r="Q6" s="90">
        <v>13997.215826118698</v>
      </c>
      <c r="R6" s="90">
        <v>513.45298965254437</v>
      </c>
      <c r="S6" s="90">
        <v>7476.5037703347198</v>
      </c>
      <c r="T6" s="90">
        <v>4583.3564959905925</v>
      </c>
      <c r="U6" s="90">
        <v>3627.5235362570447</v>
      </c>
      <c r="V6" s="90">
        <v>426.74977145084813</v>
      </c>
      <c r="W6" s="90">
        <v>46.307253212774718</v>
      </c>
      <c r="X6" s="90">
        <v>1011.9689992340913</v>
      </c>
      <c r="Y6" s="90">
        <v>2625.7837192834909</v>
      </c>
      <c r="Z6" s="90">
        <v>839.59152707663804</v>
      </c>
      <c r="AA6" s="90"/>
      <c r="AB6" s="90"/>
      <c r="AC6" s="90"/>
      <c r="AD6" s="90">
        <f t="shared" si="11"/>
        <v>2276.3385537727527</v>
      </c>
      <c r="AE6" s="90">
        <f t="shared" si="0"/>
        <v>3576.3325850578481</v>
      </c>
      <c r="AF6" s="90">
        <f t="shared" si="1"/>
        <v>4139.4188384457211</v>
      </c>
      <c r="AG6" s="90">
        <f t="shared" si="2"/>
        <v>5400.483217529465</v>
      </c>
      <c r="AH6" s="90">
        <f t="shared" si="3"/>
        <v>8560.6671667773644</v>
      </c>
      <c r="AI6" s="90">
        <f t="shared" si="4"/>
        <v>119.47869005515372</v>
      </c>
      <c r="AJ6" s="90"/>
      <c r="AK6" s="90"/>
      <c r="AL6" s="90"/>
      <c r="AM6" s="90">
        <f t="shared" si="5"/>
        <v>12644.217787754396</v>
      </c>
      <c r="AN6" s="90">
        <f t="shared" si="6"/>
        <v>-1161.7574862704521</v>
      </c>
      <c r="AO6" s="90"/>
      <c r="AP6" s="90">
        <f t="shared" si="7"/>
        <v>16231.052629174057</v>
      </c>
      <c r="AQ6" s="91">
        <v>21060.998372457587</v>
      </c>
      <c r="AR6" s="92"/>
      <c r="AS6" s="1">
        <f t="shared" si="8"/>
        <v>113876.63624473971</v>
      </c>
      <c r="AT6">
        <v>113876.63624473971</v>
      </c>
      <c r="AU6" s="1">
        <f t="shared" si="9"/>
        <v>0</v>
      </c>
      <c r="AV6" s="54">
        <f t="shared" si="10"/>
        <v>0</v>
      </c>
    </row>
    <row r="7" spans="2:49" ht="12" customHeight="1" x14ac:dyDescent="0.25">
      <c r="B7" s="85">
        <v>4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>
        <v>112.80178844241203</v>
      </c>
      <c r="P7" s="90">
        <v>1964.0239362678262</v>
      </c>
      <c r="Q7" s="90">
        <v>1691.0092771249344</v>
      </c>
      <c r="R7" s="90">
        <v>4222.0732642555431</v>
      </c>
      <c r="S7" s="90">
        <v>91.284361253164704</v>
      </c>
      <c r="T7" s="90">
        <v>540.30981193902642</v>
      </c>
      <c r="U7" s="90">
        <v>278.68906262126728</v>
      </c>
      <c r="V7" s="90">
        <v>57.003161636133292</v>
      </c>
      <c r="W7" s="90">
        <v>90.4083064266581</v>
      </c>
      <c r="X7" s="90">
        <v>135.55458668973102</v>
      </c>
      <c r="Y7" s="90">
        <v>481.51800915969716</v>
      </c>
      <c r="Z7" s="90">
        <v>560.8347740164362</v>
      </c>
      <c r="AA7" s="90"/>
      <c r="AB7" s="90"/>
      <c r="AC7" s="90"/>
      <c r="AD7" s="90">
        <f t="shared" si="11"/>
        <v>730.66453671211048</v>
      </c>
      <c r="AE7" s="90">
        <f t="shared" si="0"/>
        <v>862.70234232516054</v>
      </c>
      <c r="AF7" s="90">
        <f t="shared" si="1"/>
        <v>898.33472778465136</v>
      </c>
      <c r="AG7" s="90">
        <f t="shared" si="2"/>
        <v>1081.4960433249275</v>
      </c>
      <c r="AH7" s="90">
        <f t="shared" si="3"/>
        <v>1403.1420662602477</v>
      </c>
      <c r="AI7" s="90">
        <f t="shared" si="4"/>
        <v>69.209551178260796</v>
      </c>
      <c r="AJ7" s="90"/>
      <c r="AK7" s="90"/>
      <c r="AL7" s="90"/>
      <c r="AM7" s="90">
        <f t="shared" si="5"/>
        <v>0</v>
      </c>
      <c r="AN7" s="90">
        <f t="shared" si="6"/>
        <v>0.1281209188531062</v>
      </c>
      <c r="AO7" s="90"/>
      <c r="AP7" s="90">
        <f t="shared" si="7"/>
        <v>67.500781116651766</v>
      </c>
      <c r="AQ7" s="91">
        <v>-1757.4737818988106</v>
      </c>
      <c r="AR7" s="92"/>
      <c r="AS7" s="1">
        <f t="shared" si="8"/>
        <v>13581.214727554887</v>
      </c>
      <c r="AT7">
        <v>13581.214727554887</v>
      </c>
      <c r="AU7" s="1">
        <f t="shared" si="9"/>
        <v>0</v>
      </c>
      <c r="AV7" s="54">
        <f t="shared" si="10"/>
        <v>0</v>
      </c>
    </row>
    <row r="8" spans="2:49" ht="12" customHeight="1" x14ac:dyDescent="0.25">
      <c r="B8" s="85">
        <v>5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>
        <v>27.688704374574122</v>
      </c>
      <c r="P8" s="90">
        <v>12.966078042682915</v>
      </c>
      <c r="Q8" s="90">
        <v>38.830990988776705</v>
      </c>
      <c r="R8" s="90">
        <v>99.611245017582519</v>
      </c>
      <c r="S8" s="90">
        <v>3193.5457843369163</v>
      </c>
      <c r="T8" s="90">
        <v>260.43760998387</v>
      </c>
      <c r="U8" s="90">
        <v>154.15329608303003</v>
      </c>
      <c r="V8" s="90">
        <v>9.9086685593005903</v>
      </c>
      <c r="W8" s="90">
        <v>2193.3180970105918</v>
      </c>
      <c r="X8" s="90">
        <v>67.561225279686582</v>
      </c>
      <c r="Y8" s="90">
        <v>361.44086673788411</v>
      </c>
      <c r="Z8" s="90">
        <v>362.83115210154102</v>
      </c>
      <c r="AA8" s="90"/>
      <c r="AB8" s="90"/>
      <c r="AC8" s="90"/>
      <c r="AD8" s="90">
        <f t="shared" si="11"/>
        <v>159.28083687763311</v>
      </c>
      <c r="AE8" s="90">
        <f t="shared" si="0"/>
        <v>229.9455371232535</v>
      </c>
      <c r="AF8" s="90">
        <f t="shared" si="1"/>
        <v>217.87478525801842</v>
      </c>
      <c r="AG8" s="90">
        <f t="shared" si="2"/>
        <v>349.37038361019853</v>
      </c>
      <c r="AH8" s="90">
        <f t="shared" si="3"/>
        <v>638.08773589939779</v>
      </c>
      <c r="AI8" s="90">
        <f t="shared" si="4"/>
        <v>0</v>
      </c>
      <c r="AJ8" s="90"/>
      <c r="AK8" s="90"/>
      <c r="AL8" s="90"/>
      <c r="AM8" s="90">
        <f t="shared" si="5"/>
        <v>19146.270726677263</v>
      </c>
      <c r="AN8" s="90">
        <f t="shared" si="6"/>
        <v>0</v>
      </c>
      <c r="AO8" s="90"/>
      <c r="AP8" s="90">
        <f t="shared" si="7"/>
        <v>0</v>
      </c>
      <c r="AQ8" s="91">
        <v>-1727.011536304828</v>
      </c>
      <c r="AR8" s="92"/>
      <c r="AS8" s="1">
        <f t="shared" si="8"/>
        <v>25796.112187657371</v>
      </c>
      <c r="AT8">
        <v>25796.112187657371</v>
      </c>
      <c r="AU8" s="1">
        <f t="shared" si="9"/>
        <v>0</v>
      </c>
      <c r="AV8" s="54">
        <f t="shared" si="10"/>
        <v>0</v>
      </c>
    </row>
    <row r="9" spans="2:49" ht="12" customHeight="1" x14ac:dyDescent="0.25">
      <c r="B9" s="85">
        <v>6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90">
        <v>213.50040878204595</v>
      </c>
      <c r="P9" s="90">
        <v>74.95703111560465</v>
      </c>
      <c r="Q9" s="90">
        <v>410.78425434074165</v>
      </c>
      <c r="R9" s="90">
        <v>6.3598059067893473</v>
      </c>
      <c r="S9" s="90">
        <v>37.123788226751017</v>
      </c>
      <c r="T9" s="90">
        <v>1548.5977294921004</v>
      </c>
      <c r="U9" s="90">
        <v>762.73921260681914</v>
      </c>
      <c r="V9" s="90">
        <v>36.976505772052946</v>
      </c>
      <c r="W9" s="90">
        <v>22.136213466498809</v>
      </c>
      <c r="X9" s="90">
        <v>300.0886139282826</v>
      </c>
      <c r="Y9" s="90">
        <v>424.10239820518302</v>
      </c>
      <c r="Z9" s="90">
        <v>86.854599618761796</v>
      </c>
      <c r="AA9" s="90"/>
      <c r="AB9" s="90"/>
      <c r="AC9" s="90"/>
      <c r="AD9" s="90">
        <f t="shared" si="11"/>
        <v>330.98515466182846</v>
      </c>
      <c r="AE9" s="90">
        <f t="shared" si="0"/>
        <v>551.57346180672641</v>
      </c>
      <c r="AF9" s="90">
        <f t="shared" si="1"/>
        <v>795.45461888422051</v>
      </c>
      <c r="AG9" s="90">
        <f t="shared" si="2"/>
        <v>1200.6993745105319</v>
      </c>
      <c r="AH9" s="90">
        <f t="shared" si="3"/>
        <v>2900.9839206650286</v>
      </c>
      <c r="AI9" s="90">
        <f t="shared" si="4"/>
        <v>547.37750650757528</v>
      </c>
      <c r="AJ9" s="90"/>
      <c r="AK9" s="90"/>
      <c r="AL9" s="90"/>
      <c r="AM9" s="90">
        <f t="shared" si="5"/>
        <v>2.5740958886186864E-13</v>
      </c>
      <c r="AN9" s="90">
        <f t="shared" si="6"/>
        <v>0</v>
      </c>
      <c r="AO9" s="90"/>
      <c r="AP9" s="90">
        <f t="shared" si="7"/>
        <v>709.98084741746698</v>
      </c>
      <c r="AQ9" s="91">
        <v>722.11752413139948</v>
      </c>
      <c r="AR9" s="92"/>
      <c r="AS9" s="1">
        <f t="shared" si="8"/>
        <v>11683.392970046409</v>
      </c>
      <c r="AT9">
        <v>11683.392970046409</v>
      </c>
      <c r="AU9" s="1">
        <f t="shared" si="9"/>
        <v>0</v>
      </c>
      <c r="AV9" s="54">
        <f t="shared" si="10"/>
        <v>0</v>
      </c>
    </row>
    <row r="10" spans="2:49" ht="12" customHeight="1" x14ac:dyDescent="0.25">
      <c r="B10" s="85">
        <v>7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90">
        <v>429.4752743326988</v>
      </c>
      <c r="P10" s="90">
        <v>931.4161323319945</v>
      </c>
      <c r="Q10" s="90">
        <v>2827.4663361213593</v>
      </c>
      <c r="R10" s="90">
        <v>269.31211319217965</v>
      </c>
      <c r="S10" s="90">
        <v>282.72364572887977</v>
      </c>
      <c r="T10" s="90">
        <v>3456.6444606158339</v>
      </c>
      <c r="U10" s="90">
        <v>5120.2585687888932</v>
      </c>
      <c r="V10" s="90">
        <v>653.80759849768435</v>
      </c>
      <c r="W10" s="90">
        <v>34.347722364620033</v>
      </c>
      <c r="X10" s="90">
        <v>1005.7261300381633</v>
      </c>
      <c r="Y10" s="90">
        <v>504.46684621511872</v>
      </c>
      <c r="Z10" s="90">
        <v>494.49166097212213</v>
      </c>
      <c r="AA10" s="90"/>
      <c r="AB10" s="90"/>
      <c r="AC10" s="90"/>
      <c r="AD10" s="90">
        <f t="shared" si="11"/>
        <v>1089.3096012202379</v>
      </c>
      <c r="AE10" s="90">
        <f t="shared" si="0"/>
        <v>1830.2753596439945</v>
      </c>
      <c r="AF10" s="90">
        <f t="shared" si="1"/>
        <v>2281.6663233301224</v>
      </c>
      <c r="AG10" s="90">
        <f t="shared" si="2"/>
        <v>3392.170727891712</v>
      </c>
      <c r="AH10" s="90">
        <f t="shared" si="3"/>
        <v>6978.9534926704473</v>
      </c>
      <c r="AI10" s="90">
        <f t="shared" si="4"/>
        <v>11.460181819241036</v>
      </c>
      <c r="AJ10" s="90"/>
      <c r="AK10" s="90"/>
      <c r="AL10" s="90"/>
      <c r="AM10" s="90">
        <f t="shared" si="5"/>
        <v>2235.3221504354033</v>
      </c>
      <c r="AN10" s="90">
        <f t="shared" si="6"/>
        <v>3.6258810825658593E-17</v>
      </c>
      <c r="AO10" s="90"/>
      <c r="AP10" s="90">
        <f t="shared" si="7"/>
        <v>2432.198713028833</v>
      </c>
      <c r="AQ10" s="91">
        <v>-4464.3497048495665</v>
      </c>
      <c r="AR10" s="92"/>
      <c r="AS10" s="1">
        <f t="shared" si="8"/>
        <v>31797.143334389973</v>
      </c>
      <c r="AT10">
        <v>31797.143334389973</v>
      </c>
      <c r="AU10" s="1">
        <f t="shared" si="9"/>
        <v>0</v>
      </c>
      <c r="AV10" s="54">
        <f t="shared" si="10"/>
        <v>0</v>
      </c>
    </row>
    <row r="11" spans="2:49" ht="12" customHeight="1" x14ac:dyDescent="0.25">
      <c r="B11" s="85">
        <v>8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90">
        <v>393.21771288996166</v>
      </c>
      <c r="P11" s="90">
        <v>244.20938352800525</v>
      </c>
      <c r="Q11" s="90">
        <v>840.46922046226348</v>
      </c>
      <c r="R11" s="90">
        <v>329.03159761066331</v>
      </c>
      <c r="S11" s="90">
        <v>686.65800286348565</v>
      </c>
      <c r="T11" s="90">
        <v>1152.6816782470678</v>
      </c>
      <c r="U11" s="90">
        <v>602.90029126579964</v>
      </c>
      <c r="V11" s="90">
        <v>1890.3310382453051</v>
      </c>
      <c r="W11" s="90">
        <v>816.22413691396139</v>
      </c>
      <c r="X11" s="90">
        <v>448.92454278652735</v>
      </c>
      <c r="Y11" s="90">
        <v>222.39917069994598</v>
      </c>
      <c r="Z11" s="90">
        <v>50.920940363447848</v>
      </c>
      <c r="AA11" s="90"/>
      <c r="AB11" s="90"/>
      <c r="AC11" s="90"/>
      <c r="AD11" s="90">
        <f t="shared" si="11"/>
        <v>78.297670664932852</v>
      </c>
      <c r="AE11" s="90">
        <f t="shared" si="0"/>
        <v>158.94842248099846</v>
      </c>
      <c r="AF11" s="90">
        <f t="shared" si="1"/>
        <v>272.55057402455941</v>
      </c>
      <c r="AG11" s="90">
        <f t="shared" si="2"/>
        <v>417.06833566347922</v>
      </c>
      <c r="AH11" s="90">
        <f t="shared" si="3"/>
        <v>1202.4235970707425</v>
      </c>
      <c r="AI11" s="90">
        <f t="shared" si="4"/>
        <v>82.334947698615622</v>
      </c>
      <c r="AJ11" s="90"/>
      <c r="AK11" s="90"/>
      <c r="AL11" s="90"/>
      <c r="AM11" s="90">
        <f t="shared" si="5"/>
        <v>0</v>
      </c>
      <c r="AN11" s="90">
        <f t="shared" si="6"/>
        <v>0</v>
      </c>
      <c r="AO11" s="90"/>
      <c r="AP11" s="90">
        <f t="shared" si="7"/>
        <v>342.63888443583051</v>
      </c>
      <c r="AQ11" s="91">
        <v>3767.7988748069529</v>
      </c>
      <c r="AR11" s="92"/>
      <c r="AS11" s="1">
        <f t="shared" si="8"/>
        <v>14000.029022722545</v>
      </c>
      <c r="AT11">
        <v>14000.029022722545</v>
      </c>
      <c r="AU11" s="1">
        <f t="shared" si="9"/>
        <v>0</v>
      </c>
      <c r="AV11" s="54">
        <f t="shared" si="10"/>
        <v>0</v>
      </c>
    </row>
    <row r="12" spans="2:49" ht="12" customHeight="1" x14ac:dyDescent="0.25">
      <c r="B12" s="85">
        <v>9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90">
        <v>60.102105588494801</v>
      </c>
      <c r="P12" s="90">
        <v>79.500233739104274</v>
      </c>
      <c r="Q12" s="90">
        <v>311.30717512664251</v>
      </c>
      <c r="R12" s="90">
        <v>40.002950452821494</v>
      </c>
      <c r="S12" s="90">
        <v>95.422139449087155</v>
      </c>
      <c r="T12" s="90">
        <v>2161.7011279625331</v>
      </c>
      <c r="U12" s="90">
        <v>789.49170657541947</v>
      </c>
      <c r="V12" s="90">
        <v>173.9968009003739</v>
      </c>
      <c r="W12" s="90">
        <v>299.64446978539587</v>
      </c>
      <c r="X12" s="90">
        <v>695.88930890238771</v>
      </c>
      <c r="Y12" s="90">
        <v>859.45635365502085</v>
      </c>
      <c r="Z12" s="90">
        <v>147.86297171612793</v>
      </c>
      <c r="AA12" s="90"/>
      <c r="AB12" s="90"/>
      <c r="AC12" s="90"/>
      <c r="AD12" s="90">
        <f t="shared" si="11"/>
        <v>3140.9281731578403</v>
      </c>
      <c r="AE12" s="90">
        <f t="shared" si="0"/>
        <v>3424.7789394286951</v>
      </c>
      <c r="AF12" s="90">
        <f t="shared" si="1"/>
        <v>3611.0070077856453</v>
      </c>
      <c r="AG12" s="90">
        <f t="shared" si="2"/>
        <v>4576.1827830115626</v>
      </c>
      <c r="AH12" s="90">
        <f t="shared" si="3"/>
        <v>8771.8087783734172</v>
      </c>
      <c r="AI12" s="90">
        <f t="shared" si="4"/>
        <v>0</v>
      </c>
      <c r="AJ12" s="90"/>
      <c r="AK12" s="90"/>
      <c r="AL12" s="90"/>
      <c r="AM12" s="90">
        <f t="shared" si="5"/>
        <v>134.77343480649682</v>
      </c>
      <c r="AN12" s="90">
        <f t="shared" si="6"/>
        <v>0</v>
      </c>
      <c r="AO12" s="90"/>
      <c r="AP12" s="90">
        <f t="shared" si="7"/>
        <v>56.819339795065822</v>
      </c>
      <c r="AQ12" s="91">
        <v>-11469.55599911977</v>
      </c>
      <c r="AR12" s="92"/>
      <c r="AS12" s="1">
        <f t="shared" si="8"/>
        <v>17961.119801092362</v>
      </c>
      <c r="AT12">
        <v>17961.119801092362</v>
      </c>
      <c r="AU12" s="1">
        <f t="shared" si="9"/>
        <v>0</v>
      </c>
      <c r="AV12" s="54">
        <f t="shared" si="10"/>
        <v>0</v>
      </c>
    </row>
    <row r="13" spans="2:49" ht="12" customHeight="1" x14ac:dyDescent="0.25">
      <c r="B13" s="85">
        <v>10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90">
        <v>1558.7234732047095</v>
      </c>
      <c r="P13" s="90">
        <v>3791.0667180502423</v>
      </c>
      <c r="Q13" s="90">
        <v>4500.5239439576408</v>
      </c>
      <c r="R13" s="90">
        <v>899.32523660552317</v>
      </c>
      <c r="S13" s="90">
        <v>1700.1979370303686</v>
      </c>
      <c r="T13" s="90">
        <v>4700.9402431324706</v>
      </c>
      <c r="U13" s="90">
        <v>4580.8907645148893</v>
      </c>
      <c r="V13" s="90">
        <v>1996.6071300569511</v>
      </c>
      <c r="W13" s="90">
        <v>413.32232272311046</v>
      </c>
      <c r="X13" s="90">
        <v>4172.5016706384749</v>
      </c>
      <c r="Y13" s="90">
        <v>1758.4369149608422</v>
      </c>
      <c r="Z13" s="90">
        <v>811.18895725259028</v>
      </c>
      <c r="AA13" s="90"/>
      <c r="AB13" s="90"/>
      <c r="AC13" s="90"/>
      <c r="AD13" s="90">
        <f t="shared" si="11"/>
        <v>125.62945616408422</v>
      </c>
      <c r="AE13" s="90">
        <f t="shared" si="0"/>
        <v>209.47590977771455</v>
      </c>
      <c r="AF13" s="90">
        <f t="shared" si="1"/>
        <v>296.55992002898137</v>
      </c>
      <c r="AG13" s="90">
        <f t="shared" si="2"/>
        <v>586.11142810984484</v>
      </c>
      <c r="AH13" s="90">
        <f t="shared" si="3"/>
        <v>2564.7718970467349</v>
      </c>
      <c r="AI13" s="90">
        <f t="shared" si="4"/>
        <v>165.52873788479309</v>
      </c>
      <c r="AJ13" s="90"/>
      <c r="AK13" s="90"/>
      <c r="AL13" s="90"/>
      <c r="AM13" s="90">
        <f t="shared" si="5"/>
        <v>4341.5601878067991</v>
      </c>
      <c r="AN13" s="90">
        <f t="shared" si="6"/>
        <v>0</v>
      </c>
      <c r="AO13" s="90"/>
      <c r="AP13" s="90">
        <f t="shared" si="7"/>
        <v>3093.7553730521036</v>
      </c>
      <c r="AQ13" s="91">
        <v>-3110.6739137695113</v>
      </c>
      <c r="AR13" s="92"/>
      <c r="AS13" s="1">
        <f t="shared" si="8"/>
        <v>39156.444308229351</v>
      </c>
      <c r="AT13">
        <v>39156.444308229351</v>
      </c>
      <c r="AU13" s="1">
        <f t="shared" si="9"/>
        <v>0</v>
      </c>
      <c r="AV13" s="54">
        <f t="shared" si="10"/>
        <v>0</v>
      </c>
    </row>
    <row r="14" spans="2:49" ht="12" customHeight="1" x14ac:dyDescent="0.25">
      <c r="B14" s="85">
        <v>11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90">
        <v>7.4021136868857509</v>
      </c>
      <c r="P14" s="90">
        <v>8.4917168737767046</v>
      </c>
      <c r="Q14" s="90">
        <v>34.355257082333786</v>
      </c>
      <c r="R14" s="90">
        <v>8.765265083371318E-2</v>
      </c>
      <c r="S14" s="90">
        <v>10.715099680587555</v>
      </c>
      <c r="T14" s="90">
        <v>48.160434973614251</v>
      </c>
      <c r="U14" s="90">
        <v>109.56735071856913</v>
      </c>
      <c r="V14" s="90">
        <v>20.455101027930379</v>
      </c>
      <c r="W14" s="90">
        <v>0.32984871020015616</v>
      </c>
      <c r="X14" s="90">
        <v>4.5900603105766233</v>
      </c>
      <c r="Y14" s="90">
        <v>1010.1491246852461</v>
      </c>
      <c r="Z14" s="90">
        <v>41.975810516627696</v>
      </c>
      <c r="AA14" s="90"/>
      <c r="AB14" s="90"/>
      <c r="AC14" s="90"/>
      <c r="AD14" s="90">
        <f t="shared" si="11"/>
        <v>1231.857662602469</v>
      </c>
      <c r="AE14" s="90">
        <f t="shared" si="0"/>
        <v>1760.0098352782272</v>
      </c>
      <c r="AF14" s="90">
        <f t="shared" si="1"/>
        <v>2293.8052068898651</v>
      </c>
      <c r="AG14" s="90">
        <f t="shared" si="2"/>
        <v>3623.2707562828878</v>
      </c>
      <c r="AH14" s="90">
        <f t="shared" si="3"/>
        <v>8298.9078351011249</v>
      </c>
      <c r="AI14" s="90">
        <f t="shared" si="4"/>
        <v>11745.781713406728</v>
      </c>
      <c r="AJ14" s="90"/>
      <c r="AK14" s="90"/>
      <c r="AL14" s="90"/>
      <c r="AM14" s="90">
        <f t="shared" si="5"/>
        <v>0</v>
      </c>
      <c r="AN14" s="90">
        <f t="shared" si="6"/>
        <v>0</v>
      </c>
      <c r="AO14" s="90"/>
      <c r="AP14" s="90">
        <f t="shared" si="7"/>
        <v>5.4987769581763883</v>
      </c>
      <c r="AQ14" s="91">
        <v>-2143.4851673321355</v>
      </c>
      <c r="AR14" s="92"/>
      <c r="AS14" s="1">
        <f t="shared" si="8"/>
        <v>28111.926190104525</v>
      </c>
      <c r="AT14">
        <v>28111.926190104525</v>
      </c>
      <c r="AU14" s="1">
        <f t="shared" si="9"/>
        <v>0</v>
      </c>
      <c r="AV14" s="54">
        <f t="shared" si="10"/>
        <v>0</v>
      </c>
    </row>
    <row r="15" spans="2:49" ht="12" customHeight="1" x14ac:dyDescent="0.25">
      <c r="B15" s="85">
        <v>12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90">
        <v>3.9229281341100295</v>
      </c>
      <c r="P15" s="90">
        <v>0</v>
      </c>
      <c r="Q15" s="90">
        <v>16.715916336601499</v>
      </c>
      <c r="R15" s="90">
        <v>0</v>
      </c>
      <c r="S15" s="90">
        <v>13.394942807725002</v>
      </c>
      <c r="T15" s="90">
        <v>34.080501391594488</v>
      </c>
      <c r="U15" s="90">
        <v>22.23327917705873</v>
      </c>
      <c r="V15" s="90">
        <v>0</v>
      </c>
      <c r="W15" s="90">
        <v>0</v>
      </c>
      <c r="X15" s="90">
        <v>0</v>
      </c>
      <c r="Y15" s="90">
        <v>2.1499921642028901</v>
      </c>
      <c r="Z15" s="90">
        <v>0</v>
      </c>
      <c r="AA15" s="94"/>
      <c r="AB15" s="94"/>
      <c r="AC15" s="94"/>
      <c r="AD15" s="90">
        <f t="shared" si="11"/>
        <v>120.91654540022451</v>
      </c>
      <c r="AE15" s="90">
        <f t="shared" si="0"/>
        <v>152.94777926375059</v>
      </c>
      <c r="AF15" s="90">
        <f t="shared" si="1"/>
        <v>199.61355086066837</v>
      </c>
      <c r="AG15" s="90">
        <f t="shared" si="2"/>
        <v>340.68430525322748</v>
      </c>
      <c r="AH15" s="90">
        <f t="shared" si="3"/>
        <v>788.08189398437412</v>
      </c>
      <c r="AI15" s="90">
        <f t="shared" si="4"/>
        <v>10479.526220333504</v>
      </c>
      <c r="AJ15" s="94"/>
      <c r="AK15" s="94"/>
      <c r="AL15" s="94"/>
      <c r="AM15" s="90">
        <f t="shared" si="5"/>
        <v>0</v>
      </c>
      <c r="AN15" s="90">
        <f t="shared" si="6"/>
        <v>0</v>
      </c>
      <c r="AO15" s="94"/>
      <c r="AP15" s="90">
        <f t="shared" si="7"/>
        <v>0</v>
      </c>
      <c r="AQ15" s="91">
        <v>-1414.7546192085374</v>
      </c>
      <c r="AR15" s="92"/>
      <c r="AS15" s="1">
        <f t="shared" si="8"/>
        <v>10759.513235898505</v>
      </c>
      <c r="AT15">
        <v>10759.513235898505</v>
      </c>
      <c r="AU15" s="1">
        <f t="shared" si="9"/>
        <v>0</v>
      </c>
      <c r="AV15" s="54">
        <f t="shared" si="10"/>
        <v>0</v>
      </c>
    </row>
    <row r="16" spans="2:49" ht="12" customHeight="1" x14ac:dyDescent="0.25">
      <c r="B16" s="85">
        <v>13</v>
      </c>
      <c r="C16" s="90">
        <v>12822.783598798489</v>
      </c>
      <c r="D16" s="90">
        <v>0</v>
      </c>
      <c r="E16" s="90">
        <v>0</v>
      </c>
      <c r="F16" s="90">
        <v>0</v>
      </c>
      <c r="G16" s="90">
        <v>0</v>
      </c>
      <c r="H16" s="90">
        <v>0</v>
      </c>
      <c r="I16" s="90">
        <v>20.021430382437423</v>
      </c>
      <c r="J16" s="90">
        <v>0</v>
      </c>
      <c r="K16" s="90">
        <v>0</v>
      </c>
      <c r="L16" s="90">
        <v>1142.8329705007513</v>
      </c>
      <c r="M16" s="90">
        <v>0</v>
      </c>
      <c r="N16" s="90">
        <v>0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4"/>
      <c r="AB16" s="94"/>
      <c r="AC16" s="94"/>
      <c r="AD16" s="90"/>
      <c r="AE16" s="90"/>
      <c r="AF16" s="90"/>
      <c r="AG16" s="90"/>
      <c r="AH16" s="90"/>
      <c r="AI16" s="90"/>
      <c r="AJ16" s="94"/>
      <c r="AK16" s="94"/>
      <c r="AL16" s="94"/>
      <c r="AM16" s="90"/>
      <c r="AN16" s="90"/>
      <c r="AO16" s="94"/>
      <c r="AP16" s="90"/>
      <c r="AQ16" s="91">
        <v>-1.3880305323091306</v>
      </c>
      <c r="AR16" s="92"/>
      <c r="AS16" s="1">
        <f t="shared" si="8"/>
        <v>13984.249969149369</v>
      </c>
      <c r="AT16">
        <v>13984.249969149369</v>
      </c>
      <c r="AU16" s="1">
        <f t="shared" si="9"/>
        <v>0</v>
      </c>
      <c r="AV16" s="54">
        <f t="shared" si="10"/>
        <v>0</v>
      </c>
      <c r="AW16" s="1"/>
    </row>
    <row r="17" spans="2:48" ht="12" customHeight="1" x14ac:dyDescent="0.25">
      <c r="B17" s="85">
        <v>14</v>
      </c>
      <c r="C17" s="90">
        <v>0</v>
      </c>
      <c r="D17" s="90">
        <v>23412.150423686769</v>
      </c>
      <c r="E17" s="90">
        <v>684.86043437998126</v>
      </c>
      <c r="F17" s="90">
        <v>0</v>
      </c>
      <c r="G17" s="90">
        <v>0</v>
      </c>
      <c r="H17" s="90">
        <v>0</v>
      </c>
      <c r="I17" s="90">
        <v>66.827764784769016</v>
      </c>
      <c r="J17" s="90">
        <v>0</v>
      </c>
      <c r="K17" s="90">
        <v>2.3128978000000004</v>
      </c>
      <c r="L17" s="90">
        <v>649.68646251343171</v>
      </c>
      <c r="M17" s="90">
        <v>0</v>
      </c>
      <c r="N17" s="90">
        <v>0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4"/>
      <c r="AB17" s="94"/>
      <c r="AC17" s="94"/>
      <c r="AD17" s="90"/>
      <c r="AE17" s="90"/>
      <c r="AF17" s="90"/>
      <c r="AG17" s="90"/>
      <c r="AH17" s="90"/>
      <c r="AI17" s="90"/>
      <c r="AJ17" s="94"/>
      <c r="AK17" s="94"/>
      <c r="AL17" s="94"/>
      <c r="AM17" s="90"/>
      <c r="AN17" s="90"/>
      <c r="AO17" s="94"/>
      <c r="AP17" s="90"/>
      <c r="AQ17" s="91">
        <v>18.746743954750855</v>
      </c>
      <c r="AR17" s="92"/>
      <c r="AS17" s="1">
        <f t="shared" si="8"/>
        <v>24834.584727119702</v>
      </c>
      <c r="AT17">
        <v>24834.584727119702</v>
      </c>
      <c r="AU17" s="1">
        <f t="shared" si="9"/>
        <v>0</v>
      </c>
      <c r="AV17" s="54">
        <f t="shared" si="10"/>
        <v>0</v>
      </c>
    </row>
    <row r="18" spans="2:48" ht="12" customHeight="1" x14ac:dyDescent="0.25">
      <c r="B18" s="85">
        <v>15</v>
      </c>
      <c r="C18" s="90">
        <v>112.87408350237355</v>
      </c>
      <c r="D18" s="90">
        <v>79.469890406317106</v>
      </c>
      <c r="E18" s="90">
        <v>46954.43425848968</v>
      </c>
      <c r="F18" s="90">
        <v>579.53244510874026</v>
      </c>
      <c r="G18" s="90">
        <v>0</v>
      </c>
      <c r="H18" s="90">
        <v>1833.3607038312996</v>
      </c>
      <c r="I18" s="90">
        <v>155.5095833545156</v>
      </c>
      <c r="J18" s="90">
        <v>0</v>
      </c>
      <c r="K18" s="90">
        <v>0</v>
      </c>
      <c r="L18" s="90">
        <v>1790.3813715580825</v>
      </c>
      <c r="M18" s="90">
        <v>0</v>
      </c>
      <c r="N18" s="90">
        <v>0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4"/>
      <c r="AB18" s="94"/>
      <c r="AC18" s="94"/>
      <c r="AD18" s="90"/>
      <c r="AE18" s="90"/>
      <c r="AF18" s="90"/>
      <c r="AG18" s="90"/>
      <c r="AH18" s="90"/>
      <c r="AI18" s="90"/>
      <c r="AJ18" s="94"/>
      <c r="AK18" s="94"/>
      <c r="AL18" s="94"/>
      <c r="AM18" s="90"/>
      <c r="AN18" s="90"/>
      <c r="AO18" s="94"/>
      <c r="AP18" s="90"/>
      <c r="AQ18" s="91">
        <v>2210.828391300056</v>
      </c>
      <c r="AR18" s="92"/>
      <c r="AS18" s="1">
        <f t="shared" si="8"/>
        <v>53716.390727551065</v>
      </c>
      <c r="AT18">
        <v>53716.390727551065</v>
      </c>
      <c r="AU18" s="1">
        <f t="shared" si="9"/>
        <v>0</v>
      </c>
      <c r="AV18" s="54">
        <f t="shared" si="10"/>
        <v>0</v>
      </c>
    </row>
    <row r="19" spans="2:48" ht="12" customHeight="1" x14ac:dyDescent="0.25">
      <c r="B19" s="85">
        <v>16</v>
      </c>
      <c r="C19" s="90">
        <v>0</v>
      </c>
      <c r="D19" s="90">
        <v>0</v>
      </c>
      <c r="E19" s="90">
        <v>0.94832757420745273</v>
      </c>
      <c r="F19" s="90">
        <v>12160.136315951542</v>
      </c>
      <c r="G19" s="90">
        <v>25.019424784882855</v>
      </c>
      <c r="H19" s="90">
        <v>114.88562171850307</v>
      </c>
      <c r="I19" s="90">
        <v>19.81318846864237</v>
      </c>
      <c r="J19" s="90">
        <v>0</v>
      </c>
      <c r="K19" s="90">
        <v>4.9499511965728056</v>
      </c>
      <c r="L19" s="90">
        <v>349.28772059561214</v>
      </c>
      <c r="M19" s="90">
        <v>0</v>
      </c>
      <c r="N19" s="90">
        <v>0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4"/>
      <c r="AB19" s="94"/>
      <c r="AC19" s="94"/>
      <c r="AD19" s="90"/>
      <c r="AE19" s="90"/>
      <c r="AF19" s="90"/>
      <c r="AG19" s="90"/>
      <c r="AH19" s="90"/>
      <c r="AI19" s="90"/>
      <c r="AJ19" s="94"/>
      <c r="AK19" s="94"/>
      <c r="AL19" s="94"/>
      <c r="AM19" s="90"/>
      <c r="AN19" s="90"/>
      <c r="AO19" s="94"/>
      <c r="AP19" s="90"/>
      <c r="AQ19" s="91">
        <v>8.9470750212130952</v>
      </c>
      <c r="AR19" s="92"/>
      <c r="AS19" s="1">
        <f t="shared" si="8"/>
        <v>12683.987625311178</v>
      </c>
      <c r="AT19">
        <v>12683.987625311178</v>
      </c>
      <c r="AU19" s="1">
        <f t="shared" si="9"/>
        <v>0</v>
      </c>
      <c r="AV19" s="54">
        <f t="shared" si="10"/>
        <v>0</v>
      </c>
    </row>
    <row r="20" spans="2:48" ht="12" customHeight="1" x14ac:dyDescent="0.25">
      <c r="B20" s="85">
        <v>17</v>
      </c>
      <c r="C20" s="90">
        <v>0</v>
      </c>
      <c r="D20" s="90">
        <v>0</v>
      </c>
      <c r="E20" s="90">
        <v>0</v>
      </c>
      <c r="F20" s="90">
        <v>0</v>
      </c>
      <c r="G20" s="90">
        <v>24999.055417159481</v>
      </c>
      <c r="H20" s="90">
        <v>0</v>
      </c>
      <c r="I20" s="90">
        <v>79.843431314546663</v>
      </c>
      <c r="J20" s="90">
        <v>0</v>
      </c>
      <c r="K20" s="90">
        <v>142.93599113135292</v>
      </c>
      <c r="L20" s="90">
        <v>2.6642416322807208</v>
      </c>
      <c r="M20" s="90">
        <v>0</v>
      </c>
      <c r="N20" s="90">
        <v>0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4"/>
      <c r="AB20" s="94"/>
      <c r="AC20" s="94"/>
      <c r="AD20" s="90"/>
      <c r="AE20" s="90"/>
      <c r="AF20" s="90"/>
      <c r="AG20" s="90"/>
      <c r="AH20" s="90"/>
      <c r="AI20" s="90"/>
      <c r="AJ20" s="94"/>
      <c r="AK20" s="94"/>
      <c r="AL20" s="94"/>
      <c r="AM20" s="90"/>
      <c r="AN20" s="90"/>
      <c r="AO20" s="94"/>
      <c r="AP20" s="90"/>
      <c r="AQ20" s="91">
        <v>-27.47384984216842</v>
      </c>
      <c r="AR20" s="92"/>
      <c r="AS20" s="1">
        <f t="shared" si="8"/>
        <v>25197.025231395492</v>
      </c>
      <c r="AT20">
        <v>25197.025231395492</v>
      </c>
      <c r="AU20" s="1">
        <f t="shared" si="9"/>
        <v>0</v>
      </c>
      <c r="AV20" s="54">
        <f t="shared" si="10"/>
        <v>0</v>
      </c>
    </row>
    <row r="21" spans="2:48" ht="12" customHeight="1" x14ac:dyDescent="0.25">
      <c r="B21" s="85">
        <v>18</v>
      </c>
      <c r="C21" s="90">
        <v>0</v>
      </c>
      <c r="D21" s="90">
        <v>0</v>
      </c>
      <c r="E21" s="90">
        <v>792.45474986039039</v>
      </c>
      <c r="F21" s="90">
        <v>0</v>
      </c>
      <c r="G21" s="90">
        <v>0</v>
      </c>
      <c r="H21" s="90">
        <v>33292.300741279141</v>
      </c>
      <c r="I21" s="90">
        <v>166.85735685640211</v>
      </c>
      <c r="J21" s="90">
        <v>62.925322517983759</v>
      </c>
      <c r="K21" s="90">
        <v>217.34690524022176</v>
      </c>
      <c r="L21" s="90">
        <v>4094.1072480535881</v>
      </c>
      <c r="M21" s="90">
        <v>38.692406782738075</v>
      </c>
      <c r="N21" s="90">
        <v>0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4"/>
      <c r="AB21" s="94"/>
      <c r="AC21" s="94"/>
      <c r="AD21" s="90"/>
      <c r="AE21" s="90"/>
      <c r="AF21" s="90"/>
      <c r="AG21" s="90"/>
      <c r="AH21" s="90"/>
      <c r="AI21" s="90"/>
      <c r="AJ21" s="94"/>
      <c r="AK21" s="94"/>
      <c r="AL21" s="94"/>
      <c r="AM21" s="90"/>
      <c r="AN21" s="90"/>
      <c r="AO21" s="94"/>
      <c r="AP21" s="90"/>
      <c r="AQ21" s="91">
        <v>-42.613157593652431</v>
      </c>
      <c r="AR21" s="92"/>
      <c r="AS21" s="1">
        <f t="shared" si="8"/>
        <v>38622.071572996814</v>
      </c>
      <c r="AT21">
        <v>38622.071572996814</v>
      </c>
      <c r="AU21" s="1">
        <f t="shared" si="9"/>
        <v>0</v>
      </c>
      <c r="AV21" s="54">
        <f t="shared" si="10"/>
        <v>0</v>
      </c>
    </row>
    <row r="22" spans="2:48" ht="12" customHeight="1" x14ac:dyDescent="0.25">
      <c r="B22" s="85">
        <v>19</v>
      </c>
      <c r="C22" s="90">
        <v>0</v>
      </c>
      <c r="D22" s="90">
        <v>0</v>
      </c>
      <c r="E22" s="90">
        <v>0.42005439</v>
      </c>
      <c r="F22" s="90">
        <v>0</v>
      </c>
      <c r="G22" s="90">
        <v>2.2393096221825388</v>
      </c>
      <c r="H22" s="90">
        <v>159.63296552471607</v>
      </c>
      <c r="I22" s="90">
        <v>27731.6972340051</v>
      </c>
      <c r="J22" s="90">
        <v>0</v>
      </c>
      <c r="K22" s="90">
        <v>86.852088835462325</v>
      </c>
      <c r="L22" s="90">
        <v>1731.9332037459003</v>
      </c>
      <c r="M22" s="90">
        <v>2.8522788414420095</v>
      </c>
      <c r="N22" s="90">
        <v>0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4"/>
      <c r="AB22" s="94"/>
      <c r="AC22" s="94"/>
      <c r="AD22" s="90"/>
      <c r="AE22" s="90"/>
      <c r="AF22" s="90"/>
      <c r="AG22" s="90"/>
      <c r="AH22" s="90"/>
      <c r="AI22" s="90"/>
      <c r="AJ22" s="94"/>
      <c r="AK22" s="94"/>
      <c r="AL22" s="94"/>
      <c r="AM22" s="90"/>
      <c r="AN22" s="90"/>
      <c r="AO22" s="94"/>
      <c r="AP22" s="90"/>
      <c r="AQ22" s="91">
        <v>-10.828031713404926</v>
      </c>
      <c r="AR22" s="92"/>
      <c r="AS22" s="1">
        <f t="shared" si="8"/>
        <v>29704.799103251396</v>
      </c>
      <c r="AT22">
        <v>29704.799103251396</v>
      </c>
      <c r="AU22" s="1">
        <f t="shared" si="9"/>
        <v>0</v>
      </c>
      <c r="AV22" s="54">
        <f t="shared" si="10"/>
        <v>0</v>
      </c>
    </row>
    <row r="23" spans="2:48" ht="12" customHeight="1" x14ac:dyDescent="0.25">
      <c r="B23" s="85">
        <v>20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0">
        <v>72.200226033464489</v>
      </c>
      <c r="J23" s="90">
        <v>12713.847444359204</v>
      </c>
      <c r="K23" s="90">
        <v>124.22127435303334</v>
      </c>
      <c r="L23" s="90">
        <v>204.88386086903839</v>
      </c>
      <c r="M23" s="90">
        <v>8.9195519999999995</v>
      </c>
      <c r="N23" s="90">
        <v>0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4"/>
      <c r="AB23" s="94"/>
      <c r="AC23" s="94"/>
      <c r="AD23" s="90"/>
      <c r="AE23" s="90"/>
      <c r="AF23" s="90"/>
      <c r="AG23" s="90"/>
      <c r="AH23" s="90"/>
      <c r="AI23" s="90"/>
      <c r="AJ23" s="94"/>
      <c r="AK23" s="94"/>
      <c r="AL23" s="94"/>
      <c r="AM23" s="90"/>
      <c r="AN23" s="90"/>
      <c r="AO23" s="94"/>
      <c r="AP23" s="90"/>
      <c r="AQ23" s="91">
        <v>-12.865554291784065</v>
      </c>
      <c r="AR23" s="92"/>
      <c r="AS23" s="1">
        <f t="shared" si="8"/>
        <v>13111.206803322955</v>
      </c>
      <c r="AT23">
        <v>13111.206803322955</v>
      </c>
      <c r="AU23" s="1">
        <f t="shared" si="9"/>
        <v>0</v>
      </c>
      <c r="AV23" s="54">
        <f t="shared" si="10"/>
        <v>0</v>
      </c>
    </row>
    <row r="24" spans="2:48" ht="12" customHeight="1" x14ac:dyDescent="0.25">
      <c r="B24" s="85">
        <v>21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10.733583408704787</v>
      </c>
      <c r="J24" s="90">
        <v>0</v>
      </c>
      <c r="K24" s="90">
        <v>16772.456703119795</v>
      </c>
      <c r="L24" s="90">
        <v>12.765097621089311</v>
      </c>
      <c r="M24" s="90">
        <v>0</v>
      </c>
      <c r="N24" s="90">
        <v>0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4"/>
      <c r="AB24" s="94"/>
      <c r="AC24" s="94"/>
      <c r="AD24" s="90"/>
      <c r="AE24" s="90"/>
      <c r="AF24" s="90"/>
      <c r="AG24" s="90"/>
      <c r="AH24" s="90"/>
      <c r="AI24" s="90"/>
      <c r="AJ24" s="94"/>
      <c r="AK24" s="94"/>
      <c r="AL24" s="94"/>
      <c r="AM24" s="90"/>
      <c r="AN24" s="90"/>
      <c r="AO24" s="94"/>
      <c r="AP24" s="90"/>
      <c r="AQ24" s="91">
        <v>35.464739126487984</v>
      </c>
      <c r="AR24" s="92"/>
      <c r="AS24" s="1">
        <f t="shared" si="8"/>
        <v>16831.420123276079</v>
      </c>
      <c r="AT24">
        <v>16831.420123276079</v>
      </c>
      <c r="AU24" s="1">
        <f t="shared" si="9"/>
        <v>0</v>
      </c>
      <c r="AV24" s="54">
        <f t="shared" si="10"/>
        <v>0</v>
      </c>
    </row>
    <row r="25" spans="2:48" ht="12" customHeight="1" x14ac:dyDescent="0.25">
      <c r="B25" s="85">
        <v>22</v>
      </c>
      <c r="C25" s="90">
        <v>0</v>
      </c>
      <c r="D25" s="90">
        <v>0</v>
      </c>
      <c r="E25" s="90">
        <v>4.5466422131378268</v>
      </c>
      <c r="F25" s="90">
        <v>0</v>
      </c>
      <c r="G25" s="90">
        <v>0</v>
      </c>
      <c r="H25" s="90">
        <v>29.824348650732354</v>
      </c>
      <c r="I25" s="90">
        <v>226.2196604181747</v>
      </c>
      <c r="J25" s="90">
        <v>0</v>
      </c>
      <c r="K25" s="90">
        <v>121.75818617371901</v>
      </c>
      <c r="L25" s="90">
        <v>24789.958163245607</v>
      </c>
      <c r="M25" s="90">
        <v>0</v>
      </c>
      <c r="N25" s="90">
        <v>0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4"/>
      <c r="AB25" s="94"/>
      <c r="AC25" s="94"/>
      <c r="AD25" s="90"/>
      <c r="AE25" s="90"/>
      <c r="AF25" s="90"/>
      <c r="AG25" s="90"/>
      <c r="AH25" s="90"/>
      <c r="AI25" s="90"/>
      <c r="AJ25" s="94"/>
      <c r="AK25" s="94"/>
      <c r="AL25" s="94"/>
      <c r="AM25" s="90"/>
      <c r="AN25" s="90"/>
      <c r="AO25" s="94"/>
      <c r="AP25" s="90"/>
      <c r="AQ25" s="91">
        <v>-24.644481751383864</v>
      </c>
      <c r="AR25" s="92"/>
      <c r="AS25" s="1">
        <f t="shared" si="8"/>
        <v>25147.662518949986</v>
      </c>
      <c r="AT25">
        <v>25147.662518949986</v>
      </c>
      <c r="AU25" s="1">
        <f t="shared" si="9"/>
        <v>0</v>
      </c>
      <c r="AV25" s="54">
        <f t="shared" si="10"/>
        <v>0</v>
      </c>
    </row>
    <row r="26" spans="2:48" ht="12" customHeight="1" x14ac:dyDescent="0.25">
      <c r="B26" s="85">
        <v>23</v>
      </c>
      <c r="C26" s="90">
        <v>0</v>
      </c>
      <c r="D26" s="90">
        <v>0</v>
      </c>
      <c r="E26" s="90">
        <v>0.17641271338629599</v>
      </c>
      <c r="F26" s="90">
        <v>0</v>
      </c>
      <c r="G26" s="90">
        <v>0</v>
      </c>
      <c r="H26" s="90">
        <v>34.342616379137169</v>
      </c>
      <c r="I26" s="90">
        <v>119.11438607247972</v>
      </c>
      <c r="J26" s="90">
        <v>0</v>
      </c>
      <c r="K26" s="90">
        <v>54.098391854941475</v>
      </c>
      <c r="L26" s="90">
        <v>655.54750732145521</v>
      </c>
      <c r="M26" s="90">
        <v>27090.097800151747</v>
      </c>
      <c r="N26" s="90">
        <v>0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4"/>
      <c r="AB26" s="94"/>
      <c r="AC26" s="94"/>
      <c r="AD26" s="90"/>
      <c r="AE26" s="90"/>
      <c r="AF26" s="90"/>
      <c r="AG26" s="90"/>
      <c r="AH26" s="90"/>
      <c r="AI26" s="90"/>
      <c r="AJ26" s="94"/>
      <c r="AK26" s="94"/>
      <c r="AL26" s="94"/>
      <c r="AM26" s="90"/>
      <c r="AN26" s="90"/>
      <c r="AO26" s="94"/>
      <c r="AP26" s="90"/>
      <c r="AQ26" s="91">
        <v>-101.76096765903276</v>
      </c>
      <c r="AR26" s="92"/>
      <c r="AS26" s="1">
        <f t="shared" si="8"/>
        <v>27851.616146834112</v>
      </c>
      <c r="AT26">
        <v>27851.616146834112</v>
      </c>
      <c r="AU26" s="1">
        <f t="shared" si="9"/>
        <v>0</v>
      </c>
      <c r="AV26" s="54">
        <f t="shared" si="10"/>
        <v>0</v>
      </c>
    </row>
    <row r="27" spans="2:48" ht="12" customHeight="1" x14ac:dyDescent="0.25">
      <c r="B27" s="85">
        <v>24</v>
      </c>
      <c r="C27" s="90">
        <v>0</v>
      </c>
      <c r="D27" s="90">
        <v>0</v>
      </c>
      <c r="E27" s="90">
        <v>9.2750256743828245</v>
      </c>
      <c r="F27" s="90">
        <v>122.01690180200001</v>
      </c>
      <c r="G27" s="90">
        <v>0</v>
      </c>
      <c r="H27" s="90">
        <v>1.8886229141621129E-2</v>
      </c>
      <c r="I27" s="90">
        <v>367.82940260550453</v>
      </c>
      <c r="J27" s="90">
        <v>0.60370800699999994</v>
      </c>
      <c r="K27" s="90">
        <v>44.397657497795329</v>
      </c>
      <c r="L27" s="90">
        <v>117.91845283173014</v>
      </c>
      <c r="M27" s="90">
        <v>208.81259601289995</v>
      </c>
      <c r="N27" s="90">
        <v>10759.513235898505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4"/>
      <c r="AB27" s="94"/>
      <c r="AC27" s="94"/>
      <c r="AD27" s="90"/>
      <c r="AE27" s="90"/>
      <c r="AF27" s="90"/>
      <c r="AG27" s="90"/>
      <c r="AH27" s="90"/>
      <c r="AI27" s="90"/>
      <c r="AJ27" s="94"/>
      <c r="AK27" s="94"/>
      <c r="AL27" s="94"/>
      <c r="AM27" s="90"/>
      <c r="AN27" s="90"/>
      <c r="AO27" s="94"/>
      <c r="AP27" s="90"/>
      <c r="AQ27" s="91">
        <v>-42.589893146387112</v>
      </c>
      <c r="AR27" s="92"/>
      <c r="AS27" s="1">
        <f t="shared" si="8"/>
        <v>11587.795973412572</v>
      </c>
      <c r="AT27">
        <v>11587.795973412572</v>
      </c>
      <c r="AU27" s="1">
        <f t="shared" si="9"/>
        <v>0</v>
      </c>
      <c r="AV27" s="54">
        <f t="shared" si="10"/>
        <v>0</v>
      </c>
    </row>
    <row r="28" spans="2:48" ht="12" customHeight="1" x14ac:dyDescent="0.25">
      <c r="B28" s="85">
        <v>25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>
        <v>2151.4320819088912</v>
      </c>
      <c r="P28" s="96">
        <v>2421.2619962841354</v>
      </c>
      <c r="Q28" s="96">
        <v>5548.5900961853722</v>
      </c>
      <c r="R28" s="96">
        <v>744.18740565532482</v>
      </c>
      <c r="S28" s="96">
        <v>6001.1894916861384</v>
      </c>
      <c r="T28" s="96">
        <v>9874.2813238441904</v>
      </c>
      <c r="U28" s="96">
        <v>5275.1312681771742</v>
      </c>
      <c r="V28" s="96">
        <v>3548.0377741274028</v>
      </c>
      <c r="W28" s="96">
        <v>490.515992632723</v>
      </c>
      <c r="X28" s="96">
        <v>7532.0268769838503</v>
      </c>
      <c r="Y28" s="96">
        <v>15328.242775300645</v>
      </c>
      <c r="Z28" s="96">
        <v>6428.1523604204986</v>
      </c>
      <c r="AA28" s="94"/>
      <c r="AB28" s="94"/>
      <c r="AC28" s="94"/>
      <c r="AD28" s="90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>
        <v>30.01491</v>
      </c>
      <c r="AQ28" s="91">
        <v>0</v>
      </c>
      <c r="AR28" s="92"/>
      <c r="AS28" s="1">
        <f t="shared" si="8"/>
        <v>65373.064353206355</v>
      </c>
      <c r="AT28">
        <v>65373.064353206355</v>
      </c>
      <c r="AU28" s="1">
        <f t="shared" si="9"/>
        <v>0</v>
      </c>
      <c r="AV28" s="54">
        <f t="shared" si="10"/>
        <v>0</v>
      </c>
    </row>
    <row r="29" spans="2:48" ht="12" customHeight="1" x14ac:dyDescent="0.25">
      <c r="B29" s="85">
        <v>26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>
        <v>4436.8065839185501</v>
      </c>
      <c r="P29" s="96">
        <v>11194.080675622423</v>
      </c>
      <c r="Q29" s="96">
        <v>10651.619302222467</v>
      </c>
      <c r="R29" s="96">
        <v>4397.7590744308591</v>
      </c>
      <c r="S29" s="96">
        <v>5283.2488977746134</v>
      </c>
      <c r="T29" s="96">
        <v>9476.7728771451402</v>
      </c>
      <c r="U29" s="96">
        <v>8851.9736316076633</v>
      </c>
      <c r="V29" s="96">
        <v>4141.0692375356284</v>
      </c>
      <c r="W29" s="96">
        <v>11702.060178299804</v>
      </c>
      <c r="X29" s="96">
        <v>9660.8261236096005</v>
      </c>
      <c r="Y29" s="96">
        <v>3983.7398524908731</v>
      </c>
      <c r="Z29" s="96">
        <v>1716.2676692571304</v>
      </c>
      <c r="AA29" s="94"/>
      <c r="AB29" s="94"/>
      <c r="AC29" s="94"/>
      <c r="AD29" s="90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>
        <v>5263.3714115720104</v>
      </c>
      <c r="AQ29" s="91">
        <v>0</v>
      </c>
      <c r="AR29" s="92"/>
      <c r="AS29" s="1">
        <f t="shared" si="8"/>
        <v>90759.595515486755</v>
      </c>
      <c r="AT29">
        <v>90759.595515486784</v>
      </c>
      <c r="AU29" s="1">
        <f t="shared" si="9"/>
        <v>0</v>
      </c>
      <c r="AV29" s="54">
        <f t="shared" si="10"/>
        <v>0</v>
      </c>
    </row>
    <row r="30" spans="2:48" ht="12" customHeight="1" x14ac:dyDescent="0.25">
      <c r="B30" s="85">
        <v>27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>
        <v>28732.601737616598</v>
      </c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1">
        <v>1.7737366142682731E-3</v>
      </c>
      <c r="AR30" s="92"/>
      <c r="AS30" s="1">
        <f t="shared" si="8"/>
        <v>28732.603511353213</v>
      </c>
      <c r="AT30">
        <v>28732.603511353213</v>
      </c>
      <c r="AU30" s="1">
        <f t="shared" si="9"/>
        <v>0</v>
      </c>
      <c r="AV30" s="54">
        <f t="shared" si="10"/>
        <v>0</v>
      </c>
    </row>
    <row r="31" spans="2:48" ht="12" customHeight="1" x14ac:dyDescent="0.25">
      <c r="B31" s="85">
        <v>28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134">
        <f>O50*$O$55</f>
        <v>6509.4967043206352</v>
      </c>
      <c r="AB31" s="94">
        <f>P50*$P$55</f>
        <v>3035.9802250112875</v>
      </c>
      <c r="AC31" s="94">
        <f>26.83/5</f>
        <v>5.3659999999999997</v>
      </c>
      <c r="AD31" s="94"/>
      <c r="AE31" s="94"/>
      <c r="AF31" s="94"/>
      <c r="AG31" s="94"/>
      <c r="AH31" s="94"/>
      <c r="AI31" s="94">
        <f>Q50*$Q$55</f>
        <v>990.50033110911033</v>
      </c>
      <c r="AJ31" s="94"/>
      <c r="AK31" s="94"/>
      <c r="AL31" s="94"/>
      <c r="AM31" s="94"/>
      <c r="AN31" s="94"/>
      <c r="AO31" s="94"/>
      <c r="AP31" s="94">
        <f>S50*$S$55</f>
        <v>25.558786719144884</v>
      </c>
      <c r="AQ31" s="91">
        <v>-983.39897845888845</v>
      </c>
      <c r="AR31" s="92"/>
      <c r="AS31" s="1">
        <f t="shared" si="8"/>
        <v>9583.5030687012877</v>
      </c>
      <c r="AT31">
        <v>4698.1648529377235</v>
      </c>
      <c r="AU31" s="1">
        <f t="shared" si="9"/>
        <v>-4885.3382157635642</v>
      </c>
      <c r="AV31" s="54">
        <f t="shared" si="10"/>
        <v>-0.5097653937961959</v>
      </c>
    </row>
    <row r="32" spans="2:48" ht="12" customHeight="1" x14ac:dyDescent="0.25">
      <c r="B32" s="85">
        <v>29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134">
        <f>O51*$O$55</f>
        <v>9764.2450564809515</v>
      </c>
      <c r="AB32" s="94">
        <f>P51*$P$55</f>
        <v>4665.5996815440913</v>
      </c>
      <c r="AC32" s="94">
        <f t="shared" ref="AC32:AC35" si="12">26.83/5</f>
        <v>5.3659999999999997</v>
      </c>
      <c r="AD32" s="94"/>
      <c r="AE32" s="94"/>
      <c r="AF32" s="94"/>
      <c r="AG32" s="94"/>
      <c r="AH32" s="94"/>
      <c r="AI32" s="94">
        <f>Q51*$Q$55</f>
        <v>993.51786530027005</v>
      </c>
      <c r="AJ32" s="94"/>
      <c r="AK32" s="94"/>
      <c r="AL32" s="94"/>
      <c r="AM32" s="94"/>
      <c r="AN32" s="94"/>
      <c r="AO32" s="94"/>
      <c r="AP32" s="94">
        <f>S51*$S$55</f>
        <v>25.956927724765539</v>
      </c>
      <c r="AQ32" s="91">
        <v>-714.6528222974357</v>
      </c>
      <c r="AR32" s="92"/>
      <c r="AS32" s="1">
        <f t="shared" si="8"/>
        <v>14740.032708752642</v>
      </c>
      <c r="AT32">
        <v>9777.7075573297225</v>
      </c>
      <c r="AU32" s="1">
        <f t="shared" si="9"/>
        <v>-4962.3251514229196</v>
      </c>
      <c r="AV32" s="54">
        <f t="shared" si="10"/>
        <v>-0.33665631884767033</v>
      </c>
    </row>
    <row r="33" spans="2:48" ht="12" customHeight="1" x14ac:dyDescent="0.25">
      <c r="B33" s="85">
        <v>30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134">
        <f>O52*$O$55</f>
        <v>13018.99340864127</v>
      </c>
      <c r="AB33" s="94">
        <f>P52*$P$55</f>
        <v>5643.6786737730536</v>
      </c>
      <c r="AC33" s="94">
        <f t="shared" si="12"/>
        <v>5.3659999999999997</v>
      </c>
      <c r="AD33" s="94"/>
      <c r="AE33" s="94"/>
      <c r="AF33" s="94"/>
      <c r="AG33" s="94"/>
      <c r="AH33" s="94"/>
      <c r="AI33" s="94">
        <f>Q52*$Q$55</f>
        <v>986.95037974158527</v>
      </c>
      <c r="AJ33" s="94"/>
      <c r="AK33" s="94"/>
      <c r="AL33" s="94"/>
      <c r="AM33" s="94"/>
      <c r="AN33" s="94"/>
      <c r="AO33" s="94"/>
      <c r="AP33" s="94">
        <f>S52*$S$55</f>
        <v>456.8828854161174</v>
      </c>
      <c r="AQ33" s="91">
        <v>-1975.532940141813</v>
      </c>
      <c r="AR33" s="92"/>
      <c r="AS33" s="1">
        <f t="shared" si="8"/>
        <v>18136.338407430216</v>
      </c>
      <c r="AT33">
        <v>13862.39752474094</v>
      </c>
      <c r="AU33" s="1">
        <f t="shared" si="9"/>
        <v>-4273.9408826892759</v>
      </c>
      <c r="AV33" s="54">
        <f t="shared" si="10"/>
        <v>-0.23565621608264098</v>
      </c>
    </row>
    <row r="34" spans="2:48" ht="12" customHeight="1" x14ac:dyDescent="0.25">
      <c r="B34" s="85">
        <v>31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134">
        <f>O53*$O$55</f>
        <v>16273.741760801588</v>
      </c>
      <c r="AB34" s="94">
        <f>P53*$P$55</f>
        <v>8805.5832727294455</v>
      </c>
      <c r="AC34" s="94">
        <f t="shared" si="12"/>
        <v>5.3659999999999997</v>
      </c>
      <c r="AD34" s="94"/>
      <c r="AE34" s="94"/>
      <c r="AF34" s="94"/>
      <c r="AG34" s="94"/>
      <c r="AH34" s="94"/>
      <c r="AI34" s="94">
        <f>Q53*$Q$55</f>
        <v>1002.5838637096833</v>
      </c>
      <c r="AJ34" s="94"/>
      <c r="AK34" s="94"/>
      <c r="AL34" s="94"/>
      <c r="AM34" s="94"/>
      <c r="AN34" s="94"/>
      <c r="AO34" s="94"/>
      <c r="AP34" s="94">
        <f>S53*$S$55</f>
        <v>129.462116626327</v>
      </c>
      <c r="AQ34" s="91">
        <v>-799.62370854418259</v>
      </c>
      <c r="AR34" s="92"/>
      <c r="AS34" s="1">
        <f t="shared" si="8"/>
        <v>25417.113305322862</v>
      </c>
      <c r="AT34">
        <v>23637.939469693203</v>
      </c>
      <c r="AU34" s="1">
        <f t="shared" si="9"/>
        <v>-1779.1738356296592</v>
      </c>
      <c r="AV34" s="54">
        <f t="shared" si="10"/>
        <v>-6.9999051987428632E-2</v>
      </c>
    </row>
    <row r="35" spans="2:48" ht="12" customHeight="1" x14ac:dyDescent="0.25">
      <c r="B35" s="85">
        <v>32</v>
      </c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134">
        <f>O54*$O$55</f>
        <v>19528.490112961903</v>
      </c>
      <c r="AB35" s="94">
        <f>P54*$P$55</f>
        <v>28755.326229140719</v>
      </c>
      <c r="AC35" s="94">
        <f t="shared" si="12"/>
        <v>5.3659999999999997</v>
      </c>
      <c r="AD35" s="94"/>
      <c r="AE35" s="94"/>
      <c r="AF35" s="94"/>
      <c r="AG35" s="94"/>
      <c r="AH35" s="94"/>
      <c r="AI35" s="94">
        <f>Q54*$Q$55</f>
        <v>1004.1495601393501</v>
      </c>
      <c r="AJ35" s="94"/>
      <c r="AK35" s="94"/>
      <c r="AL35" s="94"/>
      <c r="AM35" s="94"/>
      <c r="AN35" s="94"/>
      <c r="AO35" s="94"/>
      <c r="AP35" s="94">
        <f>S54*$S$55</f>
        <v>382.92292725026527</v>
      </c>
      <c r="AQ35" s="91">
        <v>4473.2066757057182</v>
      </c>
      <c r="AR35" s="92"/>
      <c r="AS35" s="1">
        <f t="shared" si="8"/>
        <v>54149.461505197956</v>
      </c>
      <c r="AT35">
        <v>70050.239590703393</v>
      </c>
      <c r="AU35" s="1">
        <f t="shared" si="9"/>
        <v>15900.778085505437</v>
      </c>
      <c r="AV35" s="54">
        <f t="shared" si="10"/>
        <v>0.29364609810531683</v>
      </c>
    </row>
    <row r="36" spans="2:48" ht="12" customHeight="1" x14ac:dyDescent="0.25">
      <c r="B36" s="85">
        <v>33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>
        <v>1341.3684282292686</v>
      </c>
      <c r="AC36" s="94">
        <v>7518.6541899999984</v>
      </c>
      <c r="AD36" s="94">
        <f>R50*R55</f>
        <v>118.02567261519425</v>
      </c>
      <c r="AE36" s="94">
        <f>R51*R55</f>
        <v>197.33230669241303</v>
      </c>
      <c r="AF36" s="94">
        <f>R52*R55</f>
        <v>260.01893225915489</v>
      </c>
      <c r="AG36" s="94">
        <f>R53*R55</f>
        <v>404.21291387373901</v>
      </c>
      <c r="AH36" s="94">
        <f>R54*R55</f>
        <v>1922.1581345594984</v>
      </c>
      <c r="AI36" s="94"/>
      <c r="AJ36" s="94">
        <v>13722.231300758005</v>
      </c>
      <c r="AK36" s="94">
        <v>4006.8901377098273</v>
      </c>
      <c r="AL36" s="94">
        <v>695.52296735031621</v>
      </c>
      <c r="AM36" s="94"/>
      <c r="AN36" s="94"/>
      <c r="AO36" s="94"/>
      <c r="AP36" s="94"/>
      <c r="AQ36" s="91">
        <v>-5.8181467466056347E-6</v>
      </c>
      <c r="AR36" s="92"/>
      <c r="AS36" s="1">
        <f t="shared" si="8"/>
        <v>30186.414978229266</v>
      </c>
      <c r="AT36">
        <v>30186.414978229266</v>
      </c>
      <c r="AU36" s="1">
        <f t="shared" si="9"/>
        <v>0</v>
      </c>
      <c r="AV36" s="54">
        <f t="shared" si="10"/>
        <v>0</v>
      </c>
    </row>
    <row r="37" spans="2:48" ht="12" customHeight="1" x14ac:dyDescent="0.25">
      <c r="B37" s="85">
        <v>34</v>
      </c>
      <c r="C37" s="95">
        <v>220.49358344719769</v>
      </c>
      <c r="D37" s="95">
        <v>4.9701093522171185</v>
      </c>
      <c r="E37" s="95">
        <v>7443.3280522620744</v>
      </c>
      <c r="F37" s="95">
        <v>679.99647241956018</v>
      </c>
      <c r="G37" s="95">
        <v>769.41111389684818</v>
      </c>
      <c r="H37" s="95">
        <v>961.64391958760234</v>
      </c>
      <c r="I37" s="95">
        <v>1093.6419519010888</v>
      </c>
      <c r="J37" s="95">
        <v>502.74426985451072</v>
      </c>
      <c r="K37" s="95">
        <v>299.46574868159934</v>
      </c>
      <c r="L37" s="95">
        <v>1005.1546806826192</v>
      </c>
      <c r="M37" s="95">
        <v>741.38139867268342</v>
      </c>
      <c r="N37" s="95">
        <v>0</v>
      </c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1">
        <v>0</v>
      </c>
      <c r="AR37" s="92"/>
      <c r="AS37" s="1">
        <f t="shared" si="8"/>
        <v>13722.231300758001</v>
      </c>
      <c r="AT37">
        <v>13722.231300758005</v>
      </c>
      <c r="AU37" s="1">
        <f t="shared" si="9"/>
        <v>0</v>
      </c>
      <c r="AV37" s="54">
        <f t="shared" si="10"/>
        <v>0</v>
      </c>
    </row>
    <row r="38" spans="2:48" ht="12" customHeight="1" x14ac:dyDescent="0.25">
      <c r="B38" s="85">
        <v>35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>
        <v>178.08796944101738</v>
      </c>
      <c r="P38" s="96">
        <v>55.727277879736633</v>
      </c>
      <c r="Q38" s="96">
        <v>2403.221778721037</v>
      </c>
      <c r="R38" s="96">
        <v>55.646121403247129</v>
      </c>
      <c r="S38" s="96">
        <v>210.90361573434876</v>
      </c>
      <c r="T38" s="96">
        <v>358.98086346918024</v>
      </c>
      <c r="U38" s="96">
        <v>-470.82900746130014</v>
      </c>
      <c r="V38" s="96">
        <v>155.68929815684635</v>
      </c>
      <c r="W38" s="96">
        <v>722.80024266025293</v>
      </c>
      <c r="X38" s="96">
        <v>89.903023928899003</v>
      </c>
      <c r="Y38" s="96">
        <v>229.45392555142274</v>
      </c>
      <c r="Z38" s="96">
        <v>17.305028225138386</v>
      </c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1">
        <v>0</v>
      </c>
      <c r="AR38" s="92"/>
      <c r="AS38" s="1">
        <f t="shared" si="8"/>
        <v>4006.8901377098268</v>
      </c>
      <c r="AT38">
        <v>4006.8901377098273</v>
      </c>
      <c r="AU38" s="1">
        <f t="shared" si="9"/>
        <v>0</v>
      </c>
      <c r="AV38" s="54">
        <f t="shared" si="10"/>
        <v>0</v>
      </c>
    </row>
    <row r="39" spans="2:48" ht="12" customHeight="1" x14ac:dyDescent="0.25">
      <c r="B39" s="85">
        <v>36</v>
      </c>
      <c r="C39" s="97">
        <v>2.4022647025555735</v>
      </c>
      <c r="D39" s="97">
        <v>26.963878163703356</v>
      </c>
      <c r="E39" s="97">
        <v>665.88840329794004</v>
      </c>
      <c r="F39" s="97">
        <v>6.0693173022778576E-5</v>
      </c>
      <c r="G39" s="97">
        <v>0</v>
      </c>
      <c r="H39" s="97">
        <v>0</v>
      </c>
      <c r="I39" s="97">
        <v>0.26836049294498593</v>
      </c>
      <c r="J39" s="97">
        <v>0</v>
      </c>
      <c r="K39" s="97">
        <v>0</v>
      </c>
      <c r="L39" s="97">
        <v>0</v>
      </c>
      <c r="M39" s="97">
        <v>0</v>
      </c>
      <c r="N39" s="97">
        <v>0</v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1">
        <v>0</v>
      </c>
      <c r="AR39" s="92"/>
      <c r="AS39" s="1">
        <f t="shared" si="8"/>
        <v>695.522967350317</v>
      </c>
      <c r="AT39">
        <v>695.52296735031621</v>
      </c>
      <c r="AU39" s="1">
        <f t="shared" si="9"/>
        <v>0</v>
      </c>
      <c r="AV39" s="54">
        <f t="shared" si="10"/>
        <v>0</v>
      </c>
    </row>
    <row r="40" spans="2:48" ht="12" customHeight="1" x14ac:dyDescent="0.25">
      <c r="B40" s="85">
        <v>37</v>
      </c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>
        <v>21187.119321353213</v>
      </c>
      <c r="AD40" s="94">
        <f>T50*T55</f>
        <v>-5593.5646821943265</v>
      </c>
      <c r="AE40" s="94">
        <f>T51*T55</f>
        <v>-4396.5967897214887</v>
      </c>
      <c r="AF40" s="94">
        <f>T52*T55</f>
        <v>-2735.1760099095659</v>
      </c>
      <c r="AG40" s="94">
        <f>T53*T55</f>
        <v>748.84250257788824</v>
      </c>
      <c r="AH40" s="94">
        <f>T54*T55</f>
        <v>24159.426654652449</v>
      </c>
      <c r="AI40" s="94">
        <v>1987.02527822927</v>
      </c>
      <c r="AJ40" s="94"/>
      <c r="AK40" s="94"/>
      <c r="AL40" s="94"/>
      <c r="AM40" s="94"/>
      <c r="AN40" s="94"/>
      <c r="AO40" s="94"/>
      <c r="AP40" s="94">
        <v>2297.1774911766861</v>
      </c>
      <c r="AQ40" s="91">
        <v>1.474541932111606E-5</v>
      </c>
      <c r="AR40" s="92"/>
      <c r="AS40" s="1">
        <f t="shared" si="8"/>
        <v>37654.253780909545</v>
      </c>
      <c r="AT40">
        <v>37654.253780909545</v>
      </c>
      <c r="AU40" s="1">
        <f t="shared" si="9"/>
        <v>0</v>
      </c>
      <c r="AV40" s="54">
        <f t="shared" si="10"/>
        <v>0</v>
      </c>
    </row>
    <row r="41" spans="2:48" ht="12" customHeight="1" x14ac:dyDescent="0.25">
      <c r="B41" s="85">
        <v>38</v>
      </c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>
        <v>-1158.9116294489993</v>
      </c>
      <c r="AN41" s="94"/>
      <c r="AO41" s="94"/>
      <c r="AP41" s="94"/>
      <c r="AQ41" s="91">
        <v>0</v>
      </c>
      <c r="AR41" s="92"/>
      <c r="AS41" s="1">
        <f t="shared" si="8"/>
        <v>-1158.9116294489993</v>
      </c>
      <c r="AT41">
        <v>-1158.9116294489993</v>
      </c>
      <c r="AU41" s="1">
        <f t="shared" si="9"/>
        <v>0</v>
      </c>
      <c r="AV41" s="54">
        <f t="shared" si="10"/>
        <v>0</v>
      </c>
    </row>
    <row r="42" spans="2:48" ht="12" customHeight="1" x14ac:dyDescent="0.25">
      <c r="B42" s="85">
        <v>39</v>
      </c>
      <c r="C42" s="95">
        <v>3819.6224523066362</v>
      </c>
      <c r="D42" s="95">
        <v>47.373941739300513</v>
      </c>
      <c r="E42" s="95">
        <v>21003.334007613063</v>
      </c>
      <c r="F42" s="95">
        <v>39.433811826993534</v>
      </c>
      <c r="G42" s="95">
        <v>0</v>
      </c>
      <c r="H42" s="95">
        <v>-24928.542476947474</v>
      </c>
      <c r="I42" s="95">
        <v>18.778263461489345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1">
        <v>-7.9438677857979201E-12</v>
      </c>
      <c r="AR42" s="92"/>
      <c r="AS42" s="1">
        <f t="shared" si="8"/>
        <v>0</v>
      </c>
      <c r="AT42">
        <v>0</v>
      </c>
      <c r="AU42" s="1">
        <f t="shared" si="9"/>
        <v>0</v>
      </c>
      <c r="AV42" s="54" t="e">
        <f t="shared" si="10"/>
        <v>#DIV/0!</v>
      </c>
    </row>
    <row r="43" spans="2:48" ht="12" customHeight="1" x14ac:dyDescent="0.25">
      <c r="B43" s="85">
        <v>40</v>
      </c>
      <c r="C43" s="95">
        <v>666.64226002886221</v>
      </c>
      <c r="D43" s="95">
        <v>2990.0202500207351</v>
      </c>
      <c r="E43" s="95">
        <v>36316.969876271454</v>
      </c>
      <c r="F43" s="95">
        <v>9.871975287768267E-2</v>
      </c>
      <c r="G43" s="95">
        <v>0.38692219397898597</v>
      </c>
      <c r="H43" s="95">
        <v>185.92564379361102</v>
      </c>
      <c r="I43" s="95">
        <v>1647.7875108297114</v>
      </c>
      <c r="J43" s="95">
        <v>719.90827798384612</v>
      </c>
      <c r="K43" s="95">
        <v>90.324005207865071</v>
      </c>
      <c r="L43" s="95">
        <v>2609.3233270581645</v>
      </c>
      <c r="M43" s="95">
        <v>21.170157643017873</v>
      </c>
      <c r="N43" s="95">
        <v>0</v>
      </c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>
        <v>278.09730999999999</v>
      </c>
      <c r="AB43" s="94">
        <v>9779.4572674423307</v>
      </c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1">
        <v>1009.8276826818546</v>
      </c>
      <c r="AR43" s="92"/>
      <c r="AS43" s="1">
        <f t="shared" si="8"/>
        <v>56315.939210908306</v>
      </c>
      <c r="AT43">
        <v>56315.939210908306</v>
      </c>
      <c r="AU43" s="1">
        <f t="shared" si="9"/>
        <v>0</v>
      </c>
      <c r="AV43" s="54">
        <f t="shared" si="10"/>
        <v>0</v>
      </c>
    </row>
    <row r="44" spans="2:48" ht="12" customHeight="1" thickBot="1" x14ac:dyDescent="0.3">
      <c r="B44" s="101">
        <v>41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9"/>
      <c r="AR44" s="93"/>
      <c r="AT44">
        <v>-2.0691004465334117E-11</v>
      </c>
    </row>
    <row r="45" spans="2:48" x14ac:dyDescent="0.25">
      <c r="B45" s="88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7"/>
      <c r="AR45" s="87"/>
    </row>
    <row r="46" spans="2:48" x14ac:dyDescent="0.25">
      <c r="C46" s="1">
        <f>SUM(C4:C43)</f>
        <v>17644.818242786114</v>
      </c>
      <c r="D46" s="1">
        <f t="shared" ref="D46:AP46" si="13">SUM(D4:D43)</f>
        <v>26560.948493369044</v>
      </c>
      <c r="E46" s="1">
        <f t="shared" si="13"/>
        <v>113876.63624473971</v>
      </c>
      <c r="F46" s="1">
        <f t="shared" si="13"/>
        <v>13581.214727554887</v>
      </c>
      <c r="G46" s="1">
        <f t="shared" si="13"/>
        <v>25796.112187657371</v>
      </c>
      <c r="H46" s="1">
        <f t="shared" si="13"/>
        <v>11683.392970046409</v>
      </c>
      <c r="I46" s="1">
        <f>SUM(I4:I43)</f>
        <v>31797.143334389973</v>
      </c>
      <c r="J46" s="1">
        <f t="shared" si="13"/>
        <v>14000.029022722545</v>
      </c>
      <c r="K46" s="1">
        <f t="shared" si="13"/>
        <v>17961.119801092362</v>
      </c>
      <c r="L46" s="1">
        <f t="shared" si="13"/>
        <v>39156.444308229351</v>
      </c>
      <c r="M46" s="1">
        <f t="shared" si="13"/>
        <v>28111.926190104525</v>
      </c>
      <c r="N46" s="1">
        <f t="shared" si="13"/>
        <v>10759.513235898505</v>
      </c>
      <c r="O46" s="1">
        <f t="shared" si="13"/>
        <v>13984.249969149369</v>
      </c>
      <c r="P46" s="1">
        <f t="shared" si="13"/>
        <v>24834.584727119702</v>
      </c>
      <c r="Q46" s="1">
        <f t="shared" si="13"/>
        <v>53716.390727551065</v>
      </c>
      <c r="R46" s="1">
        <f t="shared" si="13"/>
        <v>12683.987625311178</v>
      </c>
      <c r="S46" s="1">
        <f t="shared" si="13"/>
        <v>25197.025231395492</v>
      </c>
      <c r="T46" s="1">
        <f t="shared" si="13"/>
        <v>38622.071572996814</v>
      </c>
      <c r="U46" s="1">
        <f t="shared" si="13"/>
        <v>29704.799103251396</v>
      </c>
      <c r="V46" s="1">
        <f t="shared" si="13"/>
        <v>13111.206803322955</v>
      </c>
      <c r="W46" s="1">
        <f t="shared" si="13"/>
        <v>16831.420123276079</v>
      </c>
      <c r="X46" s="1">
        <f t="shared" si="13"/>
        <v>25147.662518949986</v>
      </c>
      <c r="Y46" s="1">
        <f t="shared" si="13"/>
        <v>27851.616146834112</v>
      </c>
      <c r="Z46" s="1">
        <f t="shared" si="13"/>
        <v>11587.795973412572</v>
      </c>
      <c r="AA46" s="1">
        <f t="shared" si="13"/>
        <v>65373.064353206348</v>
      </c>
      <c r="AB46" s="1">
        <f t="shared" si="13"/>
        <v>90759.595515486784</v>
      </c>
      <c r="AC46" s="1">
        <f t="shared" si="13"/>
        <v>28732.603511353213</v>
      </c>
      <c r="AD46" s="1">
        <f t="shared" si="13"/>
        <v>4698.1648529377235</v>
      </c>
      <c r="AE46" s="1">
        <f t="shared" si="13"/>
        <v>9777.7075573297225</v>
      </c>
      <c r="AF46" s="1">
        <f t="shared" si="13"/>
        <v>13862.39752474094</v>
      </c>
      <c r="AG46" s="1">
        <f t="shared" si="13"/>
        <v>23637.939469693203</v>
      </c>
      <c r="AH46" s="1">
        <f t="shared" si="13"/>
        <v>70050.239590703393</v>
      </c>
      <c r="AI46" s="1">
        <f t="shared" si="13"/>
        <v>30186.414978229266</v>
      </c>
      <c r="AJ46" s="1">
        <f t="shared" si="13"/>
        <v>13722.231300758005</v>
      </c>
      <c r="AK46" s="1">
        <f t="shared" si="13"/>
        <v>4006.8901377098273</v>
      </c>
      <c r="AL46" s="1">
        <f t="shared" si="13"/>
        <v>695.52296735031621</v>
      </c>
      <c r="AM46" s="1">
        <f t="shared" si="13"/>
        <v>37654.253780909545</v>
      </c>
      <c r="AN46" s="1">
        <f t="shared" si="13"/>
        <v>-1158.9116294489993</v>
      </c>
      <c r="AO46" s="1">
        <f t="shared" si="13"/>
        <v>0</v>
      </c>
      <c r="AP46" s="1">
        <f t="shared" si="13"/>
        <v>56315.939210908306</v>
      </c>
      <c r="AQ46" s="1">
        <f>SUM(AQ4:AQ44)</f>
        <v>-5.8889781939797103E-11</v>
      </c>
      <c r="AR46" s="1"/>
    </row>
    <row r="47" spans="2:48" x14ac:dyDescent="0.25">
      <c r="C47">
        <v>17644.818242786114</v>
      </c>
      <c r="D47">
        <v>26560.948493369044</v>
      </c>
      <c r="E47">
        <v>113876.63624473971</v>
      </c>
      <c r="F47">
        <v>13581.214727554887</v>
      </c>
      <c r="G47">
        <v>25796.112187657371</v>
      </c>
      <c r="H47">
        <v>11683.392970046409</v>
      </c>
      <c r="I47">
        <v>31797.143334389973</v>
      </c>
      <c r="J47">
        <v>14000.029022722545</v>
      </c>
      <c r="K47">
        <v>17961.119801092362</v>
      </c>
      <c r="L47">
        <v>39156.444308229351</v>
      </c>
      <c r="M47">
        <v>28111.926190104525</v>
      </c>
      <c r="N47">
        <v>10759.513235898505</v>
      </c>
      <c r="O47">
        <v>13984.249969149369</v>
      </c>
      <c r="P47">
        <v>24834.584727119702</v>
      </c>
      <c r="Q47">
        <v>53716.390727551065</v>
      </c>
      <c r="R47">
        <v>12683.987625311178</v>
      </c>
      <c r="S47">
        <v>25197.025231395492</v>
      </c>
      <c r="T47">
        <v>38622.071572996814</v>
      </c>
      <c r="U47">
        <v>29704.799103251396</v>
      </c>
      <c r="V47">
        <v>13111.206803322955</v>
      </c>
      <c r="W47">
        <v>16831.420123276079</v>
      </c>
      <c r="X47">
        <v>25147.662518949986</v>
      </c>
      <c r="Y47">
        <v>27851.616146834112</v>
      </c>
      <c r="Z47">
        <v>11587.795973412572</v>
      </c>
      <c r="AA47">
        <v>65373.064353206355</v>
      </c>
      <c r="AB47">
        <v>90759.595515486784</v>
      </c>
      <c r="AC47">
        <v>28732.603511353213</v>
      </c>
      <c r="AD47">
        <v>4698.1648529377235</v>
      </c>
      <c r="AE47">
        <v>9777.7075573297225</v>
      </c>
      <c r="AF47">
        <v>13862.39752474094</v>
      </c>
      <c r="AG47">
        <v>23637.939469693203</v>
      </c>
      <c r="AH47">
        <v>70050.239590703393</v>
      </c>
      <c r="AI47">
        <v>30186.414978229266</v>
      </c>
      <c r="AJ47">
        <v>13722.231300758005</v>
      </c>
      <c r="AK47">
        <v>4006.8901377098273</v>
      </c>
      <c r="AL47">
        <v>695.52296735031621</v>
      </c>
      <c r="AM47">
        <v>37654.253780909545</v>
      </c>
      <c r="AN47">
        <v>-1158.9116294489993</v>
      </c>
      <c r="AO47">
        <v>0</v>
      </c>
      <c r="AP47">
        <v>56315.939210908306</v>
      </c>
      <c r="AQ47">
        <v>-2.0691004465334117E-11</v>
      </c>
    </row>
    <row r="48" spans="2:48" ht="15.75" thickBot="1" x14ac:dyDescent="0.3"/>
    <row r="49" spans="2:28" x14ac:dyDescent="0.25">
      <c r="B49" s="2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6" t="s">
        <v>2</v>
      </c>
      <c r="P49" s="26" t="s">
        <v>3</v>
      </c>
      <c r="Q49" s="26" t="s">
        <v>37</v>
      </c>
      <c r="R49" s="26" t="s">
        <v>38</v>
      </c>
      <c r="S49" s="26" t="s">
        <v>39</v>
      </c>
      <c r="T49" s="26" t="s">
        <v>40</v>
      </c>
      <c r="U49" s="27" t="s">
        <v>41</v>
      </c>
      <c r="W49" s="131" t="s">
        <v>36</v>
      </c>
      <c r="X49" s="132"/>
      <c r="Y49" s="132"/>
      <c r="Z49" s="132"/>
      <c r="AA49" s="132"/>
      <c r="AB49" s="133"/>
    </row>
    <row r="50" spans="2:28" x14ac:dyDescent="0.25">
      <c r="B50" s="28" t="s">
        <v>50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18">
        <v>0.1</v>
      </c>
      <c r="P50" s="18">
        <v>5.963874986836696E-2</v>
      </c>
      <c r="Q50" s="18">
        <v>0.19898747074636258</v>
      </c>
      <c r="R50" s="18">
        <v>4.067399176019211E-2</v>
      </c>
      <c r="S50" s="18">
        <v>2.5038397584022709E-2</v>
      </c>
      <c r="T50" s="18">
        <v>-0.45913125274162725</v>
      </c>
      <c r="U50" s="29">
        <v>9.5133117054281485E-2</v>
      </c>
      <c r="W50" s="19" t="s">
        <v>42</v>
      </c>
      <c r="X50" s="17" t="s">
        <v>43</v>
      </c>
      <c r="Y50" s="17" t="s">
        <v>44</v>
      </c>
      <c r="Z50" s="17" t="s">
        <v>45</v>
      </c>
      <c r="AA50" s="17" t="s">
        <v>46</v>
      </c>
      <c r="AB50" s="22" t="s">
        <v>47</v>
      </c>
    </row>
    <row r="51" spans="2:28" x14ac:dyDescent="0.25">
      <c r="B51" s="28" t="s">
        <v>52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18">
        <v>0.15</v>
      </c>
      <c r="P51" s="18">
        <v>9.1650969957324441E-2</v>
      </c>
      <c r="Q51" s="18">
        <v>0.19959368104002012</v>
      </c>
      <c r="R51" s="18">
        <v>6.8004633556255883E-2</v>
      </c>
      <c r="S51" s="18">
        <v>2.542843224813943E-2</v>
      </c>
      <c r="T51" s="18">
        <v>-0.36088167502386892</v>
      </c>
      <c r="U51" s="29">
        <v>0.1306970337596329</v>
      </c>
      <c r="W51" s="19" t="s">
        <v>48</v>
      </c>
      <c r="X51" s="17">
        <v>8.5238794408173113E-2</v>
      </c>
      <c r="Y51" s="17">
        <v>8.4824674359728208E-2</v>
      </c>
      <c r="Z51" s="17">
        <v>7.7919364205027916E-2</v>
      </c>
      <c r="AA51" s="17">
        <v>6.4060555931178584E-2</v>
      </c>
      <c r="AB51" s="22">
        <v>3.835366793007379E-2</v>
      </c>
    </row>
    <row r="52" spans="2:28" x14ac:dyDescent="0.25">
      <c r="B52" s="28" t="s">
        <v>54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18">
        <v>0.2</v>
      </c>
      <c r="P52" s="18">
        <v>0.11086433896694327</v>
      </c>
      <c r="Q52" s="18">
        <v>0.19827430001667143</v>
      </c>
      <c r="R52" s="18">
        <v>8.960769020723458E-2</v>
      </c>
      <c r="S52" s="18">
        <v>0.44758053111399693</v>
      </c>
      <c r="T52" s="18">
        <v>-0.22450885244898586</v>
      </c>
      <c r="U52" s="29">
        <v>0.15277056570285413</v>
      </c>
      <c r="W52" s="19" t="s">
        <v>25</v>
      </c>
      <c r="X52" s="17">
        <v>2.1920649231981682E-3</v>
      </c>
      <c r="Y52" s="17">
        <v>2.4604589759975645E-3</v>
      </c>
      <c r="Z52" s="17">
        <v>3.5658446587293747E-3</v>
      </c>
      <c r="AA52" s="17">
        <v>3.4224114908832171E-3</v>
      </c>
      <c r="AB52" s="22">
        <v>3.9679911255369269E-3</v>
      </c>
    </row>
    <row r="53" spans="2:28" x14ac:dyDescent="0.25">
      <c r="B53" s="28" t="s">
        <v>56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18">
        <v>0.25</v>
      </c>
      <c r="P53" s="18">
        <v>0.17297674534274513</v>
      </c>
      <c r="Q53" s="18">
        <v>0.20141500308971558</v>
      </c>
      <c r="R53" s="18">
        <v>0.13929980117009855</v>
      </c>
      <c r="S53" s="18">
        <v>0.12682620594548877</v>
      </c>
      <c r="T53" s="18">
        <v>6.1466527312934088E-2</v>
      </c>
      <c r="U53" s="29">
        <v>0.21025352570659558</v>
      </c>
      <c r="W53" s="19" t="s">
        <v>49</v>
      </c>
      <c r="X53" s="17">
        <v>0.22374727872309166</v>
      </c>
      <c r="Y53" s="17">
        <v>0.25587320162987476</v>
      </c>
      <c r="Z53" s="17">
        <v>0.25336832464754716</v>
      </c>
      <c r="AA53" s="17">
        <v>0.24018283593287615</v>
      </c>
      <c r="AB53" s="22">
        <v>0.19469931944533775</v>
      </c>
    </row>
    <row r="54" spans="2:28" x14ac:dyDescent="0.25">
      <c r="B54" s="28" t="s">
        <v>58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18">
        <v>0.3</v>
      </c>
      <c r="P54" s="18">
        <v>0.56486919586462025</v>
      </c>
      <c r="Q54" s="18">
        <v>0.20172954510723026</v>
      </c>
      <c r="R54" s="18">
        <v>0.66241388330621886</v>
      </c>
      <c r="S54" s="18">
        <v>0.37512643310835225</v>
      </c>
      <c r="T54" s="18">
        <v>1.9830552529015484</v>
      </c>
      <c r="U54" s="29">
        <v>0.41114575777663598</v>
      </c>
      <c r="W54" s="19" t="s">
        <v>51</v>
      </c>
      <c r="X54" s="17">
        <v>7.1818931097858071E-2</v>
      </c>
      <c r="Y54" s="17">
        <v>6.172312141958141E-2</v>
      </c>
      <c r="Z54" s="17">
        <v>5.4985874547783344E-2</v>
      </c>
      <c r="AA54" s="17">
        <v>4.8098804546381976E-2</v>
      </c>
      <c r="AB54" s="22">
        <v>3.1912326465185659E-2</v>
      </c>
    </row>
    <row r="55" spans="2:28" ht="15.75" thickBot="1" x14ac:dyDescent="0.3">
      <c r="B55" s="30" t="s">
        <v>65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31">
        <v>65094.96704320635</v>
      </c>
      <c r="P55" s="31">
        <v>50906.168082198594</v>
      </c>
      <c r="Q55" s="31">
        <v>4977.7019999999993</v>
      </c>
      <c r="R55" s="31">
        <v>2901.7479599999997</v>
      </c>
      <c r="S55" s="31">
        <v>1020.78364373662</v>
      </c>
      <c r="T55" s="31">
        <v>12182.931675404951</v>
      </c>
      <c r="U55" s="32">
        <v>106941.76936000001</v>
      </c>
      <c r="W55" s="19" t="s">
        <v>53</v>
      </c>
      <c r="X55" s="17">
        <v>1.5656130651146054E-2</v>
      </c>
      <c r="Y55" s="17">
        <v>1.6451741940906872E-2</v>
      </c>
      <c r="Z55" s="17">
        <v>1.3335825988678118E-2</v>
      </c>
      <c r="AA55" s="17">
        <v>1.5538011349443933E-2</v>
      </c>
      <c r="AB55" s="22">
        <v>1.4512332450929418E-2</v>
      </c>
    </row>
    <row r="56" spans="2:28" x14ac:dyDescent="0.25">
      <c r="W56" s="19" t="s">
        <v>55</v>
      </c>
      <c r="X56" s="17">
        <v>3.253339778065318E-2</v>
      </c>
      <c r="Y56" s="17">
        <v>3.9463015323637093E-2</v>
      </c>
      <c r="Z56" s="17">
        <v>4.8688719838634147E-2</v>
      </c>
      <c r="AA56" s="17">
        <v>5.3400292021404963E-2</v>
      </c>
      <c r="AB56" s="22">
        <v>6.5978455191825103E-2</v>
      </c>
    </row>
    <row r="57" spans="2:28" x14ac:dyDescent="0.25">
      <c r="W57" s="19" t="s">
        <v>57</v>
      </c>
      <c r="X57" s="17">
        <v>0.10707109386519489</v>
      </c>
      <c r="Y57" s="17">
        <v>0.13094934685130918</v>
      </c>
      <c r="Z57" s="17">
        <v>0.13965776267374502</v>
      </c>
      <c r="AA57" s="17">
        <v>0.15086449722664561</v>
      </c>
      <c r="AB57" s="22">
        <v>0.15872565408650433</v>
      </c>
    </row>
    <row r="58" spans="2:28" x14ac:dyDescent="0.25">
      <c r="P58" s="18"/>
      <c r="Q58" s="129" t="s">
        <v>66</v>
      </c>
      <c r="R58" s="129"/>
      <c r="S58" s="33"/>
      <c r="W58" s="19" t="s">
        <v>59</v>
      </c>
      <c r="X58" s="17">
        <v>7.6960831299018118E-3</v>
      </c>
      <c r="Y58" s="17">
        <v>1.1372164301540534E-2</v>
      </c>
      <c r="Z58" s="17">
        <v>1.6682458339552588E-2</v>
      </c>
      <c r="AA58" s="17">
        <v>1.8548831947539073E-2</v>
      </c>
      <c r="AB58" s="22">
        <v>2.7347290984893986E-2</v>
      </c>
    </row>
    <row r="59" spans="2:28" x14ac:dyDescent="0.25">
      <c r="P59" s="18" t="s">
        <v>50</v>
      </c>
      <c r="Q59" s="129">
        <f>U50*$U$55</f>
        <v>10173.703862516853</v>
      </c>
      <c r="R59" s="129"/>
      <c r="W59" s="19" t="s">
        <v>61</v>
      </c>
      <c r="X59" s="17">
        <v>0.3087300569785616</v>
      </c>
      <c r="Y59" s="17">
        <v>0.24503010591561428</v>
      </c>
      <c r="Z59" s="17">
        <v>0.22102493890102112</v>
      </c>
      <c r="AA59" s="17">
        <v>0.20352263201249768</v>
      </c>
      <c r="AB59" s="22">
        <v>0.19950141340407515</v>
      </c>
    </row>
    <row r="60" spans="2:28" x14ac:dyDescent="0.25">
      <c r="P60" s="18" t="s">
        <v>52</v>
      </c>
      <c r="Q60" s="129">
        <f>U51*$U$55</f>
        <v>13976.972040358796</v>
      </c>
      <c r="R60" s="129"/>
      <c r="W60" s="19" t="s">
        <v>62</v>
      </c>
      <c r="X60" s="17">
        <v>1.2348448299831383E-2</v>
      </c>
      <c r="Y60" s="17">
        <v>1.4987216771475862E-2</v>
      </c>
      <c r="Z60" s="17">
        <v>1.8152038493298956E-2</v>
      </c>
      <c r="AA60" s="17">
        <v>2.6066909071979266E-2</v>
      </c>
      <c r="AB60" s="22">
        <v>5.8331825447608114E-2</v>
      </c>
    </row>
    <row r="61" spans="2:28" x14ac:dyDescent="0.25">
      <c r="P61" s="18" t="s">
        <v>54</v>
      </c>
      <c r="Q61" s="129">
        <f>U52*$U$55</f>
        <v>16337.554602391354</v>
      </c>
      <c r="R61" s="129"/>
      <c r="W61" s="19" t="s">
        <v>63</v>
      </c>
      <c r="X61" s="17">
        <v>0.12108251618577406</v>
      </c>
      <c r="Y61" s="17">
        <v>0.12592211175612017</v>
      </c>
      <c r="Z61" s="17">
        <v>0.14040076760044107</v>
      </c>
      <c r="AA61" s="17">
        <v>0.16114251457572146</v>
      </c>
      <c r="AB61" s="22">
        <v>0.18874600263685168</v>
      </c>
    </row>
    <row r="62" spans="2:28" ht="15.75" thickBot="1" x14ac:dyDescent="0.3">
      <c r="P62" s="18" t="s">
        <v>56</v>
      </c>
      <c r="Q62" s="129">
        <f>U53*$U$55</f>
        <v>22484.884053241578</v>
      </c>
      <c r="R62" s="129"/>
      <c r="W62" s="23" t="s">
        <v>64</v>
      </c>
      <c r="X62" s="20">
        <v>1.1885203956615973E-2</v>
      </c>
      <c r="Y62" s="20">
        <v>1.0942840754214197E-2</v>
      </c>
      <c r="Z62" s="20">
        <v>1.2218080105541047E-2</v>
      </c>
      <c r="AA62" s="20">
        <v>1.5151703893448009E-2</v>
      </c>
      <c r="AB62" s="24">
        <v>1.7923720831178169E-2</v>
      </c>
    </row>
    <row r="63" spans="2:28" x14ac:dyDescent="0.25">
      <c r="P63" s="18" t="s">
        <v>58</v>
      </c>
      <c r="Q63" s="129">
        <f>U54*$U$55</f>
        <v>43968.654801491437</v>
      </c>
      <c r="R63" s="129"/>
    </row>
    <row r="64" spans="2:28" x14ac:dyDescent="0.25">
      <c r="P64" s="18" t="s">
        <v>60</v>
      </c>
      <c r="Q64" s="129">
        <f>SUM(Q59:R63)</f>
        <v>106941.76936000002</v>
      </c>
      <c r="R64" s="129"/>
    </row>
    <row r="66" spans="2:27" x14ac:dyDescent="0.25">
      <c r="B66" t="s">
        <v>67</v>
      </c>
    </row>
    <row r="67" spans="2:27" x14ac:dyDescent="0.25">
      <c r="T67" s="130" t="s">
        <v>68</v>
      </c>
      <c r="U67" s="130"/>
      <c r="V67" s="130"/>
    </row>
    <row r="68" spans="2:27" x14ac:dyDescent="0.25">
      <c r="O68">
        <v>1</v>
      </c>
      <c r="P68">
        <v>2</v>
      </c>
      <c r="Q68">
        <v>3</v>
      </c>
      <c r="R68">
        <v>4</v>
      </c>
      <c r="S68">
        <v>5</v>
      </c>
      <c r="T68">
        <v>6</v>
      </c>
      <c r="U68">
        <v>7</v>
      </c>
      <c r="V68">
        <v>8</v>
      </c>
      <c r="W68">
        <v>9</v>
      </c>
      <c r="X68">
        <v>10</v>
      </c>
      <c r="Y68">
        <v>11</v>
      </c>
      <c r="Z68">
        <v>12</v>
      </c>
      <c r="AA68" t="s">
        <v>60</v>
      </c>
    </row>
    <row r="69" spans="2:27" x14ac:dyDescent="0.25">
      <c r="B69">
        <v>1</v>
      </c>
      <c r="O69">
        <v>957.42204231934011</v>
      </c>
      <c r="P69">
        <v>6.4642571271136623E-2</v>
      </c>
      <c r="Q69">
        <v>7392.2699452043071</v>
      </c>
      <c r="R69">
        <v>38.572531663900079</v>
      </c>
      <c r="S69">
        <v>7.0206874260005661</v>
      </c>
      <c r="T69">
        <v>424.86020901085141</v>
      </c>
      <c r="U69">
        <v>0</v>
      </c>
      <c r="V69">
        <v>0.56566656381647296</v>
      </c>
      <c r="W69">
        <v>0</v>
      </c>
      <c r="X69">
        <v>22.08632263938927</v>
      </c>
      <c r="Y69">
        <v>60.24159063000485</v>
      </c>
      <c r="Z69">
        <v>29.124393403879004</v>
      </c>
      <c r="AA69">
        <v>8932.2280314327581</v>
      </c>
    </row>
    <row r="70" spans="2:27" x14ac:dyDescent="0.25">
      <c r="B70">
        <v>2</v>
      </c>
      <c r="O70">
        <v>93.153630551915683</v>
      </c>
      <c r="P70">
        <v>1536.3800550122871</v>
      </c>
      <c r="Q70">
        <v>3052.0114075578917</v>
      </c>
      <c r="R70">
        <v>1068.5656368133666</v>
      </c>
      <c r="S70">
        <v>107.09306706270608</v>
      </c>
      <c r="T70">
        <v>0.26620579874544925</v>
      </c>
      <c r="U70">
        <v>7.6142319068131972E-2</v>
      </c>
      <c r="V70">
        <v>9.0507926809183688E-3</v>
      </c>
      <c r="W70">
        <v>5.3390694875905574E-3</v>
      </c>
      <c r="X70">
        <v>1.5033980325840067E-2</v>
      </c>
      <c r="Y70">
        <v>3.4607094536337223E-2</v>
      </c>
      <c r="Z70">
        <v>0.39412847163489739</v>
      </c>
      <c r="AA70">
        <v>5858.0043045246457</v>
      </c>
    </row>
    <row r="71" spans="2:27" x14ac:dyDescent="0.25">
      <c r="B71">
        <v>3</v>
      </c>
      <c r="O71">
        <v>3360.5131515737608</v>
      </c>
      <c r="P71">
        <v>2520.4388498006074</v>
      </c>
      <c r="Q71">
        <v>13997.215826118698</v>
      </c>
      <c r="R71">
        <v>513.45298965254437</v>
      </c>
      <c r="S71">
        <v>7476.5037703347198</v>
      </c>
      <c r="T71">
        <v>4583.3564959905925</v>
      </c>
      <c r="U71">
        <v>3627.5235362570447</v>
      </c>
      <c r="V71">
        <v>426.74977145084813</v>
      </c>
      <c r="W71">
        <v>46.307253212774718</v>
      </c>
      <c r="X71">
        <v>1011.9689992340913</v>
      </c>
      <c r="Y71">
        <v>2625.7837192834909</v>
      </c>
      <c r="Z71">
        <v>839.59152707663804</v>
      </c>
      <c r="AA71">
        <v>41029.405889985814</v>
      </c>
    </row>
    <row r="72" spans="2:27" x14ac:dyDescent="0.25">
      <c r="B72">
        <v>4</v>
      </c>
      <c r="O72">
        <v>112.80178844241203</v>
      </c>
      <c r="P72">
        <v>1964.0239362678262</v>
      </c>
      <c r="Q72">
        <v>1691.0092771249344</v>
      </c>
      <c r="R72">
        <v>4222.0732642555431</v>
      </c>
      <c r="S72">
        <v>91.284361253164704</v>
      </c>
      <c r="T72">
        <v>540.30981193902642</v>
      </c>
      <c r="U72">
        <v>278.68906262126728</v>
      </c>
      <c r="V72">
        <v>57.003161636133292</v>
      </c>
      <c r="W72">
        <v>90.4083064266581</v>
      </c>
      <c r="X72">
        <v>135.55458668973102</v>
      </c>
      <c r="Y72">
        <v>481.51800915969716</v>
      </c>
      <c r="Z72">
        <v>560.8347740164362</v>
      </c>
      <c r="AA72">
        <v>10225.510339832832</v>
      </c>
    </row>
    <row r="73" spans="2:27" x14ac:dyDescent="0.25">
      <c r="B73">
        <v>5</v>
      </c>
      <c r="O73">
        <v>27.688704374574122</v>
      </c>
      <c r="P73">
        <v>12.966078042682915</v>
      </c>
      <c r="Q73">
        <v>38.830990988776705</v>
      </c>
      <c r="R73">
        <v>99.611245017582519</v>
      </c>
      <c r="S73">
        <v>3193.5457843369163</v>
      </c>
      <c r="T73">
        <v>260.43760998387</v>
      </c>
      <c r="U73">
        <v>154.15329608303003</v>
      </c>
      <c r="V73">
        <v>9.9086685593005903</v>
      </c>
      <c r="W73">
        <v>2193.3180970105918</v>
      </c>
      <c r="X73">
        <v>67.561225279686582</v>
      </c>
      <c r="Y73">
        <v>361.44086673788411</v>
      </c>
      <c r="Z73">
        <v>362.83115210154102</v>
      </c>
      <c r="AA73">
        <v>6782.2937185164365</v>
      </c>
    </row>
    <row r="74" spans="2:27" x14ac:dyDescent="0.25">
      <c r="B74">
        <v>6</v>
      </c>
      <c r="O74">
        <v>213.50040878204595</v>
      </c>
      <c r="P74">
        <v>74.95703111560465</v>
      </c>
      <c r="Q74">
        <v>410.78425434074165</v>
      </c>
      <c r="R74">
        <v>6.3598059067893473</v>
      </c>
      <c r="S74">
        <v>37.123788226751017</v>
      </c>
      <c r="T74">
        <v>1548.5977294921004</v>
      </c>
      <c r="U74">
        <v>762.73921260681914</v>
      </c>
      <c r="V74">
        <v>36.976505772052946</v>
      </c>
      <c r="W74">
        <v>22.136213466498809</v>
      </c>
      <c r="X74">
        <v>300.0886139282826</v>
      </c>
      <c r="Y74">
        <v>424.10239820518302</v>
      </c>
      <c r="Z74">
        <v>86.854599618761796</v>
      </c>
      <c r="AA74">
        <v>3924.220561461631</v>
      </c>
    </row>
    <row r="75" spans="2:27" x14ac:dyDescent="0.25">
      <c r="B75">
        <v>7</v>
      </c>
      <c r="O75">
        <v>429.4752743326988</v>
      </c>
      <c r="P75">
        <v>931.4161323319945</v>
      </c>
      <c r="Q75">
        <v>2827.4663361213593</v>
      </c>
      <c r="R75">
        <v>269.31211319217965</v>
      </c>
      <c r="S75">
        <v>282.72364572887977</v>
      </c>
      <c r="T75">
        <v>3456.6444606158339</v>
      </c>
      <c r="U75">
        <v>5120.2585687888932</v>
      </c>
      <c r="V75">
        <v>653.80759849768435</v>
      </c>
      <c r="W75">
        <v>34.347722364620033</v>
      </c>
      <c r="X75">
        <v>1005.7261300381633</v>
      </c>
      <c r="Y75">
        <v>504.46684621511872</v>
      </c>
      <c r="Z75">
        <v>494.49166097212213</v>
      </c>
      <c r="AA75">
        <v>16010.136489199547</v>
      </c>
    </row>
    <row r="76" spans="2:27" x14ac:dyDescent="0.25">
      <c r="B76">
        <v>8</v>
      </c>
      <c r="O76">
        <v>393.21771288996166</v>
      </c>
      <c r="P76">
        <v>244.20938352800525</v>
      </c>
      <c r="Q76">
        <v>840.46922046226348</v>
      </c>
      <c r="R76">
        <v>329.03159761066331</v>
      </c>
      <c r="S76">
        <v>686.65800286348565</v>
      </c>
      <c r="T76">
        <v>1152.6816782470678</v>
      </c>
      <c r="U76">
        <v>602.90029126579964</v>
      </c>
      <c r="V76">
        <v>1890.3310382453051</v>
      </c>
      <c r="W76">
        <v>816.22413691396139</v>
      </c>
      <c r="X76">
        <v>448.92454278652735</v>
      </c>
      <c r="Y76">
        <v>222.39917069994598</v>
      </c>
      <c r="Z76">
        <v>50.920940363447848</v>
      </c>
      <c r="AA76">
        <v>7677.9677158764334</v>
      </c>
    </row>
    <row r="77" spans="2:27" x14ac:dyDescent="0.25">
      <c r="B77">
        <v>9</v>
      </c>
      <c r="O77">
        <v>60.102105588494801</v>
      </c>
      <c r="P77">
        <v>79.500233739104274</v>
      </c>
      <c r="Q77">
        <v>311.30717512664251</v>
      </c>
      <c r="R77">
        <v>40.002950452821494</v>
      </c>
      <c r="S77">
        <v>95.422139449087155</v>
      </c>
      <c r="T77">
        <v>2161.7011279625331</v>
      </c>
      <c r="U77">
        <v>789.49170657541947</v>
      </c>
      <c r="V77">
        <v>173.9968009003739</v>
      </c>
      <c r="W77">
        <v>299.64446978539587</v>
      </c>
      <c r="X77">
        <v>695.88930890238771</v>
      </c>
      <c r="Y77">
        <v>859.45635365502085</v>
      </c>
      <c r="Z77">
        <v>147.86297171612793</v>
      </c>
      <c r="AA77">
        <v>5714.3773438534081</v>
      </c>
    </row>
    <row r="78" spans="2:27" x14ac:dyDescent="0.25">
      <c r="B78">
        <v>10</v>
      </c>
      <c r="O78">
        <v>1558.7234732047095</v>
      </c>
      <c r="P78">
        <v>3791.0667180502423</v>
      </c>
      <c r="Q78">
        <v>4500.5239439576408</v>
      </c>
      <c r="R78">
        <v>899.32523660552317</v>
      </c>
      <c r="S78">
        <v>1700.1979370303686</v>
      </c>
      <c r="T78">
        <v>4700.9402431324706</v>
      </c>
      <c r="U78">
        <v>4580.8907645148893</v>
      </c>
      <c r="V78">
        <v>1996.6071300569511</v>
      </c>
      <c r="W78">
        <v>413.32232272311046</v>
      </c>
      <c r="X78">
        <v>4172.5016706384749</v>
      </c>
      <c r="Y78">
        <v>1758.4369149608422</v>
      </c>
      <c r="Z78">
        <v>811.18895725259028</v>
      </c>
      <c r="AA78">
        <v>30883.725312127815</v>
      </c>
    </row>
    <row r="79" spans="2:27" x14ac:dyDescent="0.25">
      <c r="B79">
        <v>11</v>
      </c>
      <c r="O79">
        <v>7.4021136868857509</v>
      </c>
      <c r="P79">
        <v>8.4917168737767046</v>
      </c>
      <c r="Q79">
        <v>34.355257082333786</v>
      </c>
      <c r="R79">
        <v>8.765265083371318E-2</v>
      </c>
      <c r="S79">
        <v>10.715099680587555</v>
      </c>
      <c r="T79">
        <v>48.160434973614251</v>
      </c>
      <c r="U79">
        <v>109.56735071856913</v>
      </c>
      <c r="V79">
        <v>20.455101027930379</v>
      </c>
      <c r="W79">
        <v>0.32984871020015616</v>
      </c>
      <c r="X79">
        <v>4.5900603105766233</v>
      </c>
      <c r="Y79">
        <v>1010.1491246852461</v>
      </c>
      <c r="Z79">
        <v>41.975810516627696</v>
      </c>
      <c r="AA79">
        <v>1296.2795709171819</v>
      </c>
    </row>
    <row r="80" spans="2:27" x14ac:dyDescent="0.25">
      <c r="B80">
        <v>12</v>
      </c>
      <c r="O80">
        <v>3.9229281341100295</v>
      </c>
      <c r="P80">
        <v>0</v>
      </c>
      <c r="Q80">
        <v>16.715916336601499</v>
      </c>
      <c r="R80">
        <v>0</v>
      </c>
      <c r="S80">
        <v>13.394942807725002</v>
      </c>
      <c r="T80">
        <v>34.080501391594488</v>
      </c>
      <c r="U80">
        <v>22.23327917705873</v>
      </c>
      <c r="V80">
        <v>0</v>
      </c>
      <c r="W80">
        <v>0</v>
      </c>
      <c r="X80">
        <v>0</v>
      </c>
      <c r="Y80">
        <v>2.1499921642028901</v>
      </c>
      <c r="Z80">
        <v>0</v>
      </c>
      <c r="AA80">
        <v>92.497560011292634</v>
      </c>
    </row>
    <row r="81" spans="2:27" x14ac:dyDescent="0.25">
      <c r="B81" t="s">
        <v>60</v>
      </c>
      <c r="O81">
        <v>7217.923333880909</v>
      </c>
      <c r="P81">
        <v>11163.514777333405</v>
      </c>
      <c r="Q81">
        <v>35112.959550422187</v>
      </c>
      <c r="R81">
        <v>7486.3950238217467</v>
      </c>
      <c r="S81">
        <v>13701.683226200392</v>
      </c>
      <c r="T81">
        <v>18912.036508538302</v>
      </c>
      <c r="U81">
        <v>16048.523210927859</v>
      </c>
      <c r="V81">
        <v>5266.4104935030773</v>
      </c>
      <c r="W81">
        <v>3916.0437096832989</v>
      </c>
      <c r="X81">
        <v>7864.9064944276361</v>
      </c>
      <c r="Y81">
        <v>8310.1795934911734</v>
      </c>
      <c r="Z81">
        <v>3426.0709155098066</v>
      </c>
      <c r="AA81">
        <f>SUM(O81:Z81)</f>
        <v>138426.64683773977</v>
      </c>
    </row>
    <row r="83" spans="2:27" x14ac:dyDescent="0.25">
      <c r="O83">
        <f t="shared" ref="O83:O95" si="14">O69/$O$81</f>
        <v>0.13264508336147104</v>
      </c>
      <c r="P83">
        <f t="shared" ref="P83:P95" si="15">P69/$P$81</f>
        <v>5.7905214048167007E-6</v>
      </c>
      <c r="Q83">
        <f t="shared" ref="Q83:Q95" si="16">Q69/$Q$81</f>
        <v>0.21052825053351062</v>
      </c>
      <c r="R83">
        <f t="shared" ref="R83:R95" si="17">R69/$R$81</f>
        <v>5.152350569421209E-3</v>
      </c>
      <c r="S83">
        <f t="shared" ref="S83:S95" si="18">S69/$S$81</f>
        <v>5.1239598158097765E-4</v>
      </c>
      <c r="T83">
        <f t="shared" ref="T83:T95" si="19">T69/$T$81</f>
        <v>2.2465069207064921E-2</v>
      </c>
      <c r="U83">
        <f t="shared" ref="U83:U95" si="20">U69/$U$81</f>
        <v>0</v>
      </c>
      <c r="V83">
        <f t="shared" ref="V83:V95" si="21">V69/$V$81</f>
        <v>1.0741026824899221E-4</v>
      </c>
      <c r="W83">
        <f t="shared" ref="W83:W95" si="22">W69/$W$81</f>
        <v>0</v>
      </c>
      <c r="X83">
        <f t="shared" ref="X83:X95" si="23">X69/$X$81</f>
        <v>2.8082117257258745E-3</v>
      </c>
      <c r="Y83">
        <f t="shared" ref="Y83:Y95" si="24">Y69/$Y$81</f>
        <v>7.2491322181759098E-3</v>
      </c>
      <c r="Z83">
        <f t="shared" ref="Z83:Z95" si="25">Z69/$Z$81</f>
        <v>8.5008145254766958E-3</v>
      </c>
    </row>
    <row r="84" spans="2:27" x14ac:dyDescent="0.25">
      <c r="O84">
        <f t="shared" si="14"/>
        <v>1.2905876973596108E-2</v>
      </c>
      <c r="P84">
        <f t="shared" si="15"/>
        <v>0.13762511947686762</v>
      </c>
      <c r="Q84">
        <f t="shared" si="16"/>
        <v>8.6919799602058756E-2</v>
      </c>
      <c r="R84">
        <f t="shared" si="17"/>
        <v>0.14273433787733419</v>
      </c>
      <c r="S84">
        <f t="shared" si="18"/>
        <v>7.8160518890060503E-3</v>
      </c>
      <c r="T84">
        <f t="shared" si="19"/>
        <v>1.4075998564473166E-5</v>
      </c>
      <c r="U84">
        <f t="shared" si="20"/>
        <v>4.7445062743396024E-6</v>
      </c>
      <c r="V84">
        <f t="shared" si="21"/>
        <v>1.7185885323758764E-6</v>
      </c>
      <c r="W84">
        <f t="shared" si="22"/>
        <v>1.3633835277140822E-6</v>
      </c>
      <c r="X84">
        <f t="shared" si="23"/>
        <v>1.9115268994605073E-6</v>
      </c>
      <c r="Y84">
        <f t="shared" si="24"/>
        <v>4.1644219775277446E-6</v>
      </c>
      <c r="Z84">
        <f t="shared" si="25"/>
        <v>1.1503803667655556E-4</v>
      </c>
    </row>
    <row r="85" spans="2:27" x14ac:dyDescent="0.25">
      <c r="O85">
        <f t="shared" si="14"/>
        <v>0.46557894786711335</v>
      </c>
      <c r="P85">
        <f t="shared" si="15"/>
        <v>0.22577466864809911</v>
      </c>
      <c r="Q85">
        <f t="shared" si="16"/>
        <v>0.39863389487344991</v>
      </c>
      <c r="R85">
        <f t="shared" si="17"/>
        <v>6.8584811250105612E-2</v>
      </c>
      <c r="S85">
        <f t="shared" si="18"/>
        <v>0.5456631602778651</v>
      </c>
      <c r="T85">
        <f t="shared" si="19"/>
        <v>0.24235129272943842</v>
      </c>
      <c r="U85">
        <f t="shared" si="20"/>
        <v>0.22603472535011629</v>
      </c>
      <c r="V85">
        <f t="shared" si="21"/>
        <v>8.1032379070585026E-2</v>
      </c>
      <c r="W85">
        <f t="shared" si="22"/>
        <v>1.1825009281247198E-2</v>
      </c>
      <c r="X85">
        <f t="shared" si="23"/>
        <v>0.12866891678255568</v>
      </c>
      <c r="Y85">
        <f t="shared" si="24"/>
        <v>0.31597195821617352</v>
      </c>
      <c r="Z85">
        <f t="shared" si="25"/>
        <v>0.24505958801839484</v>
      </c>
    </row>
    <row r="86" spans="2:27" x14ac:dyDescent="0.25">
      <c r="O86">
        <f t="shared" si="14"/>
        <v>1.5628011441036066E-2</v>
      </c>
      <c r="P86">
        <f t="shared" si="15"/>
        <v>0.17593239901967209</v>
      </c>
      <c r="Q86">
        <f t="shared" si="16"/>
        <v>4.8159121269645361E-2</v>
      </c>
      <c r="R86">
        <f t="shared" si="17"/>
        <v>0.56396613467775669</v>
      </c>
      <c r="S86">
        <f t="shared" si="18"/>
        <v>6.6622735138563505E-3</v>
      </c>
      <c r="T86">
        <f t="shared" si="19"/>
        <v>2.8569626105316069E-2</v>
      </c>
      <c r="U86">
        <f t="shared" si="20"/>
        <v>1.7365402346273245E-2</v>
      </c>
      <c r="V86">
        <f t="shared" si="21"/>
        <v>1.0823911600976682E-2</v>
      </c>
      <c r="W86">
        <f t="shared" si="22"/>
        <v>2.3086643850042641E-2</v>
      </c>
      <c r="X86">
        <f t="shared" si="23"/>
        <v>1.7235371683792144E-2</v>
      </c>
      <c r="Y86">
        <f t="shared" si="24"/>
        <v>5.7943153182494288E-2</v>
      </c>
      <c r="Z86">
        <f t="shared" si="25"/>
        <v>0.1636961953932535</v>
      </c>
    </row>
    <row r="87" spans="2:27" x14ac:dyDescent="0.25">
      <c r="O87">
        <f t="shared" si="14"/>
        <v>3.8361039725378398E-3</v>
      </c>
      <c r="P87">
        <f t="shared" si="15"/>
        <v>1.1614691520818753E-3</v>
      </c>
      <c r="Q87">
        <f t="shared" si="16"/>
        <v>1.1058877259552966E-3</v>
      </c>
      <c r="R87">
        <f t="shared" si="17"/>
        <v>1.3305635716605793E-2</v>
      </c>
      <c r="S87">
        <f t="shared" si="18"/>
        <v>0.23307689512411223</v>
      </c>
      <c r="T87">
        <f t="shared" si="19"/>
        <v>1.3770997632449E-2</v>
      </c>
      <c r="U87">
        <f t="shared" si="20"/>
        <v>9.605450548749745E-3</v>
      </c>
      <c r="V87">
        <f t="shared" si="21"/>
        <v>1.8814842807115869E-3</v>
      </c>
      <c r="W87">
        <f t="shared" si="22"/>
        <v>0.5600851930194547</v>
      </c>
      <c r="X87">
        <f t="shared" si="23"/>
        <v>8.5902134154492975E-3</v>
      </c>
      <c r="Y87">
        <f t="shared" si="24"/>
        <v>4.3493749162891421E-2</v>
      </c>
      <c r="Z87">
        <f t="shared" si="25"/>
        <v>0.1059029894737456</v>
      </c>
    </row>
    <row r="88" spans="2:27" x14ac:dyDescent="0.25">
      <c r="O88">
        <f t="shared" si="14"/>
        <v>2.9579201510755278E-2</v>
      </c>
      <c r="P88">
        <f t="shared" si="15"/>
        <v>6.7144651671710697E-3</v>
      </c>
      <c r="Q88">
        <f t="shared" si="16"/>
        <v>1.1698935652258413E-2</v>
      </c>
      <c r="R88">
        <f t="shared" si="17"/>
        <v>8.4951513866853305E-4</v>
      </c>
      <c r="S88">
        <f t="shared" si="18"/>
        <v>2.7094326743565943E-3</v>
      </c>
      <c r="T88">
        <f t="shared" si="19"/>
        <v>8.1884239637172229E-2</v>
      </c>
      <c r="U88">
        <f t="shared" si="20"/>
        <v>4.7527065424153803E-2</v>
      </c>
      <c r="V88">
        <f t="shared" si="21"/>
        <v>7.0211970406919705E-3</v>
      </c>
      <c r="W88">
        <f t="shared" si="22"/>
        <v>5.6526982606864276E-3</v>
      </c>
      <c r="X88">
        <f t="shared" si="23"/>
        <v>3.8155394999406331E-2</v>
      </c>
      <c r="Y88">
        <f t="shared" si="24"/>
        <v>5.1034083371357584E-2</v>
      </c>
      <c r="Z88">
        <f t="shared" si="25"/>
        <v>2.5351080511956552E-2</v>
      </c>
    </row>
    <row r="89" spans="2:27" x14ac:dyDescent="0.25">
      <c r="O89">
        <f t="shared" si="14"/>
        <v>5.9501224170218497E-2</v>
      </c>
      <c r="P89">
        <f t="shared" si="15"/>
        <v>8.3433949872414565E-2</v>
      </c>
      <c r="Q89">
        <f t="shared" si="16"/>
        <v>8.0524865244159194E-2</v>
      </c>
      <c r="R89">
        <f t="shared" si="17"/>
        <v>3.5973537641979504E-2</v>
      </c>
      <c r="S89">
        <f t="shared" si="18"/>
        <v>2.0634227274226785E-2</v>
      </c>
      <c r="T89">
        <f t="shared" si="19"/>
        <v>0.1827748407240673</v>
      </c>
      <c r="U89">
        <f t="shared" si="20"/>
        <v>0.31904858169768391</v>
      </c>
      <c r="V89">
        <f t="shared" si="21"/>
        <v>0.12414672181446092</v>
      </c>
      <c r="W89">
        <f t="shared" si="22"/>
        <v>8.7710262987329701E-3</v>
      </c>
      <c r="X89">
        <f t="shared" si="23"/>
        <v>0.12787515411031652</v>
      </c>
      <c r="Y89">
        <f t="shared" si="24"/>
        <v>6.0704686407768493E-2</v>
      </c>
      <c r="Z89">
        <f t="shared" si="25"/>
        <v>0.1443319981304417</v>
      </c>
    </row>
    <row r="90" spans="2:27" x14ac:dyDescent="0.25">
      <c r="O90">
        <f t="shared" si="14"/>
        <v>5.4477956428852461E-2</v>
      </c>
      <c r="P90">
        <f t="shared" si="15"/>
        <v>2.1875671632007175E-2</v>
      </c>
      <c r="Q90">
        <f t="shared" si="16"/>
        <v>2.3936154377854429E-2</v>
      </c>
      <c r="R90">
        <f t="shared" si="17"/>
        <v>4.3950605941001392E-2</v>
      </c>
      <c r="S90">
        <f t="shared" si="18"/>
        <v>5.0114864832844518E-2</v>
      </c>
      <c r="T90">
        <f t="shared" si="19"/>
        <v>6.0949632670530295E-2</v>
      </c>
      <c r="U90">
        <f t="shared" si="20"/>
        <v>3.756733771337098E-2</v>
      </c>
      <c r="V90">
        <f t="shared" si="21"/>
        <v>0.35894107392071267</v>
      </c>
      <c r="W90">
        <f t="shared" si="22"/>
        <v>0.20843080349069232</v>
      </c>
      <c r="X90">
        <f t="shared" si="23"/>
        <v>5.7079450735313231E-2</v>
      </c>
      <c r="Y90">
        <f t="shared" si="24"/>
        <v>2.6762258047243272E-2</v>
      </c>
      <c r="Z90">
        <f t="shared" si="25"/>
        <v>1.4862780607642706E-2</v>
      </c>
    </row>
    <row r="91" spans="2:27" x14ac:dyDescent="0.25">
      <c r="O91">
        <f t="shared" si="14"/>
        <v>8.3267863633817926E-3</v>
      </c>
      <c r="P91">
        <f t="shared" si="15"/>
        <v>7.1214340039682609E-3</v>
      </c>
      <c r="Q91">
        <f t="shared" si="16"/>
        <v>8.8658768475384595E-3</v>
      </c>
      <c r="R91">
        <f t="shared" si="17"/>
        <v>5.3434196733583928E-3</v>
      </c>
      <c r="S91">
        <f t="shared" si="18"/>
        <v>6.9642640158707443E-3</v>
      </c>
      <c r="T91">
        <f t="shared" si="19"/>
        <v>0.11430292697386557</v>
      </c>
      <c r="U91">
        <f t="shared" si="20"/>
        <v>4.9194040859649561E-2</v>
      </c>
      <c r="V91">
        <f t="shared" si="21"/>
        <v>3.3038974290937925E-2</v>
      </c>
      <c r="W91">
        <f t="shared" si="22"/>
        <v>7.6517141278187858E-2</v>
      </c>
      <c r="X91">
        <f t="shared" si="23"/>
        <v>8.8480302899396471E-2</v>
      </c>
      <c r="Y91">
        <f t="shared" si="24"/>
        <v>0.10342211548931836</v>
      </c>
      <c r="Z91">
        <f t="shared" si="25"/>
        <v>4.3158176045554976E-2</v>
      </c>
    </row>
    <row r="92" spans="2:27" x14ac:dyDescent="0.25">
      <c r="O92">
        <f t="shared" si="14"/>
        <v>0.21595179127049835</v>
      </c>
      <c r="P92">
        <f t="shared" si="15"/>
        <v>0.33959436554405698</v>
      </c>
      <c r="Q92">
        <f t="shared" si="16"/>
        <v>0.12817273170878379</v>
      </c>
      <c r="R92">
        <f t="shared" si="17"/>
        <v>0.12012794325491317</v>
      </c>
      <c r="S92">
        <f t="shared" si="18"/>
        <v>0.12408679349550616</v>
      </c>
      <c r="T92">
        <f t="shared" si="19"/>
        <v>0.24856869544483567</v>
      </c>
      <c r="U92">
        <f t="shared" si="20"/>
        <v>0.28544001864268986</v>
      </c>
      <c r="V92">
        <f t="shared" si="21"/>
        <v>0.37912106025917869</v>
      </c>
      <c r="W92">
        <f t="shared" si="22"/>
        <v>0.10554589104842677</v>
      </c>
      <c r="X92">
        <f t="shared" si="23"/>
        <v>0.53052145929449179</v>
      </c>
      <c r="Y92">
        <f t="shared" si="24"/>
        <v>0.21160035053130646</v>
      </c>
      <c r="Z92">
        <f t="shared" si="25"/>
        <v>0.23676945902676497</v>
      </c>
    </row>
    <row r="93" spans="2:27" x14ac:dyDescent="0.25">
      <c r="O93">
        <f t="shared" si="14"/>
        <v>1.0255184690228355E-3</v>
      </c>
      <c r="P93">
        <f t="shared" si="15"/>
        <v>7.6066696225622729E-4</v>
      </c>
      <c r="Q93">
        <f t="shared" si="16"/>
        <v>9.7842100245066656E-4</v>
      </c>
      <c r="R93">
        <f t="shared" si="17"/>
        <v>1.1708258855537545E-5</v>
      </c>
      <c r="S93">
        <f t="shared" si="18"/>
        <v>7.8202798179555894E-4</v>
      </c>
      <c r="T93">
        <f t="shared" si="19"/>
        <v>2.5465493867818543E-3</v>
      </c>
      <c r="U93">
        <f t="shared" si="20"/>
        <v>6.8272544008262303E-3</v>
      </c>
      <c r="V93">
        <f t="shared" si="21"/>
        <v>3.8840688649631233E-3</v>
      </c>
      <c r="W93">
        <f t="shared" si="22"/>
        <v>8.4230089001440669E-5</v>
      </c>
      <c r="X93">
        <f t="shared" si="23"/>
        <v>5.8361282665327638E-4</v>
      </c>
      <c r="Y93">
        <f t="shared" si="24"/>
        <v>0.12155563105717121</v>
      </c>
      <c r="Z93">
        <f t="shared" si="25"/>
        <v>1.2251880230091969E-2</v>
      </c>
    </row>
    <row r="94" spans="2:27" x14ac:dyDescent="0.25">
      <c r="O94">
        <f t="shared" si="14"/>
        <v>5.4349817151642737E-4</v>
      </c>
      <c r="P94">
        <f t="shared" si="15"/>
        <v>0</v>
      </c>
      <c r="Q94">
        <f t="shared" si="16"/>
        <v>4.760611623351616E-4</v>
      </c>
      <c r="R94">
        <f t="shared" si="17"/>
        <v>0</v>
      </c>
      <c r="S94">
        <f t="shared" si="18"/>
        <v>9.7761293897899774E-4</v>
      </c>
      <c r="T94">
        <f t="shared" si="19"/>
        <v>1.8020534899141089E-3</v>
      </c>
      <c r="U94">
        <f t="shared" si="20"/>
        <v>1.3853785102120493E-3</v>
      </c>
      <c r="V94">
        <f t="shared" si="21"/>
        <v>0</v>
      </c>
      <c r="W94">
        <f t="shared" si="22"/>
        <v>0</v>
      </c>
      <c r="X94">
        <f t="shared" si="23"/>
        <v>0</v>
      </c>
      <c r="Y94">
        <f t="shared" si="24"/>
        <v>2.5871789412190802E-4</v>
      </c>
      <c r="Z94">
        <f t="shared" si="25"/>
        <v>0</v>
      </c>
    </row>
    <row r="95" spans="2:27" x14ac:dyDescent="0.25">
      <c r="O95">
        <f t="shared" si="14"/>
        <v>1</v>
      </c>
      <c r="P95">
        <f t="shared" si="15"/>
        <v>1</v>
      </c>
      <c r="Q95">
        <f t="shared" si="16"/>
        <v>1</v>
      </c>
      <c r="R95">
        <f t="shared" si="17"/>
        <v>1</v>
      </c>
      <c r="S95">
        <f t="shared" si="18"/>
        <v>1</v>
      </c>
      <c r="T95">
        <f t="shared" si="19"/>
        <v>1</v>
      </c>
      <c r="U95">
        <f t="shared" si="20"/>
        <v>1</v>
      </c>
      <c r="V95">
        <f t="shared" si="21"/>
        <v>1</v>
      </c>
      <c r="W95">
        <f t="shared" si="22"/>
        <v>1</v>
      </c>
      <c r="X95">
        <f t="shared" si="23"/>
        <v>1</v>
      </c>
      <c r="Y95">
        <f t="shared" si="24"/>
        <v>1</v>
      </c>
      <c r="Z95">
        <f t="shared" si="25"/>
        <v>1</v>
      </c>
    </row>
    <row r="97" spans="2:38" x14ac:dyDescent="0.25">
      <c r="S97" t="s">
        <v>65</v>
      </c>
      <c r="T97">
        <v>138990.162129017</v>
      </c>
    </row>
    <row r="98" spans="2:38" x14ac:dyDescent="0.25">
      <c r="B98">
        <v>1</v>
      </c>
      <c r="O98">
        <v>7217.923333880909</v>
      </c>
      <c r="Q98">
        <f t="shared" ref="Q98:Q109" si="26">O98/$O$110</f>
        <v>5.2142585974372241E-2</v>
      </c>
      <c r="S98">
        <f t="shared" ref="S98:S109" si="27">Q98*$T$97</f>
        <v>7247.3064784042053</v>
      </c>
    </row>
    <row r="99" spans="2:38" x14ac:dyDescent="0.25">
      <c r="B99">
        <v>2</v>
      </c>
      <c r="O99">
        <v>11163.514777333405</v>
      </c>
      <c r="Q99">
        <f t="shared" si="26"/>
        <v>8.0645706822754987E-2</v>
      </c>
      <c r="S99">
        <f t="shared" si="27"/>
        <v>11208.959866303889</v>
      </c>
    </row>
    <row r="100" spans="2:38" x14ac:dyDescent="0.25">
      <c r="B100">
        <v>3</v>
      </c>
      <c r="O100">
        <v>35112.959550422187</v>
      </c>
      <c r="Q100">
        <f t="shared" si="26"/>
        <v>0.25365751719450891</v>
      </c>
      <c r="S100">
        <f t="shared" si="27"/>
        <v>35255.899440108711</v>
      </c>
    </row>
    <row r="101" spans="2:38" x14ac:dyDescent="0.25">
      <c r="B101">
        <v>4</v>
      </c>
      <c r="O101">
        <v>7486.3950238217467</v>
      </c>
      <c r="Q101">
        <f t="shared" si="26"/>
        <v>5.4082036911557288E-2</v>
      </c>
      <c r="S101">
        <f t="shared" si="27"/>
        <v>7516.8710786048296</v>
      </c>
    </row>
    <row r="102" spans="2:38" x14ac:dyDescent="0.25">
      <c r="B102">
        <v>5</v>
      </c>
      <c r="O102">
        <v>13701.683226200392</v>
      </c>
      <c r="Q102">
        <f t="shared" si="26"/>
        <v>9.8981543938293615E-2</v>
      </c>
      <c r="S102">
        <f t="shared" si="27"/>
        <v>13757.460839763849</v>
      </c>
    </row>
    <row r="103" spans="2:38" x14ac:dyDescent="0.25">
      <c r="B103">
        <v>6</v>
      </c>
      <c r="O103">
        <v>18912.036508538302</v>
      </c>
      <c r="Q103">
        <f t="shared" si="26"/>
        <v>0.13662135824691699</v>
      </c>
      <c r="S103">
        <f t="shared" si="27"/>
        <v>18989.024733025504</v>
      </c>
    </row>
    <row r="104" spans="2:38" x14ac:dyDescent="0.25">
      <c r="B104">
        <v>7</v>
      </c>
      <c r="O104">
        <v>16048.523210927859</v>
      </c>
      <c r="Q104">
        <f t="shared" si="26"/>
        <v>0.11593521606963098</v>
      </c>
      <c r="S104">
        <f t="shared" si="27"/>
        <v>16113.854477980627</v>
      </c>
    </row>
    <row r="105" spans="2:38" x14ac:dyDescent="0.25">
      <c r="B105">
        <v>8</v>
      </c>
      <c r="O105">
        <v>5266.4104935030773</v>
      </c>
      <c r="Q105">
        <f t="shared" si="26"/>
        <v>3.8044773992656419E-2</v>
      </c>
      <c r="S105">
        <f t="shared" si="27"/>
        <v>5287.8493054011251</v>
      </c>
    </row>
    <row r="106" spans="2:38" x14ac:dyDescent="0.25">
      <c r="B106">
        <v>9</v>
      </c>
      <c r="O106">
        <v>3916.0437096832989</v>
      </c>
      <c r="Q106">
        <f t="shared" si="26"/>
        <v>2.8289666759562463E-2</v>
      </c>
      <c r="S106">
        <f t="shared" si="27"/>
        <v>3931.9853694874496</v>
      </c>
    </row>
    <row r="107" spans="2:38" x14ac:dyDescent="0.25">
      <c r="B107">
        <v>10</v>
      </c>
      <c r="O107">
        <v>7864.9064944276361</v>
      </c>
      <c r="Q107">
        <f t="shared" si="26"/>
        <v>5.6816419916944756E-2</v>
      </c>
      <c r="S107">
        <f t="shared" si="27"/>
        <v>7896.9234158464624</v>
      </c>
    </row>
    <row r="108" spans="2:38" x14ac:dyDescent="0.25">
      <c r="B108">
        <v>11</v>
      </c>
      <c r="O108">
        <v>8310.1795934911734</v>
      </c>
      <c r="Q108">
        <f t="shared" si="26"/>
        <v>6.0033091773379128E-2</v>
      </c>
      <c r="S108">
        <f t="shared" si="27"/>
        <v>8344.0091586881226</v>
      </c>
    </row>
    <row r="109" spans="2:38" x14ac:dyDescent="0.25">
      <c r="B109">
        <v>12</v>
      </c>
      <c r="O109">
        <v>3426.0709155098066</v>
      </c>
      <c r="Q109">
        <f t="shared" si="26"/>
        <v>2.4750082399422422E-2</v>
      </c>
      <c r="S109">
        <f t="shared" si="27"/>
        <v>3440.0179654022527</v>
      </c>
    </row>
    <row r="110" spans="2:38" x14ac:dyDescent="0.25">
      <c r="B110" t="s">
        <v>60</v>
      </c>
      <c r="O110">
        <f>SUM(O98:O109)</f>
        <v>138426.64683773977</v>
      </c>
      <c r="AA110">
        <v>177.94120382869332</v>
      </c>
      <c r="AB110">
        <v>55.68135199217194</v>
      </c>
      <c r="AC110">
        <v>2401.2412388956263</v>
      </c>
      <c r="AD110">
        <v>55.60026239824618</v>
      </c>
      <c r="AE110">
        <v>210.72980613675628</v>
      </c>
      <c r="AF110">
        <v>358.68502065394102</v>
      </c>
      <c r="AG110">
        <v>-470.44098850753886</v>
      </c>
      <c r="AH110">
        <v>155.56099170668014</v>
      </c>
      <c r="AI110">
        <v>722.20456951885558</v>
      </c>
      <c r="AJ110">
        <v>89.828933172526618</v>
      </c>
      <c r="AK110">
        <v>229.2648282980293</v>
      </c>
      <c r="AL110">
        <v>17.29076682908946</v>
      </c>
    </row>
    <row r="113" spans="2:40" x14ac:dyDescent="0.25">
      <c r="O113" t="s">
        <v>69</v>
      </c>
      <c r="Q113" t="s">
        <v>70</v>
      </c>
      <c r="R113">
        <v>65343.049443206342</v>
      </c>
      <c r="U113" t="s">
        <v>71</v>
      </c>
      <c r="W113" t="s">
        <v>72</v>
      </c>
      <c r="X113">
        <v>85496.224103914748</v>
      </c>
      <c r="Z113" t="s">
        <v>73</v>
      </c>
      <c r="AB113" t="s">
        <v>74</v>
      </c>
      <c r="AC113">
        <v>4006.8901377098273</v>
      </c>
    </row>
    <row r="114" spans="2:40" x14ac:dyDescent="0.25">
      <c r="AF114" t="s">
        <v>75</v>
      </c>
      <c r="AG114" t="s">
        <v>76</v>
      </c>
      <c r="AH114" t="s">
        <v>77</v>
      </c>
      <c r="AI114" t="s">
        <v>78</v>
      </c>
    </row>
    <row r="115" spans="2:40" x14ac:dyDescent="0.25">
      <c r="B115">
        <v>1</v>
      </c>
      <c r="O115">
        <v>2167.5835940313286</v>
      </c>
      <c r="P115">
        <f t="shared" ref="P115:P126" si="28">O115/$O$127</f>
        <v>3.2925186385413995E-2</v>
      </c>
      <c r="Q115">
        <f t="shared" ref="Q115:Q126" si="29">P115*$R$113</f>
        <v>2151.4320819088912</v>
      </c>
      <c r="R115">
        <v>2151.4320819088912</v>
      </c>
      <c r="T115">
        <v>1</v>
      </c>
      <c r="U115">
        <v>4422.1898679466876</v>
      </c>
      <c r="V115">
        <f t="shared" ref="V115:V126" si="30">U115/$U$127</f>
        <v>5.1894766469755653E-2</v>
      </c>
      <c r="W115">
        <f t="shared" ref="W115:W126" si="31">V115*$X$113</f>
        <v>4436.8065839185501</v>
      </c>
      <c r="X115">
        <v>4436.8065839185501</v>
      </c>
      <c r="Z115">
        <v>177.94120382869332</v>
      </c>
      <c r="AA115">
        <f t="shared" ref="AA115:AA127" si="32">Z115/$Z$127</f>
        <v>4.4445433570785418E-2</v>
      </c>
      <c r="AB115">
        <f t="shared" ref="AB115:AB126" si="33">AA115*$AC$113</f>
        <v>178.08796944101738</v>
      </c>
      <c r="AC115">
        <v>178.08796944101738</v>
      </c>
      <c r="AE115">
        <v>1</v>
      </c>
      <c r="AF115">
        <v>0.99613148800004114</v>
      </c>
      <c r="AG115">
        <v>308.86950544548904</v>
      </c>
      <c r="AH115">
        <v>55.250515834547606</v>
      </c>
      <c r="AI115">
        <v>4018.302153505098</v>
      </c>
      <c r="AJ115">
        <v>1</v>
      </c>
      <c r="AK115">
        <v>0.99613148800004114</v>
      </c>
      <c r="AL115">
        <v>308.86950544548904</v>
      </c>
      <c r="AM115">
        <v>55.250515834547606</v>
      </c>
      <c r="AN115">
        <v>4018.302153505098</v>
      </c>
    </row>
    <row r="116" spans="2:40" x14ac:dyDescent="0.25">
      <c r="B116">
        <v>2</v>
      </c>
      <c r="O116">
        <v>2439.4392108071625</v>
      </c>
      <c r="P116">
        <f t="shared" si="28"/>
        <v>3.7054621982229384E-2</v>
      </c>
      <c r="Q116">
        <f t="shared" si="29"/>
        <v>2421.2619962841354</v>
      </c>
      <c r="R116">
        <v>2421.2619962841354</v>
      </c>
      <c r="T116">
        <v>2</v>
      </c>
      <c r="U116">
        <v>11157.202643031427</v>
      </c>
      <c r="V116">
        <f t="shared" si="30"/>
        <v>0.13093070241343982</v>
      </c>
      <c r="W116">
        <f t="shared" si="31"/>
        <v>11194.080675622423</v>
      </c>
      <c r="X116">
        <v>11194.080675622423</v>
      </c>
      <c r="Z116">
        <v>55.68135199217194</v>
      </c>
      <c r="AA116">
        <f t="shared" si="32"/>
        <v>1.3907862697625156E-2</v>
      </c>
      <c r="AB116">
        <f t="shared" si="33"/>
        <v>55.727277879736633</v>
      </c>
      <c r="AC116">
        <v>55.727277879736633</v>
      </c>
      <c r="AE116">
        <v>2</v>
      </c>
      <c r="AF116">
        <v>0</v>
      </c>
      <c r="AG116">
        <v>0</v>
      </c>
      <c r="AH116">
        <v>-53.170129781331049</v>
      </c>
      <c r="AI116">
        <v>20756.114272078528</v>
      </c>
      <c r="AJ116">
        <v>2</v>
      </c>
      <c r="AK116">
        <v>0</v>
      </c>
      <c r="AL116">
        <v>0</v>
      </c>
      <c r="AM116">
        <v>-53.170129781331049</v>
      </c>
      <c r="AN116">
        <v>20756.114272078528</v>
      </c>
    </row>
    <row r="117" spans="2:40" x14ac:dyDescent="0.25">
      <c r="B117">
        <v>3</v>
      </c>
      <c r="O117">
        <v>5590.2451969689682</v>
      </c>
      <c r="P117">
        <f t="shared" si="28"/>
        <v>8.4914771249052168E-2</v>
      </c>
      <c r="Q117">
        <f t="shared" si="29"/>
        <v>5548.5900961853722</v>
      </c>
      <c r="R117">
        <v>5548.5900961853722</v>
      </c>
      <c r="T117">
        <v>3</v>
      </c>
      <c r="U117">
        <v>10616.528366650629</v>
      </c>
      <c r="V117">
        <f t="shared" si="30"/>
        <v>0.12458584474182346</v>
      </c>
      <c r="W117">
        <f t="shared" si="31"/>
        <v>10651.619302222467</v>
      </c>
      <c r="X117">
        <v>10651.619302222467</v>
      </c>
      <c r="Z117">
        <v>2401.2412388956263</v>
      </c>
      <c r="AA117">
        <f t="shared" si="32"/>
        <v>0.59977231621694005</v>
      </c>
      <c r="AB117">
        <f t="shared" si="33"/>
        <v>2403.221778721037</v>
      </c>
      <c r="AC117">
        <v>2403.221778721037</v>
      </c>
      <c r="AE117">
        <v>3</v>
      </c>
      <c r="AF117">
        <v>120.20032434496645</v>
      </c>
      <c r="AG117">
        <v>12556.746174369364</v>
      </c>
      <c r="AH117">
        <v>-889.30792331402415</v>
      </c>
      <c r="AI117">
        <v>16237.128188645209</v>
      </c>
      <c r="AJ117">
        <v>3</v>
      </c>
      <c r="AK117">
        <v>120.20032434496645</v>
      </c>
      <c r="AL117">
        <v>12556.746174369364</v>
      </c>
      <c r="AM117">
        <v>-889.30792331402415</v>
      </c>
      <c r="AN117">
        <v>16237.128188645209</v>
      </c>
    </row>
    <row r="118" spans="2:40" x14ac:dyDescent="0.25">
      <c r="B118">
        <v>4</v>
      </c>
      <c r="O118">
        <v>749.77426661406957</v>
      </c>
      <c r="P118">
        <f t="shared" si="28"/>
        <v>1.1388929840229508E-2</v>
      </c>
      <c r="Q118">
        <f t="shared" si="29"/>
        <v>744.18740565532482</v>
      </c>
      <c r="R118">
        <v>744.18740565532482</v>
      </c>
      <c r="T118">
        <v>4</v>
      </c>
      <c r="U118">
        <v>4383.2709974575191</v>
      </c>
      <c r="V118">
        <f t="shared" si="30"/>
        <v>5.1438050282614674E-2</v>
      </c>
      <c r="W118">
        <f t="shared" si="31"/>
        <v>4397.7590744308591</v>
      </c>
      <c r="X118">
        <v>4397.7590744308591</v>
      </c>
      <c r="Z118">
        <v>55.60026239824618</v>
      </c>
      <c r="AA118">
        <f t="shared" si="32"/>
        <v>1.3887608467112142E-2</v>
      </c>
      <c r="AB118">
        <f t="shared" si="33"/>
        <v>55.646121403247129</v>
      </c>
      <c r="AC118">
        <v>55.646121403247129</v>
      </c>
      <c r="AE118">
        <v>4</v>
      </c>
      <c r="AF118">
        <v>69.62756702099999</v>
      </c>
      <c r="AG118">
        <v>0</v>
      </c>
      <c r="AH118">
        <v>9.8074640899551715E-2</v>
      </c>
      <c r="AI118">
        <v>67.526047808800001</v>
      </c>
      <c r="AJ118">
        <v>4</v>
      </c>
      <c r="AK118">
        <v>69.62756702099999</v>
      </c>
      <c r="AL118">
        <v>0</v>
      </c>
      <c r="AM118">
        <v>9.8074640899551715E-2</v>
      </c>
      <c r="AN118">
        <v>67.526047808800001</v>
      </c>
    </row>
    <row r="119" spans="2:40" x14ac:dyDescent="0.25">
      <c r="B119">
        <v>5</v>
      </c>
      <c r="O119">
        <v>6046.2424058074212</v>
      </c>
      <c r="P119">
        <f t="shared" si="28"/>
        <v>9.184128293403479E-2</v>
      </c>
      <c r="Q119">
        <f t="shared" si="29"/>
        <v>6001.1894916861384</v>
      </c>
      <c r="R119">
        <v>6001.1894916861384</v>
      </c>
      <c r="T119">
        <v>5</v>
      </c>
      <c r="U119">
        <v>5265.8436430972224</v>
      </c>
      <c r="V119">
        <f t="shared" si="30"/>
        <v>6.1795113797694617E-2</v>
      </c>
      <c r="W119">
        <f t="shared" si="31"/>
        <v>5283.2488977746134</v>
      </c>
      <c r="X119">
        <v>5283.2488977746134</v>
      </c>
      <c r="Z119">
        <v>210.72980613675628</v>
      </c>
      <c r="AA119">
        <f t="shared" si="32"/>
        <v>5.2635237924165433E-2</v>
      </c>
      <c r="AB119">
        <f t="shared" si="33"/>
        <v>210.90361573434876</v>
      </c>
      <c r="AC119">
        <v>210.90361573434876</v>
      </c>
      <c r="AE119">
        <v>5</v>
      </c>
      <c r="AF119">
        <v>0</v>
      </c>
      <c r="AG119">
        <v>19013.818469140933</v>
      </c>
      <c r="AH119">
        <v>0</v>
      </c>
      <c r="AI119">
        <v>0</v>
      </c>
      <c r="AJ119">
        <v>5</v>
      </c>
      <c r="AK119">
        <v>0</v>
      </c>
      <c r="AL119">
        <v>19013.818469140933</v>
      </c>
      <c r="AM119">
        <v>0</v>
      </c>
      <c r="AN119">
        <v>0</v>
      </c>
    </row>
    <row r="120" spans="2:40" x14ac:dyDescent="0.25">
      <c r="B120">
        <v>6</v>
      </c>
      <c r="O120">
        <v>9948.4108191898795</v>
      </c>
      <c r="P120">
        <f t="shared" si="28"/>
        <v>0.15111448590146584</v>
      </c>
      <c r="Q120">
        <f t="shared" si="29"/>
        <v>9874.2813238441904</v>
      </c>
      <c r="R120">
        <v>9874.2813238441904</v>
      </c>
      <c r="T120">
        <v>6</v>
      </c>
      <c r="U120">
        <v>9445.5523822114301</v>
      </c>
      <c r="V120">
        <f t="shared" si="30"/>
        <v>0.11084434402186906</v>
      </c>
      <c r="W120">
        <f t="shared" si="31"/>
        <v>9476.7728771451402</v>
      </c>
      <c r="X120">
        <v>9476.7728771451402</v>
      </c>
      <c r="Z120">
        <v>358.68502065394102</v>
      </c>
      <c r="AA120">
        <f t="shared" si="32"/>
        <v>8.959089247062782E-2</v>
      </c>
      <c r="AB120">
        <f t="shared" si="33"/>
        <v>358.98086346918024</v>
      </c>
      <c r="AC120">
        <v>358.98086346918024</v>
      </c>
      <c r="AE120">
        <v>6</v>
      </c>
      <c r="AF120">
        <v>550.68358877200001</v>
      </c>
      <c r="AG120">
        <v>2.5562885141994229E-13</v>
      </c>
      <c r="AH120">
        <v>0</v>
      </c>
      <c r="AI120">
        <v>710.24660534213228</v>
      </c>
      <c r="AJ120">
        <v>6</v>
      </c>
      <c r="AK120">
        <v>550.68358877200001</v>
      </c>
      <c r="AL120">
        <v>2.5562885141994229E-13</v>
      </c>
      <c r="AM120">
        <v>0</v>
      </c>
      <c r="AN120">
        <v>710.24660534213228</v>
      </c>
    </row>
    <row r="121" spans="2:40" x14ac:dyDescent="0.25">
      <c r="B121">
        <v>7</v>
      </c>
      <c r="O121">
        <v>5314.7334231054483</v>
      </c>
      <c r="P121">
        <f t="shared" si="28"/>
        <v>8.0729799314954151E-2</v>
      </c>
      <c r="Q121">
        <f t="shared" si="29"/>
        <v>5275.1312681771742</v>
      </c>
      <c r="R121">
        <v>5275.1312681771742</v>
      </c>
      <c r="T121">
        <v>7</v>
      </c>
      <c r="U121">
        <v>8822.8114894415849</v>
      </c>
      <c r="V121">
        <f t="shared" si="30"/>
        <v>0.1035364277707598</v>
      </c>
      <c r="W121">
        <f t="shared" si="31"/>
        <v>8851.9736316076633</v>
      </c>
      <c r="X121">
        <v>8851.9736316076633</v>
      </c>
      <c r="Z121">
        <v>-470.44098850753886</v>
      </c>
      <c r="AA121">
        <f t="shared" si="32"/>
        <v>-0.11750484572317386</v>
      </c>
      <c r="AB121">
        <f t="shared" si="33"/>
        <v>-470.82900746130014</v>
      </c>
      <c r="AC121">
        <v>-470.82900746130014</v>
      </c>
      <c r="AE121">
        <v>7</v>
      </c>
      <c r="AF121">
        <v>11.529399687000005</v>
      </c>
      <c r="AG121">
        <v>2219.8583836594744</v>
      </c>
      <c r="AH121">
        <v>2.7755575615628914E-17</v>
      </c>
      <c r="AI121">
        <v>2433.1091264360389</v>
      </c>
      <c r="AJ121">
        <v>7</v>
      </c>
      <c r="AK121">
        <v>11.529399687000005</v>
      </c>
      <c r="AL121">
        <v>2219.8583836594744</v>
      </c>
      <c r="AM121">
        <v>2.7755575615628914E-17</v>
      </c>
      <c r="AN121">
        <v>2433.1091264360389</v>
      </c>
    </row>
    <row r="122" spans="2:40" x14ac:dyDescent="0.25">
      <c r="B122">
        <v>8</v>
      </c>
      <c r="O122">
        <v>3574.6740670420459</v>
      </c>
      <c r="P122">
        <f t="shared" si="28"/>
        <v>5.429862555176921E-2</v>
      </c>
      <c r="Q122">
        <f t="shared" si="29"/>
        <v>3548.0377741274028</v>
      </c>
      <c r="R122">
        <v>3548.0377741274028</v>
      </c>
      <c r="T122">
        <v>8</v>
      </c>
      <c r="U122">
        <v>4127.4268053673513</v>
      </c>
      <c r="V122">
        <f t="shared" si="30"/>
        <v>4.8435697376558354E-2</v>
      </c>
      <c r="W122">
        <f t="shared" si="31"/>
        <v>4141.0692375356284</v>
      </c>
      <c r="X122">
        <v>4141.0692375356284</v>
      </c>
      <c r="Z122">
        <v>155.56099170668014</v>
      </c>
      <c r="AA122">
        <f t="shared" si="32"/>
        <v>3.8855394784003718E-2</v>
      </c>
      <c r="AB122">
        <f t="shared" si="33"/>
        <v>155.68929815684635</v>
      </c>
      <c r="AC122">
        <v>155.68929815684635</v>
      </c>
      <c r="AE122">
        <v>8</v>
      </c>
      <c r="AF122">
        <v>82.832239068999996</v>
      </c>
      <c r="AG122">
        <v>0</v>
      </c>
      <c r="AH122">
        <v>0</v>
      </c>
      <c r="AI122">
        <v>342.76714000662304</v>
      </c>
      <c r="AJ122">
        <v>8</v>
      </c>
      <c r="AK122">
        <v>82.832239068999996</v>
      </c>
      <c r="AL122">
        <v>0</v>
      </c>
      <c r="AM122">
        <v>0</v>
      </c>
      <c r="AN122">
        <v>342.76714000662304</v>
      </c>
    </row>
    <row r="123" spans="2:40" x14ac:dyDescent="0.25">
      <c r="B123">
        <v>9</v>
      </c>
      <c r="O123">
        <v>494.19845840418606</v>
      </c>
      <c r="P123">
        <f t="shared" si="28"/>
        <v>7.5067814681508025E-3</v>
      </c>
      <c r="Q123">
        <f t="shared" si="29"/>
        <v>490.515992632723</v>
      </c>
      <c r="R123">
        <v>490.515992632723</v>
      </c>
      <c r="T123">
        <v>9</v>
      </c>
      <c r="U123">
        <v>11663.508646544551</v>
      </c>
      <c r="V123">
        <f t="shared" si="30"/>
        <v>0.13687224554006922</v>
      </c>
      <c r="W123">
        <f t="shared" si="31"/>
        <v>11702.060178299804</v>
      </c>
      <c r="X123">
        <v>11702.060178299804</v>
      </c>
      <c r="Z123">
        <v>722.20456951885558</v>
      </c>
      <c r="AA123">
        <f t="shared" si="32"/>
        <v>0.18038933382719988</v>
      </c>
      <c r="AB123">
        <f t="shared" si="33"/>
        <v>722.80024266025293</v>
      </c>
      <c r="AC123">
        <v>722.80024266025293</v>
      </c>
      <c r="AE123">
        <v>9</v>
      </c>
      <c r="AF123">
        <v>0</v>
      </c>
      <c r="AG123">
        <v>133.84108375229528</v>
      </c>
      <c r="AH123">
        <v>0</v>
      </c>
      <c r="AI123">
        <v>56.840608241784793</v>
      </c>
      <c r="AJ123">
        <v>9</v>
      </c>
      <c r="AK123">
        <v>0</v>
      </c>
      <c r="AL123">
        <v>133.84108375229528</v>
      </c>
      <c r="AM123">
        <v>0</v>
      </c>
      <c r="AN123">
        <v>56.840608241784793</v>
      </c>
    </row>
    <row r="124" spans="2:40" x14ac:dyDescent="0.25">
      <c r="B124">
        <v>10</v>
      </c>
      <c r="O124">
        <v>7588.5722936080147</v>
      </c>
      <c r="P124">
        <f t="shared" si="28"/>
        <v>0.11526898332974798</v>
      </c>
      <c r="Q124">
        <f t="shared" si="29"/>
        <v>7532.0268769838503</v>
      </c>
      <c r="R124">
        <v>7532.0268769838503</v>
      </c>
      <c r="T124">
        <v>10</v>
      </c>
      <c r="U124">
        <v>9628.9992794974023</v>
      </c>
      <c r="V124">
        <f t="shared" si="30"/>
        <v>0.11299710864268736</v>
      </c>
      <c r="W124">
        <f t="shared" si="31"/>
        <v>9660.8261236096005</v>
      </c>
      <c r="X124">
        <v>9660.8261236096005</v>
      </c>
      <c r="Z124">
        <v>89.828933172526618</v>
      </c>
      <c r="AA124">
        <f t="shared" si="32"/>
        <v>2.2437107292460946E-2</v>
      </c>
      <c r="AB124">
        <f t="shared" si="33"/>
        <v>89.903023928899003</v>
      </c>
      <c r="AC124">
        <v>89.903023928899003</v>
      </c>
      <c r="AE124">
        <v>10</v>
      </c>
      <c r="AF124">
        <v>166.52850791200001</v>
      </c>
      <c r="AG124">
        <v>4311.5256470696531</v>
      </c>
      <c r="AH124">
        <v>0</v>
      </c>
      <c r="AI124">
        <v>1129.7803894750057</v>
      </c>
      <c r="AJ124">
        <v>10</v>
      </c>
      <c r="AK124">
        <f>166.528507912+AF127</f>
        <v>166.52850791200001</v>
      </c>
      <c r="AL124">
        <v>4311.5256470696504</v>
      </c>
      <c r="AM124">
        <v>0</v>
      </c>
      <c r="AN124">
        <f>1129.78038947501+AI127</f>
        <v>3094.9134183857982</v>
      </c>
    </row>
    <row r="125" spans="2:40" x14ac:dyDescent="0.25">
      <c r="B125">
        <v>11</v>
      </c>
      <c r="O125">
        <v>15443.31696290004</v>
      </c>
      <c r="P125">
        <f t="shared" si="28"/>
        <v>0.2345810748949414</v>
      </c>
      <c r="Q125">
        <f t="shared" si="29"/>
        <v>15328.242775300645</v>
      </c>
      <c r="R125">
        <v>15328.242775300645</v>
      </c>
      <c r="T125">
        <v>11</v>
      </c>
      <c r="U125">
        <v>3970.6157298075218</v>
      </c>
      <c r="V125">
        <f t="shared" si="30"/>
        <v>4.6595506342466224E-2</v>
      </c>
      <c r="W125">
        <f t="shared" si="31"/>
        <v>3983.7398524908731</v>
      </c>
      <c r="X125">
        <v>3983.7398524908731</v>
      </c>
      <c r="Z125">
        <v>229.2648282980293</v>
      </c>
      <c r="AA125">
        <f t="shared" si="32"/>
        <v>5.7264840728218497E-2</v>
      </c>
      <c r="AB125">
        <f t="shared" si="33"/>
        <v>229.45392555142274</v>
      </c>
      <c r="AC125">
        <v>229.45392555142274</v>
      </c>
      <c r="AE125">
        <v>11</v>
      </c>
      <c r="AF125">
        <v>11816.724563894431</v>
      </c>
      <c r="AG125">
        <v>0</v>
      </c>
      <c r="AH125">
        <v>0</v>
      </c>
      <c r="AI125">
        <v>5.5008352440553914</v>
      </c>
      <c r="AJ125">
        <v>11</v>
      </c>
      <c r="AK125">
        <v>11816.724563894431</v>
      </c>
      <c r="AL125">
        <v>0</v>
      </c>
      <c r="AM125">
        <v>0</v>
      </c>
      <c r="AN125">
        <v>5.5008352440553914</v>
      </c>
    </row>
    <row r="126" spans="2:40" x14ac:dyDescent="0.25">
      <c r="B126">
        <v>12</v>
      </c>
      <c r="O126">
        <v>6476.4106259949749</v>
      </c>
      <c r="P126">
        <f t="shared" si="28"/>
        <v>9.8375457148010825E-2</v>
      </c>
      <c r="Q126">
        <f t="shared" si="29"/>
        <v>6428.1523604204986</v>
      </c>
      <c r="R126">
        <v>6428.1523604204986</v>
      </c>
      <c r="T126">
        <v>12</v>
      </c>
      <c r="U126">
        <v>1710.6135582250768</v>
      </c>
      <c r="V126">
        <f t="shared" si="30"/>
        <v>2.0074192600261803E-2</v>
      </c>
      <c r="W126">
        <f t="shared" si="31"/>
        <v>1716.2676692571304</v>
      </c>
      <c r="X126">
        <v>1716.2676692571304</v>
      </c>
      <c r="Z126">
        <v>17.29076682908946</v>
      </c>
      <c r="AA126">
        <f t="shared" si="32"/>
        <v>4.3188177440345856E-3</v>
      </c>
      <c r="AB126">
        <f t="shared" si="33"/>
        <v>17.305028225138386</v>
      </c>
      <c r="AC126">
        <v>17.305028225138386</v>
      </c>
      <c r="AE126">
        <v>12</v>
      </c>
      <c r="AF126">
        <v>10542.82106779202</v>
      </c>
      <c r="AG126">
        <v>0</v>
      </c>
      <c r="AH126">
        <v>0</v>
      </c>
      <c r="AI126">
        <v>0</v>
      </c>
      <c r="AJ126">
        <v>12</v>
      </c>
      <c r="AK126">
        <v>10542.82106779202</v>
      </c>
      <c r="AL126">
        <v>0</v>
      </c>
      <c r="AM126">
        <v>0</v>
      </c>
      <c r="AN126">
        <v>0</v>
      </c>
    </row>
    <row r="127" spans="2:40" x14ac:dyDescent="0.25">
      <c r="B127" t="s">
        <v>60</v>
      </c>
      <c r="O127">
        <f>SUM(O115:O126)</f>
        <v>65833.601324473537</v>
      </c>
      <c r="T127" t="s">
        <v>60</v>
      </c>
      <c r="U127">
        <f>SUM(U115:U126)</f>
        <v>85214.563409278402</v>
      </c>
      <c r="Z127">
        <f>SUM(Z115:Z126)</f>
        <v>4003.5879849230782</v>
      </c>
      <c r="AA127">
        <f t="shared" si="32"/>
        <v>1</v>
      </c>
      <c r="AE127">
        <v>13</v>
      </c>
      <c r="AF127">
        <v>0</v>
      </c>
      <c r="AG127">
        <v>0</v>
      </c>
      <c r="AH127">
        <v>0</v>
      </c>
      <c r="AI127">
        <v>1965.1330289107882</v>
      </c>
      <c r="AJ127" t="s">
        <v>60</v>
      </c>
      <c r="AK127">
        <f>SUM(AK115:AK126)</f>
        <v>23361.943389980417</v>
      </c>
      <c r="AL127">
        <f>SUM(AL115:AL126)</f>
        <v>38544.659263437206</v>
      </c>
      <c r="AM127">
        <f>SUM(AM115:AM126)</f>
        <v>-887.12946261990805</v>
      </c>
      <c r="AN127">
        <f t="shared" ref="AN127" si="34">SUM(AN115:AN126)</f>
        <v>47722.448395694068</v>
      </c>
    </row>
    <row r="129" spans="31:40" x14ac:dyDescent="0.25">
      <c r="AE129" t="s">
        <v>79</v>
      </c>
      <c r="AF129" t="s">
        <v>80</v>
      </c>
      <c r="AK129">
        <f t="shared" ref="AK129:AK140" si="35">AK115/$AK$127</f>
        <v>4.2639067793789228E-5</v>
      </c>
      <c r="AL129">
        <f t="shared" ref="AL129:AL140" si="36">AL115/$AL$127</f>
        <v>8.0132892947500332E-3</v>
      </c>
      <c r="AM129">
        <f t="shared" ref="AM129:AM140" si="37">AM115/$AM$127</f>
        <v>-6.2280104722685525E-2</v>
      </c>
      <c r="AN129">
        <f t="shared" ref="AN129:AN140" si="38">AN115/$AN$127</f>
        <v>8.4201508694337318E-2</v>
      </c>
    </row>
    <row r="130" spans="31:40" x14ac:dyDescent="0.25">
      <c r="AK130">
        <f t="shared" si="35"/>
        <v>0</v>
      </c>
      <c r="AL130">
        <f t="shared" si="36"/>
        <v>0</v>
      </c>
      <c r="AM130">
        <f t="shared" si="37"/>
        <v>5.9935028675867426E-2</v>
      </c>
      <c r="AN130">
        <f t="shared" si="38"/>
        <v>0.43493397698244091</v>
      </c>
    </row>
    <row r="131" spans="31:40" x14ac:dyDescent="0.25">
      <c r="AK131">
        <f t="shared" si="35"/>
        <v>5.1451337903899953E-3</v>
      </c>
      <c r="AL131">
        <f t="shared" si="36"/>
        <v>0.32577136273404483</v>
      </c>
      <c r="AM131">
        <f t="shared" si="37"/>
        <v>1.0024556288410065</v>
      </c>
      <c r="AN131">
        <f t="shared" si="38"/>
        <v>0.34024088734957408</v>
      </c>
    </row>
    <row r="132" spans="31:40" x14ac:dyDescent="0.25">
      <c r="AK132">
        <f t="shared" si="35"/>
        <v>2.9803842025771794E-3</v>
      </c>
      <c r="AL132">
        <f t="shared" si="36"/>
        <v>0</v>
      </c>
      <c r="AM132">
        <f t="shared" si="37"/>
        <v>-1.1055279418847567E-4</v>
      </c>
      <c r="AN132">
        <f t="shared" si="38"/>
        <v>1.4149745052664312E-3</v>
      </c>
    </row>
    <row r="133" spans="31:40" x14ac:dyDescent="0.25">
      <c r="AK133">
        <f t="shared" si="35"/>
        <v>0</v>
      </c>
      <c r="AL133">
        <f t="shared" si="36"/>
        <v>0.49329320410356076</v>
      </c>
      <c r="AM133">
        <f t="shared" si="37"/>
        <v>0</v>
      </c>
      <c r="AN133">
        <f t="shared" si="38"/>
        <v>0</v>
      </c>
    </row>
    <row r="134" spans="31:40" x14ac:dyDescent="0.25">
      <c r="AK134">
        <f t="shared" si="35"/>
        <v>2.3571822753760283E-2</v>
      </c>
      <c r="AL134">
        <f t="shared" si="36"/>
        <v>6.6320174131731753E-18</v>
      </c>
      <c r="AM134">
        <f t="shared" si="37"/>
        <v>0</v>
      </c>
      <c r="AN134">
        <f t="shared" si="38"/>
        <v>1.4882861823288532E-2</v>
      </c>
    </row>
    <row r="135" spans="31:40" x14ac:dyDescent="0.25">
      <c r="AK135">
        <f t="shared" si="35"/>
        <v>4.9351201201629441E-4</v>
      </c>
      <c r="AL135">
        <f t="shared" si="36"/>
        <v>5.7591853867163215E-2</v>
      </c>
      <c r="AM135">
        <f t="shared" si="37"/>
        <v>-3.128695053556217E-20</v>
      </c>
      <c r="AN135">
        <f t="shared" si="38"/>
        <v>5.0984582900310181E-2</v>
      </c>
    </row>
    <row r="136" spans="31:40" x14ac:dyDescent="0.25">
      <c r="AK136">
        <f t="shared" si="35"/>
        <v>3.5456056752763763E-3</v>
      </c>
      <c r="AL136">
        <f t="shared" si="36"/>
        <v>0</v>
      </c>
      <c r="AM136">
        <f t="shared" si="37"/>
        <v>0</v>
      </c>
      <c r="AN136">
        <f t="shared" si="38"/>
        <v>7.1825137127195359E-3</v>
      </c>
    </row>
    <row r="137" spans="31:40" x14ac:dyDescent="0.25">
      <c r="AK137">
        <f t="shared" si="35"/>
        <v>0</v>
      </c>
      <c r="AL137">
        <f t="shared" si="36"/>
        <v>3.4723639100697565E-3</v>
      </c>
      <c r="AM137">
        <f t="shared" si="37"/>
        <v>0</v>
      </c>
      <c r="AN137">
        <f t="shared" si="38"/>
        <v>1.1910664719145768E-3</v>
      </c>
    </row>
    <row r="138" spans="31:40" x14ac:dyDescent="0.25">
      <c r="AK138">
        <f t="shared" si="35"/>
        <v>7.1281958496407262E-3</v>
      </c>
      <c r="AL138">
        <f t="shared" si="36"/>
        <v>0.11185792609041141</v>
      </c>
      <c r="AM138">
        <f t="shared" si="37"/>
        <v>0</v>
      </c>
      <c r="AN138">
        <f t="shared" si="38"/>
        <v>6.4852360313203211E-2</v>
      </c>
    </row>
    <row r="139" spans="31:40" x14ac:dyDescent="0.25">
      <c r="AK139">
        <f t="shared" si="35"/>
        <v>0.5058108551432603</v>
      </c>
      <c r="AL139">
        <f t="shared" si="36"/>
        <v>0</v>
      </c>
      <c r="AM139">
        <f t="shared" si="37"/>
        <v>0</v>
      </c>
      <c r="AN139">
        <f t="shared" si="38"/>
        <v>1.1526724694518658E-4</v>
      </c>
    </row>
    <row r="140" spans="31:40" x14ac:dyDescent="0.25">
      <c r="AK140">
        <f t="shared" si="35"/>
        <v>0.4512818515052851</v>
      </c>
      <c r="AL140">
        <f t="shared" si="36"/>
        <v>0</v>
      </c>
      <c r="AM140">
        <f t="shared" si="37"/>
        <v>0</v>
      </c>
      <c r="AN140">
        <f t="shared" si="38"/>
        <v>0</v>
      </c>
    </row>
    <row r="142" spans="31:40" x14ac:dyDescent="0.25">
      <c r="AI142" t="s">
        <v>81</v>
      </c>
      <c r="AK142">
        <v>23221.687699999999</v>
      </c>
      <c r="AL142">
        <v>38813.165410358546</v>
      </c>
      <c r="AM142">
        <v>-1158.9116294489993</v>
      </c>
      <c r="AN142">
        <v>47704.591754423003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89B1-1DD8-4FC5-8146-82EAD5F1AD00}">
  <dimension ref="A1:R54"/>
  <sheetViews>
    <sheetView zoomScale="90" zoomScaleNormal="90" workbookViewId="0">
      <selection activeCell="F1" sqref="F1"/>
    </sheetView>
  </sheetViews>
  <sheetFormatPr baseColWidth="10" defaultColWidth="11.42578125" defaultRowHeight="15" x14ac:dyDescent="0.25"/>
  <cols>
    <col min="1" max="1" width="11.42578125" style="1"/>
    <col min="2" max="2" width="22.7109375" style="1" bestFit="1" customWidth="1"/>
    <col min="3" max="3" width="11.42578125" style="1"/>
    <col min="4" max="4" width="13" style="1" customWidth="1"/>
    <col min="5" max="10" width="11.42578125" style="1"/>
    <col min="11" max="11" width="13.28515625" style="1" customWidth="1"/>
    <col min="12" max="16" width="11.42578125" style="1"/>
    <col min="17" max="17" width="11.42578125" style="2"/>
    <col min="18" max="16384" width="11.42578125" style="1"/>
  </cols>
  <sheetData>
    <row r="1" spans="1:18" ht="57" customHeight="1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ht="28.5" x14ac:dyDescent="0.25">
      <c r="A2" s="3"/>
      <c r="B2" s="6"/>
      <c r="C2" s="1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23</v>
      </c>
      <c r="K2" s="14" t="s">
        <v>7</v>
      </c>
      <c r="L2" s="14" t="s">
        <v>8</v>
      </c>
      <c r="M2" s="14" t="s">
        <v>9</v>
      </c>
      <c r="N2" s="14" t="s">
        <v>10</v>
      </c>
      <c r="O2" s="14" t="s">
        <v>11</v>
      </c>
      <c r="P2" s="15" t="s">
        <v>12</v>
      </c>
      <c r="Q2" s="4"/>
    </row>
    <row r="3" spans="1:18" x14ac:dyDescent="0.25">
      <c r="A3" s="3"/>
      <c r="B3" s="12" t="s">
        <v>0</v>
      </c>
      <c r="C3" s="102"/>
      <c r="D3" s="103">
        <v>138990.162129017</v>
      </c>
      <c r="E3" s="102"/>
      <c r="F3" s="102"/>
      <c r="G3" s="102"/>
      <c r="H3" s="102">
        <v>106941.76936000001</v>
      </c>
      <c r="I3" s="113">
        <v>23221.687699999999</v>
      </c>
      <c r="J3" s="113"/>
      <c r="K3" s="113"/>
      <c r="L3" s="113"/>
      <c r="M3" s="113">
        <v>38813.165410358546</v>
      </c>
      <c r="N3" s="113">
        <v>-1158.9116294489993</v>
      </c>
      <c r="O3" s="114" t="s">
        <v>16</v>
      </c>
      <c r="P3" s="106">
        <v>47704.591754423003</v>
      </c>
      <c r="Q3" s="115"/>
      <c r="R3" s="108">
        <f>SUM(C3:P3)</f>
        <v>354512.46472434956</v>
      </c>
    </row>
    <row r="4" spans="1:18" x14ac:dyDescent="0.25">
      <c r="A4" s="3"/>
      <c r="B4" s="12" t="s">
        <v>1</v>
      </c>
      <c r="C4" s="102">
        <v>293836.32581384829</v>
      </c>
      <c r="D4" s="102"/>
      <c r="E4" s="102"/>
      <c r="F4" s="102"/>
      <c r="G4" s="102"/>
      <c r="H4" s="102"/>
      <c r="I4" s="113"/>
      <c r="J4" s="113"/>
      <c r="K4" s="113"/>
      <c r="L4" s="113"/>
      <c r="M4" s="113"/>
      <c r="N4" s="113"/>
      <c r="O4" s="113"/>
      <c r="P4" s="106"/>
      <c r="Q4" s="115"/>
      <c r="R4" s="108">
        <f t="shared" ref="R4:R16" si="0">SUM(C4:P4)</f>
        <v>293836.32581384829</v>
      </c>
    </row>
    <row r="5" spans="1:18" x14ac:dyDescent="0.25">
      <c r="A5" s="3"/>
      <c r="B5" s="12" t="s">
        <v>2</v>
      </c>
      <c r="C5" s="102"/>
      <c r="D5" s="102">
        <v>65343.049443206342</v>
      </c>
      <c r="E5" s="102"/>
      <c r="F5" s="102"/>
      <c r="G5" s="102"/>
      <c r="H5" s="102"/>
      <c r="I5" s="113"/>
      <c r="J5" s="113"/>
      <c r="K5" s="113"/>
      <c r="L5" s="113"/>
      <c r="M5" s="113"/>
      <c r="N5" s="113"/>
      <c r="O5" s="113"/>
      <c r="P5" s="106">
        <v>30.01491</v>
      </c>
      <c r="Q5" s="115"/>
      <c r="R5" s="108">
        <f t="shared" si="0"/>
        <v>65373.06435320634</v>
      </c>
    </row>
    <row r="6" spans="1:18" x14ac:dyDescent="0.25">
      <c r="A6" s="3"/>
      <c r="B6" s="12" t="s">
        <v>3</v>
      </c>
      <c r="C6" s="102"/>
      <c r="D6" s="102">
        <v>85496.224103914748</v>
      </c>
      <c r="E6" s="102"/>
      <c r="F6" s="102"/>
      <c r="G6" s="102"/>
      <c r="H6" s="102"/>
      <c r="I6" s="113"/>
      <c r="J6" s="113"/>
      <c r="K6" s="113"/>
      <c r="L6" s="113"/>
      <c r="M6" s="113"/>
      <c r="N6" s="113"/>
      <c r="O6" s="113"/>
      <c r="P6" s="106">
        <v>5263.3714115720104</v>
      </c>
      <c r="Q6" s="115"/>
      <c r="R6" s="108">
        <f t="shared" si="0"/>
        <v>90759.595515486755</v>
      </c>
    </row>
    <row r="7" spans="1:18" x14ac:dyDescent="0.25">
      <c r="A7" s="3"/>
      <c r="B7" s="12" t="s">
        <v>4</v>
      </c>
      <c r="C7" s="102"/>
      <c r="D7" s="102"/>
      <c r="E7" s="102"/>
      <c r="F7" s="102">
        <v>28732.601737616598</v>
      </c>
      <c r="G7" s="102"/>
      <c r="H7" s="102"/>
      <c r="I7" s="113"/>
      <c r="J7" s="113"/>
      <c r="K7" s="113"/>
      <c r="L7" s="113"/>
      <c r="M7" s="113"/>
      <c r="N7" s="113"/>
      <c r="O7" s="113"/>
      <c r="P7" s="106"/>
      <c r="Q7" s="115"/>
      <c r="R7" s="108">
        <f t="shared" si="0"/>
        <v>28732.601737616598</v>
      </c>
    </row>
    <row r="8" spans="1:18" x14ac:dyDescent="0.25">
      <c r="A8" s="3"/>
      <c r="B8" s="12" t="s">
        <v>5</v>
      </c>
      <c r="C8" s="102"/>
      <c r="D8" s="102"/>
      <c r="E8" s="102">
        <v>65094.96704320635</v>
      </c>
      <c r="F8" s="102">
        <v>50906.168082198594</v>
      </c>
      <c r="G8" s="102">
        <v>26.828226263382021</v>
      </c>
      <c r="H8" s="102"/>
      <c r="I8" s="113">
        <v>4977.7019999999993</v>
      </c>
      <c r="J8" s="113"/>
      <c r="K8" s="113"/>
      <c r="L8" s="113"/>
      <c r="M8" s="113"/>
      <c r="N8" s="113"/>
      <c r="O8" s="113"/>
      <c r="P8" s="106">
        <v>1020.78364373662</v>
      </c>
      <c r="Q8" s="115"/>
      <c r="R8" s="116">
        <f t="shared" si="0"/>
        <v>122026.44899540496</v>
      </c>
    </row>
    <row r="9" spans="1:18" x14ac:dyDescent="0.25">
      <c r="A9" s="3"/>
      <c r="B9" s="12" t="s">
        <v>6</v>
      </c>
      <c r="C9" s="117"/>
      <c r="D9" s="117"/>
      <c r="E9" s="117"/>
      <c r="F9" s="117">
        <v>1341.3684282292686</v>
      </c>
      <c r="G9" s="117">
        <v>7518.6541899999984</v>
      </c>
      <c r="H9" s="117">
        <v>2901.7479599999997</v>
      </c>
      <c r="I9" s="118"/>
      <c r="J9" s="118">
        <v>13722.231300758005</v>
      </c>
      <c r="K9" s="118">
        <v>4006.8901377098273</v>
      </c>
      <c r="L9" s="118">
        <v>695.52296735031621</v>
      </c>
      <c r="M9" s="118"/>
      <c r="N9" s="118"/>
      <c r="O9" s="118"/>
      <c r="P9" s="119"/>
      <c r="Q9" s="115"/>
      <c r="R9" s="116">
        <f t="shared" si="0"/>
        <v>30186.414984047413</v>
      </c>
    </row>
    <row r="10" spans="1:18" x14ac:dyDescent="0.25">
      <c r="A10" s="3"/>
      <c r="B10" s="12" t="s">
        <v>23</v>
      </c>
      <c r="C10" s="117">
        <v>13722.231300758005</v>
      </c>
      <c r="D10" s="117"/>
      <c r="E10" s="117"/>
      <c r="F10" s="117"/>
      <c r="G10" s="117"/>
      <c r="H10" s="117"/>
      <c r="I10" s="118"/>
      <c r="J10" s="118"/>
      <c r="K10" s="118"/>
      <c r="L10" s="118"/>
      <c r="M10" s="118"/>
      <c r="N10" s="118"/>
      <c r="O10" s="118"/>
      <c r="P10" s="119"/>
      <c r="Q10" s="115"/>
      <c r="R10" s="116">
        <f t="shared" si="0"/>
        <v>13722.231300758005</v>
      </c>
    </row>
    <row r="11" spans="1:18" x14ac:dyDescent="0.25">
      <c r="A11" s="3"/>
      <c r="B11" s="12" t="s">
        <v>7</v>
      </c>
      <c r="C11" s="117"/>
      <c r="D11" s="117">
        <v>4006.8901377098273</v>
      </c>
      <c r="E11" s="117"/>
      <c r="F11" s="117"/>
      <c r="G11" s="117"/>
      <c r="H11" s="117"/>
      <c r="I11" s="118"/>
      <c r="J11" s="118"/>
      <c r="K11" s="118"/>
      <c r="L11" s="118"/>
      <c r="M11" s="118"/>
      <c r="N11" s="118"/>
      <c r="O11" s="118"/>
      <c r="P11" s="119"/>
      <c r="Q11" s="115"/>
      <c r="R11" s="116">
        <f t="shared" si="0"/>
        <v>4006.8901377098273</v>
      </c>
    </row>
    <row r="12" spans="1:18" x14ac:dyDescent="0.25">
      <c r="A12" s="3"/>
      <c r="B12" s="12" t="s">
        <v>8</v>
      </c>
      <c r="C12" s="117">
        <v>695.52296735031621</v>
      </c>
      <c r="D12" s="117"/>
      <c r="E12" s="117"/>
      <c r="F12" s="117"/>
      <c r="G12" s="117"/>
      <c r="H12" s="117"/>
      <c r="I12" s="118"/>
      <c r="J12" s="118"/>
      <c r="K12" s="118"/>
      <c r="L12" s="118"/>
      <c r="M12" s="118"/>
      <c r="N12" s="118"/>
      <c r="O12" s="118"/>
      <c r="P12" s="119"/>
      <c r="Q12" s="115"/>
      <c r="R12" s="116">
        <f t="shared" si="0"/>
        <v>695.52296735031621</v>
      </c>
    </row>
    <row r="13" spans="1:18" x14ac:dyDescent="0.25">
      <c r="A13" s="3"/>
      <c r="B13" s="12" t="s">
        <v>9</v>
      </c>
      <c r="C13" s="117"/>
      <c r="D13" s="117"/>
      <c r="E13" s="117"/>
      <c r="F13" s="117"/>
      <c r="G13" s="117">
        <v>21187.119321353213</v>
      </c>
      <c r="H13" s="117">
        <v>12182.931675404951</v>
      </c>
      <c r="I13" s="118">
        <v>1987.02527822927</v>
      </c>
      <c r="J13" s="118"/>
      <c r="K13" s="118"/>
      <c r="L13" s="118"/>
      <c r="M13" s="118"/>
      <c r="N13" s="118"/>
      <c r="O13" s="118"/>
      <c r="P13" s="119">
        <v>2297.1774911766861</v>
      </c>
      <c r="Q13" s="115"/>
      <c r="R13" s="116">
        <f t="shared" si="0"/>
        <v>37654.253766164111</v>
      </c>
    </row>
    <row r="14" spans="1:18" x14ac:dyDescent="0.25">
      <c r="A14" s="3"/>
      <c r="B14" s="12" t="s">
        <v>10</v>
      </c>
      <c r="C14" s="117"/>
      <c r="D14" s="117"/>
      <c r="E14" s="117"/>
      <c r="F14" s="117"/>
      <c r="G14" s="117"/>
      <c r="H14" s="117"/>
      <c r="I14" s="118"/>
      <c r="J14" s="118"/>
      <c r="K14" s="118"/>
      <c r="L14" s="118"/>
      <c r="M14" s="118">
        <v>-1158.9116294489993</v>
      </c>
      <c r="N14" s="118"/>
      <c r="O14" s="118"/>
      <c r="P14" s="119"/>
      <c r="Q14" s="115"/>
      <c r="R14" s="116">
        <f t="shared" si="0"/>
        <v>-1158.9116294489993</v>
      </c>
    </row>
    <row r="15" spans="1:18" x14ac:dyDescent="0.25">
      <c r="A15" s="3"/>
      <c r="B15" s="12" t="s">
        <v>11</v>
      </c>
      <c r="C15" s="120" t="s">
        <v>16</v>
      </c>
      <c r="D15" s="117"/>
      <c r="E15" s="117"/>
      <c r="F15" s="117"/>
      <c r="G15" s="117"/>
      <c r="H15" s="117"/>
      <c r="I15" s="118"/>
      <c r="J15" s="118"/>
      <c r="K15" s="118"/>
      <c r="L15" s="118"/>
      <c r="M15" s="118"/>
      <c r="N15" s="118"/>
      <c r="O15" s="118"/>
      <c r="P15" s="119"/>
      <c r="Q15" s="115"/>
      <c r="R15" s="116">
        <f t="shared" si="0"/>
        <v>0</v>
      </c>
    </row>
    <row r="16" spans="1:18" ht="15.75" thickBot="1" x14ac:dyDescent="0.3">
      <c r="A16" s="3"/>
      <c r="B16" s="13" t="s">
        <v>12</v>
      </c>
      <c r="C16" s="121">
        <v>46258.384633466005</v>
      </c>
      <c r="D16" s="121"/>
      <c r="E16" s="121">
        <v>278.09730999999999</v>
      </c>
      <c r="F16" s="121">
        <v>9779.4572674423307</v>
      </c>
      <c r="G16" s="121"/>
      <c r="H16" s="121"/>
      <c r="I16" s="122"/>
      <c r="J16" s="122"/>
      <c r="K16" s="122"/>
      <c r="L16" s="122"/>
      <c r="M16" s="122"/>
      <c r="N16" s="122"/>
      <c r="O16" s="122"/>
      <c r="P16" s="123"/>
      <c r="Q16" s="115"/>
      <c r="R16" s="108">
        <f t="shared" si="0"/>
        <v>56315.939210908335</v>
      </c>
    </row>
    <row r="17" spans="1:18" x14ac:dyDescent="0.25">
      <c r="A17" s="3"/>
      <c r="B17" s="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8"/>
    </row>
    <row r="18" spans="1:18" x14ac:dyDescent="0.25">
      <c r="C18" s="108">
        <f>SUM(C3:C16)</f>
        <v>354512.46471542265</v>
      </c>
      <c r="D18" s="108">
        <f t="shared" ref="D18:P18" si="1">SUM(D3:D16)</f>
        <v>293836.32581384794</v>
      </c>
      <c r="E18" s="108">
        <f t="shared" si="1"/>
        <v>65373.064353206348</v>
      </c>
      <c r="F18" s="108">
        <f t="shared" si="1"/>
        <v>90759.595515486784</v>
      </c>
      <c r="G18" s="108">
        <f t="shared" si="1"/>
        <v>28732.601737616595</v>
      </c>
      <c r="H18" s="108">
        <f t="shared" si="1"/>
        <v>122026.44899540495</v>
      </c>
      <c r="I18" s="108">
        <f t="shared" si="1"/>
        <v>30186.41497822927</v>
      </c>
      <c r="J18" s="108">
        <f t="shared" si="1"/>
        <v>13722.231300758005</v>
      </c>
      <c r="K18" s="108">
        <f t="shared" si="1"/>
        <v>4006.8901377098273</v>
      </c>
      <c r="L18" s="108">
        <f t="shared" si="1"/>
        <v>695.52296735031621</v>
      </c>
      <c r="M18" s="108">
        <f t="shared" si="1"/>
        <v>37654.253780909545</v>
      </c>
      <c r="N18" s="108">
        <f t="shared" si="1"/>
        <v>-1158.9116294489993</v>
      </c>
      <c r="O18" s="108">
        <f t="shared" si="1"/>
        <v>0</v>
      </c>
      <c r="P18" s="108">
        <f t="shared" si="1"/>
        <v>56315.939210908313</v>
      </c>
      <c r="Q18" s="116"/>
      <c r="R18" s="108"/>
    </row>
    <row r="20" spans="1:18" x14ac:dyDescent="0.25">
      <c r="F20" s="135" t="s">
        <v>83</v>
      </c>
      <c r="G20" s="135"/>
      <c r="H20" s="135"/>
      <c r="I20" s="135"/>
      <c r="J20" s="135"/>
    </row>
    <row r="21" spans="1:18" x14ac:dyDescent="0.25">
      <c r="F21" s="135" t="s">
        <v>82</v>
      </c>
      <c r="G21" s="135"/>
      <c r="H21" s="135"/>
      <c r="I21" s="135"/>
      <c r="J21" s="135"/>
    </row>
    <row r="22" spans="1:18" x14ac:dyDescent="0.25">
      <c r="F22" s="135" t="s">
        <v>84</v>
      </c>
      <c r="G22" s="135"/>
      <c r="H22" s="135"/>
      <c r="I22" s="135"/>
      <c r="J22" s="135"/>
    </row>
    <row r="23" spans="1:18" x14ac:dyDescent="0.25">
      <c r="F23" s="135" t="s">
        <v>85</v>
      </c>
      <c r="G23" s="135"/>
      <c r="H23" s="135"/>
      <c r="I23" s="135"/>
      <c r="J23" s="135"/>
    </row>
    <row r="44" spans="3:3" x14ac:dyDescent="0.25">
      <c r="C44" s="1" t="s">
        <v>13</v>
      </c>
    </row>
    <row r="45" spans="3:3" x14ac:dyDescent="0.25">
      <c r="C45" s="1" t="s">
        <v>22</v>
      </c>
    </row>
    <row r="47" spans="3:3" x14ac:dyDescent="0.25">
      <c r="C47" s="1" t="s">
        <v>17</v>
      </c>
    </row>
    <row r="49" spans="3:3" x14ac:dyDescent="0.25">
      <c r="C49" s="1" t="s">
        <v>18</v>
      </c>
    </row>
    <row r="50" spans="3:3" x14ac:dyDescent="0.25">
      <c r="C50" s="1" t="s">
        <v>14</v>
      </c>
    </row>
    <row r="51" spans="3:3" x14ac:dyDescent="0.25">
      <c r="C51" s="1" t="s">
        <v>15</v>
      </c>
    </row>
    <row r="52" spans="3:3" x14ac:dyDescent="0.25">
      <c r="C52" s="1" t="s">
        <v>19</v>
      </c>
    </row>
    <row r="53" spans="3:3" x14ac:dyDescent="0.25">
      <c r="C53" s="1" t="s">
        <v>20</v>
      </c>
    </row>
    <row r="54" spans="3:3" x14ac:dyDescent="0.25">
      <c r="C54" s="1" t="s">
        <v>21</v>
      </c>
    </row>
  </sheetData>
  <mergeCells count="4">
    <mergeCell ref="F20:J20"/>
    <mergeCell ref="F21:J21"/>
    <mergeCell ref="F22:J22"/>
    <mergeCell ref="F23:J2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2F5A-74EC-42D3-B1F7-E6721771F4B5}">
  <dimension ref="A1:R54"/>
  <sheetViews>
    <sheetView zoomScale="90" zoomScaleNormal="90" workbookViewId="0">
      <selection activeCell="B19" sqref="B19"/>
    </sheetView>
  </sheetViews>
  <sheetFormatPr baseColWidth="10" defaultColWidth="11.42578125" defaultRowHeight="15" x14ac:dyDescent="0.25"/>
  <cols>
    <col min="1" max="1" width="11.42578125" style="1"/>
    <col min="2" max="2" width="22.7109375" style="1" bestFit="1" customWidth="1"/>
    <col min="3" max="3" width="11.42578125" style="1"/>
    <col min="4" max="4" width="13" style="1" customWidth="1"/>
    <col min="5" max="9" width="11.42578125" style="1"/>
    <col min="10" max="10" width="12.42578125" style="1" customWidth="1"/>
    <col min="11" max="11" width="13.28515625" style="1" customWidth="1"/>
    <col min="12" max="16" width="11.42578125" style="1"/>
    <col min="17" max="17" width="4.140625" style="3" customWidth="1"/>
    <col min="18" max="16384" width="11.42578125" style="1"/>
  </cols>
  <sheetData>
    <row r="1" spans="1:18" ht="57" customHeight="1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8" ht="42.75" x14ac:dyDescent="0.25">
      <c r="A2" s="3"/>
      <c r="B2" s="6"/>
      <c r="C2" s="1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23</v>
      </c>
      <c r="J2" s="14" t="s">
        <v>7</v>
      </c>
      <c r="K2" s="14" t="s">
        <v>8</v>
      </c>
      <c r="L2" s="14" t="s">
        <v>9</v>
      </c>
      <c r="M2" s="14" t="s">
        <v>10</v>
      </c>
      <c r="N2" s="14" t="s">
        <v>11</v>
      </c>
      <c r="O2" s="15" t="s">
        <v>12</v>
      </c>
      <c r="P2" s="15" t="s">
        <v>6</v>
      </c>
    </row>
    <row r="3" spans="1:18" x14ac:dyDescent="0.25">
      <c r="A3" s="3"/>
      <c r="B3" s="12" t="s">
        <v>0</v>
      </c>
      <c r="C3" s="102"/>
      <c r="D3" s="103">
        <v>138990.162129017</v>
      </c>
      <c r="E3" s="102"/>
      <c r="F3" s="102"/>
      <c r="G3" s="102"/>
      <c r="H3" s="102">
        <v>106941.76936000001</v>
      </c>
      <c r="I3" s="102"/>
      <c r="J3" s="102"/>
      <c r="K3" s="102"/>
      <c r="L3" s="102">
        <v>38813.165410358546</v>
      </c>
      <c r="M3" s="102">
        <v>-1158.9116294489993</v>
      </c>
      <c r="N3" s="104" t="s">
        <v>16</v>
      </c>
      <c r="O3" s="105">
        <v>47704.591754423003</v>
      </c>
      <c r="P3" s="106">
        <v>23221.687699999999</v>
      </c>
      <c r="Q3" s="107"/>
      <c r="R3" s="108">
        <f>SUM(C3:P3)</f>
        <v>354512.46472434956</v>
      </c>
    </row>
    <row r="4" spans="1:18" x14ac:dyDescent="0.25">
      <c r="A4" s="3"/>
      <c r="B4" s="12" t="s">
        <v>1</v>
      </c>
      <c r="C4" s="102">
        <v>293836.32581384829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5"/>
      <c r="P4" s="106"/>
      <c r="Q4" s="107"/>
      <c r="R4" s="108">
        <f t="shared" ref="R4:R16" si="0">SUM(C4:P4)</f>
        <v>293836.32581384829</v>
      </c>
    </row>
    <row r="5" spans="1:18" x14ac:dyDescent="0.25">
      <c r="A5" s="3"/>
      <c r="B5" s="12" t="s">
        <v>2</v>
      </c>
      <c r="C5" s="102"/>
      <c r="D5" s="102">
        <v>65343.049443206342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5">
        <v>30.01491</v>
      </c>
      <c r="P5" s="106"/>
      <c r="Q5" s="107"/>
      <c r="R5" s="108">
        <f t="shared" si="0"/>
        <v>65373.06435320634</v>
      </c>
    </row>
    <row r="6" spans="1:18" x14ac:dyDescent="0.25">
      <c r="A6" s="3"/>
      <c r="B6" s="12" t="s">
        <v>3</v>
      </c>
      <c r="C6" s="102"/>
      <c r="D6" s="102">
        <v>85496.224103914748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5">
        <v>5263.3714115720104</v>
      </c>
      <c r="P6" s="106"/>
      <c r="Q6" s="107"/>
      <c r="R6" s="108">
        <f t="shared" si="0"/>
        <v>90759.595515486755</v>
      </c>
    </row>
    <row r="7" spans="1:18" x14ac:dyDescent="0.25">
      <c r="A7" s="3"/>
      <c r="B7" s="12" t="s">
        <v>4</v>
      </c>
      <c r="C7" s="102"/>
      <c r="D7" s="102"/>
      <c r="E7" s="102"/>
      <c r="F7" s="102">
        <v>28732.601737616598</v>
      </c>
      <c r="G7" s="102"/>
      <c r="H7" s="102"/>
      <c r="I7" s="102"/>
      <c r="J7" s="102"/>
      <c r="K7" s="102"/>
      <c r="L7" s="102"/>
      <c r="M7" s="102"/>
      <c r="N7" s="102"/>
      <c r="O7" s="105"/>
      <c r="P7" s="106"/>
      <c r="Q7" s="107"/>
      <c r="R7" s="108">
        <f t="shared" si="0"/>
        <v>28732.601737616598</v>
      </c>
    </row>
    <row r="8" spans="1:18" x14ac:dyDescent="0.25">
      <c r="A8" s="3"/>
      <c r="B8" s="12" t="s">
        <v>5</v>
      </c>
      <c r="C8" s="102"/>
      <c r="D8" s="102"/>
      <c r="E8" s="102">
        <v>65094.96704320635</v>
      </c>
      <c r="F8" s="102">
        <v>50906.168082198594</v>
      </c>
      <c r="G8" s="102">
        <v>26.828226263382021</v>
      </c>
      <c r="H8" s="102"/>
      <c r="I8" s="102"/>
      <c r="J8" s="102"/>
      <c r="K8" s="102"/>
      <c r="L8" s="102"/>
      <c r="M8" s="102"/>
      <c r="N8" s="102"/>
      <c r="O8" s="105">
        <v>1020.78364373662</v>
      </c>
      <c r="P8" s="106">
        <v>4977.7019999999993</v>
      </c>
      <c r="Q8" s="107"/>
      <c r="R8" s="108">
        <f t="shared" si="0"/>
        <v>122026.44899540496</v>
      </c>
    </row>
    <row r="9" spans="1:18" x14ac:dyDescent="0.25">
      <c r="A9" s="3"/>
      <c r="B9" s="12" t="s">
        <v>23</v>
      </c>
      <c r="C9" s="102">
        <v>13722.231300758005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5"/>
      <c r="P9" s="106"/>
      <c r="Q9" s="107"/>
      <c r="R9" s="108">
        <f t="shared" si="0"/>
        <v>13722.231300758005</v>
      </c>
    </row>
    <row r="10" spans="1:18" x14ac:dyDescent="0.25">
      <c r="A10" s="3"/>
      <c r="B10" s="12" t="s">
        <v>7</v>
      </c>
      <c r="C10" s="102"/>
      <c r="D10" s="102">
        <v>4006.8901377098273</v>
      </c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5"/>
      <c r="P10" s="106"/>
      <c r="Q10" s="107"/>
      <c r="R10" s="108">
        <f t="shared" si="0"/>
        <v>4006.8901377098273</v>
      </c>
    </row>
    <row r="11" spans="1:18" x14ac:dyDescent="0.25">
      <c r="A11" s="3"/>
      <c r="B11" s="12" t="s">
        <v>8</v>
      </c>
      <c r="C11" s="102">
        <v>695.52296735031621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5"/>
      <c r="P11" s="106"/>
      <c r="Q11" s="107"/>
      <c r="R11" s="108">
        <f t="shared" si="0"/>
        <v>695.52296735031621</v>
      </c>
    </row>
    <row r="12" spans="1:18" x14ac:dyDescent="0.25">
      <c r="A12" s="3"/>
      <c r="B12" s="12" t="s">
        <v>9</v>
      </c>
      <c r="C12" s="102"/>
      <c r="D12" s="102"/>
      <c r="E12" s="102"/>
      <c r="F12" s="102"/>
      <c r="G12" s="102">
        <v>21187.119321353213</v>
      </c>
      <c r="H12" s="102">
        <v>12182.931675404951</v>
      </c>
      <c r="I12" s="102"/>
      <c r="J12" s="102"/>
      <c r="K12" s="102"/>
      <c r="L12" s="102"/>
      <c r="M12" s="102"/>
      <c r="N12" s="102"/>
      <c r="O12" s="105">
        <v>2297.1774911766861</v>
      </c>
      <c r="P12" s="106">
        <v>1987.02527822927</v>
      </c>
      <c r="Q12" s="107"/>
      <c r="R12" s="108">
        <f t="shared" si="0"/>
        <v>37654.253766164111</v>
      </c>
    </row>
    <row r="13" spans="1:18" x14ac:dyDescent="0.25">
      <c r="A13" s="3"/>
      <c r="B13" s="12" t="s">
        <v>10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>
        <v>-1158.9116294489993</v>
      </c>
      <c r="M13" s="102"/>
      <c r="N13" s="102"/>
      <c r="O13" s="105"/>
      <c r="P13" s="106"/>
      <c r="Q13" s="107"/>
      <c r="R13" s="108">
        <f t="shared" si="0"/>
        <v>-1158.9116294489993</v>
      </c>
    </row>
    <row r="14" spans="1:18" x14ac:dyDescent="0.25">
      <c r="A14" s="3"/>
      <c r="B14" s="12" t="s">
        <v>11</v>
      </c>
      <c r="C14" s="104" t="s">
        <v>16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5"/>
      <c r="P14" s="106"/>
      <c r="Q14" s="107"/>
      <c r="R14" s="108">
        <f t="shared" si="0"/>
        <v>0</v>
      </c>
    </row>
    <row r="15" spans="1:18" ht="15.75" thickBot="1" x14ac:dyDescent="0.3">
      <c r="A15" s="3"/>
      <c r="B15" s="13" t="s">
        <v>12</v>
      </c>
      <c r="C15" s="109">
        <v>46258.384633466005</v>
      </c>
      <c r="D15" s="109"/>
      <c r="E15" s="109">
        <v>278.09730999999999</v>
      </c>
      <c r="F15" s="109">
        <v>9779.4572674423307</v>
      </c>
      <c r="G15" s="109"/>
      <c r="H15" s="109"/>
      <c r="I15" s="109"/>
      <c r="J15" s="109"/>
      <c r="K15" s="109"/>
      <c r="L15" s="109"/>
      <c r="M15" s="109"/>
      <c r="N15" s="109"/>
      <c r="O15" s="110"/>
      <c r="P15" s="111"/>
      <c r="Q15" s="107"/>
      <c r="R15" s="108">
        <f t="shared" si="0"/>
        <v>56315.939210908335</v>
      </c>
    </row>
    <row r="16" spans="1:18" ht="15.75" thickBot="1" x14ac:dyDescent="0.3">
      <c r="A16" s="3"/>
      <c r="B16" s="13" t="s">
        <v>6</v>
      </c>
      <c r="C16" s="112"/>
      <c r="D16" s="112"/>
      <c r="E16" s="112"/>
      <c r="F16" s="112">
        <v>1341.3684282292686</v>
      </c>
      <c r="G16" s="112">
        <v>7518.6541899999984</v>
      </c>
      <c r="H16" s="112">
        <v>2901.7479599999997</v>
      </c>
      <c r="I16" s="112">
        <v>13722.231300758005</v>
      </c>
      <c r="J16" s="112">
        <v>4006.8901377098273</v>
      </c>
      <c r="K16" s="112">
        <v>695.52296735031621</v>
      </c>
      <c r="L16" s="112"/>
      <c r="M16" s="112"/>
      <c r="N16" s="112"/>
      <c r="O16" s="111"/>
      <c r="P16" s="111"/>
      <c r="Q16" s="107"/>
      <c r="R16" s="108">
        <f t="shared" si="0"/>
        <v>30186.414984047413</v>
      </c>
    </row>
    <row r="17" spans="1:18" x14ac:dyDescent="0.25">
      <c r="A17" s="3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7"/>
      <c r="R17" s="108"/>
    </row>
    <row r="18" spans="1:18" x14ac:dyDescent="0.25">
      <c r="C18" s="108">
        <f>SUM(C3:C16)</f>
        <v>354512.46471542265</v>
      </c>
      <c r="D18" s="108">
        <f t="shared" ref="D18:P18" si="1">SUM(D3:D16)</f>
        <v>293836.32581384794</v>
      </c>
      <c r="E18" s="108">
        <f t="shared" si="1"/>
        <v>65373.064353206348</v>
      </c>
      <c r="F18" s="108">
        <f t="shared" si="1"/>
        <v>90759.595515486784</v>
      </c>
      <c r="G18" s="108">
        <f t="shared" si="1"/>
        <v>28732.601737616595</v>
      </c>
      <c r="H18" s="108">
        <f t="shared" si="1"/>
        <v>122026.44899540495</v>
      </c>
      <c r="I18" s="108">
        <f t="shared" si="1"/>
        <v>13722.231300758005</v>
      </c>
      <c r="J18" s="108">
        <f t="shared" si="1"/>
        <v>4006.8901377098273</v>
      </c>
      <c r="K18" s="108">
        <f t="shared" si="1"/>
        <v>695.52296735031621</v>
      </c>
      <c r="L18" s="108">
        <f t="shared" si="1"/>
        <v>37654.253780909545</v>
      </c>
      <c r="M18" s="108">
        <f t="shared" si="1"/>
        <v>-1158.9116294489993</v>
      </c>
      <c r="N18" s="108">
        <f t="shared" si="1"/>
        <v>0</v>
      </c>
      <c r="O18" s="108">
        <f t="shared" si="1"/>
        <v>56315.939210908313</v>
      </c>
      <c r="P18" s="108">
        <f t="shared" si="1"/>
        <v>30186.41497822927</v>
      </c>
      <c r="Q18" s="107"/>
      <c r="R18" s="108"/>
    </row>
    <row r="20" spans="1:18" x14ac:dyDescent="0.25">
      <c r="F20" s="135" t="s">
        <v>83</v>
      </c>
      <c r="G20" s="135"/>
      <c r="H20" s="135"/>
      <c r="I20" s="135"/>
      <c r="J20" s="135"/>
    </row>
    <row r="21" spans="1:18" x14ac:dyDescent="0.25">
      <c r="F21" s="135" t="s">
        <v>84</v>
      </c>
      <c r="G21" s="135"/>
      <c r="H21" s="135"/>
      <c r="I21" s="135"/>
      <c r="J21" s="135"/>
    </row>
    <row r="23" spans="1:18" x14ac:dyDescent="0.25">
      <c r="F23" s="63"/>
      <c r="G23" s="63"/>
      <c r="H23" s="63"/>
      <c r="I23" s="63"/>
      <c r="J23" s="63"/>
    </row>
    <row r="44" spans="3:3" x14ac:dyDescent="0.25">
      <c r="C44" s="1" t="s">
        <v>13</v>
      </c>
    </row>
    <row r="45" spans="3:3" x14ac:dyDescent="0.25">
      <c r="C45" s="1" t="s">
        <v>22</v>
      </c>
    </row>
    <row r="47" spans="3:3" x14ac:dyDescent="0.25">
      <c r="C47" s="1" t="s">
        <v>17</v>
      </c>
    </row>
    <row r="49" spans="3:3" x14ac:dyDescent="0.25">
      <c r="C49" s="1" t="s">
        <v>18</v>
      </c>
    </row>
    <row r="50" spans="3:3" x14ac:dyDescent="0.25">
      <c r="C50" s="1" t="s">
        <v>14</v>
      </c>
    </row>
    <row r="51" spans="3:3" x14ac:dyDescent="0.25">
      <c r="C51" s="1" t="s">
        <v>15</v>
      </c>
    </row>
    <row r="52" spans="3:3" x14ac:dyDescent="0.25">
      <c r="C52" s="1" t="s">
        <v>19</v>
      </c>
    </row>
    <row r="53" spans="3:3" x14ac:dyDescent="0.25">
      <c r="C53" s="1" t="s">
        <v>20</v>
      </c>
    </row>
    <row r="54" spans="3:3" x14ac:dyDescent="0.25">
      <c r="C54" s="1" t="s">
        <v>21</v>
      </c>
    </row>
  </sheetData>
  <mergeCells count="2">
    <mergeCell ref="F20:J20"/>
    <mergeCell ref="F21:J2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6D7E-347E-4B79-A4D2-AB16AAD3FC65}">
  <dimension ref="B2:AF130"/>
  <sheetViews>
    <sheetView zoomScale="60" zoomScaleNormal="60" workbookViewId="0">
      <selection activeCell="C16" sqref="C16"/>
    </sheetView>
  </sheetViews>
  <sheetFormatPr baseColWidth="10" defaultRowHeight="15" x14ac:dyDescent="0.25"/>
  <cols>
    <col min="2" max="2" width="22.7109375" bestFit="1" customWidth="1"/>
    <col min="4" max="4" width="12" bestFit="1" customWidth="1"/>
    <col min="6" max="6" width="14" bestFit="1" customWidth="1"/>
    <col min="25" max="25" width="12" bestFit="1" customWidth="1"/>
    <col min="26" max="26" width="12.7109375" customWidth="1"/>
  </cols>
  <sheetData>
    <row r="2" spans="2:32" ht="15.75" thickBot="1" x14ac:dyDescent="0.3"/>
    <row r="3" spans="2:32" ht="53.25" thickBot="1" x14ac:dyDescent="0.3">
      <c r="B3" s="6"/>
      <c r="C3" s="14" t="s">
        <v>0</v>
      </c>
      <c r="D3" s="21" t="s">
        <v>24</v>
      </c>
      <c r="E3" s="21" t="s">
        <v>25</v>
      </c>
      <c r="F3" s="21" t="s">
        <v>26</v>
      </c>
      <c r="G3" s="21" t="s">
        <v>27</v>
      </c>
      <c r="H3" s="21" t="s">
        <v>28</v>
      </c>
      <c r="I3" s="21" t="s">
        <v>29</v>
      </c>
      <c r="J3" s="21" t="s">
        <v>30</v>
      </c>
      <c r="K3" s="21" t="s">
        <v>31</v>
      </c>
      <c r="L3" s="21" t="s">
        <v>32</v>
      </c>
      <c r="M3" s="21" t="s">
        <v>33</v>
      </c>
      <c r="N3" s="21" t="s">
        <v>34</v>
      </c>
      <c r="O3" s="21" t="s">
        <v>35</v>
      </c>
      <c r="P3" s="14" t="s">
        <v>2</v>
      </c>
      <c r="Q3" s="14" t="s">
        <v>3</v>
      </c>
      <c r="R3" s="14" t="s">
        <v>4</v>
      </c>
      <c r="S3" s="14" t="s">
        <v>50</v>
      </c>
      <c r="T3" s="14" t="s">
        <v>52</v>
      </c>
      <c r="U3" s="14" t="s">
        <v>54</v>
      </c>
      <c r="V3" s="14" t="s">
        <v>56</v>
      </c>
      <c r="W3" s="14" t="s">
        <v>58</v>
      </c>
      <c r="X3" s="14" t="s">
        <v>6</v>
      </c>
      <c r="Y3" s="14" t="s">
        <v>23</v>
      </c>
      <c r="Z3" s="14" t="s">
        <v>7</v>
      </c>
      <c r="AA3" s="14" t="s">
        <v>8</v>
      </c>
      <c r="AB3" s="14" t="s">
        <v>9</v>
      </c>
      <c r="AC3" s="14" t="s">
        <v>10</v>
      </c>
      <c r="AD3" s="14" t="s">
        <v>11</v>
      </c>
      <c r="AE3" s="15" t="s">
        <v>12</v>
      </c>
    </row>
    <row r="4" spans="2:32" ht="21.75" thickBot="1" x14ac:dyDescent="0.3">
      <c r="B4" s="21" t="s">
        <v>24</v>
      </c>
      <c r="C4" s="34"/>
      <c r="D4" s="34">
        <f>C71*$G$86</f>
        <v>961.31957197405495</v>
      </c>
      <c r="E4" s="34">
        <f>D71*$G$87</f>
        <v>6.4905722031564014E-2</v>
      </c>
      <c r="F4" s="34">
        <f>E71*$G$88</f>
        <v>7422.3628301114641</v>
      </c>
      <c r="G4" s="34">
        <f>F71*$G$89</f>
        <v>38.72955498211541</v>
      </c>
      <c r="H4" s="34">
        <f>G71*$G$90</f>
        <v>7.0492676510526584</v>
      </c>
      <c r="I4" s="34">
        <f>H71*$G$91</f>
        <v>426.58975480208545</v>
      </c>
      <c r="J4" s="34">
        <f>I71*$G$92</f>
        <v>0</v>
      </c>
      <c r="K4" s="34">
        <f>J71*$G$93</f>
        <v>0.56796931235338199</v>
      </c>
      <c r="L4" s="34">
        <f>K71*$G$94</f>
        <v>0</v>
      </c>
      <c r="M4" s="34">
        <f>L71*$G$95</f>
        <v>22.176232933539261</v>
      </c>
      <c r="N4" s="34">
        <f>M71*$G$96</f>
        <v>60.486825621000939</v>
      </c>
      <c r="O4" s="34">
        <f>N71*$G$97</f>
        <v>29.24295468819226</v>
      </c>
      <c r="P4" s="34"/>
      <c r="Q4" s="34"/>
      <c r="R4" s="34"/>
      <c r="S4" s="34">
        <f>L39*$E$47</f>
        <v>929.83779707743577</v>
      </c>
      <c r="T4" s="34">
        <f>M39*$E$48</f>
        <v>1187.7234773752737</v>
      </c>
      <c r="U4" s="34">
        <f>N39*$E$49</f>
        <v>1277.5561638064103</v>
      </c>
      <c r="V4" s="34">
        <f>O39*$E$50</f>
        <v>1399.2386093786554</v>
      </c>
      <c r="W4" s="34">
        <f>P39*$E$51</f>
        <v>1718.970800437206</v>
      </c>
      <c r="X4" s="34">
        <f>Y117*$Y$130</f>
        <v>0.99015111612650142</v>
      </c>
      <c r="Y4" s="34"/>
      <c r="Z4" s="34"/>
      <c r="AA4" s="34"/>
      <c r="AB4" s="34">
        <f>Z117*$Z$130</f>
        <v>311.02112287818841</v>
      </c>
      <c r="AC4" s="34">
        <f>AA117*$AA$130</f>
        <v>72.177137646421798</v>
      </c>
      <c r="AD4" s="34"/>
      <c r="AE4" s="34">
        <f>AB117*$AB$130</f>
        <v>4016.798597369861</v>
      </c>
      <c r="AF4" s="1">
        <f>SUM(C4:AE4)</f>
        <v>19882.903724883468</v>
      </c>
    </row>
    <row r="5" spans="2:32" ht="15.75" thickBot="1" x14ac:dyDescent="0.3">
      <c r="B5" s="21" t="s">
        <v>25</v>
      </c>
      <c r="C5" s="34"/>
      <c r="D5" s="34">
        <f t="shared" ref="D5:D15" si="0">C72*$G$86</f>
        <v>93.532845800230731</v>
      </c>
      <c r="E5" s="34">
        <f t="shared" ref="E5:E15" si="1">D72*$G$87</f>
        <v>1542.6344408114867</v>
      </c>
      <c r="F5" s="34">
        <f t="shared" ref="F5:F15" si="2">E72*$G$88</f>
        <v>3064.4357141245846</v>
      </c>
      <c r="G5" s="34">
        <f t="shared" ref="G5:G15" si="3">F72*$G$89</f>
        <v>1072.9156163139432</v>
      </c>
      <c r="H5" s="34">
        <f t="shared" ref="H5:H15" si="4">G72*$G$90</f>
        <v>107.529027784563</v>
      </c>
      <c r="I5" s="34">
        <f t="shared" ref="I5:I15" si="5">H72*$G$91</f>
        <v>0.26728948488281246</v>
      </c>
      <c r="J5" s="34">
        <f t="shared" ref="J5:J15" si="6">I72*$G$92</f>
        <v>7.6452283674574378E-2</v>
      </c>
      <c r="K5" s="34">
        <f t="shared" ref="K5:K15" si="7">J72*$G$93</f>
        <v>9.0876371771941179E-3</v>
      </c>
      <c r="L5" s="34">
        <f t="shared" ref="L5:L15" si="8">K72*$G$94</f>
        <v>5.3608040839719581E-3</v>
      </c>
      <c r="M5" s="34">
        <f t="shared" ref="M5:M15" si="9">L72*$G$95</f>
        <v>1.5095181532370067E-2</v>
      </c>
      <c r="N5" s="34">
        <f t="shared" ref="N5:N15" si="10">M72*$G$96</f>
        <v>3.4747975121133604E-2</v>
      </c>
      <c r="O5" s="34">
        <f t="shared" ref="O5:O15" si="11">N72*$G$97</f>
        <v>0.39573291287195439</v>
      </c>
      <c r="P5" s="34"/>
      <c r="Q5" s="34"/>
      <c r="R5" s="34"/>
      <c r="S5" s="34">
        <f t="shared" ref="S5:S15" si="12">L40*$E$47</f>
        <v>17.047284296637603</v>
      </c>
      <c r="T5" s="34">
        <f t="shared" ref="T5:T15" si="13">M40*$E$48</f>
        <v>36.062856507023653</v>
      </c>
      <c r="U5" s="34">
        <f t="shared" ref="U5:U15" si="14">N40*$E$49</f>
        <v>57.24495398234378</v>
      </c>
      <c r="V5" s="34">
        <f t="shared" ref="V5:V15" si="15">O40*$E$50</f>
        <v>82.053943549826883</v>
      </c>
      <c r="W5" s="34">
        <f t="shared" ref="W5:W15" si="16">P40*$E$51</f>
        <v>203.6674806561974</v>
      </c>
      <c r="X5" s="34">
        <f t="shared" ref="X5:X15" si="17">Y118*$Y$130</f>
        <v>0</v>
      </c>
      <c r="Y5" s="34"/>
      <c r="Z5" s="34"/>
      <c r="AA5" s="34"/>
      <c r="AB5" s="34">
        <f t="shared" ref="AB5:AB15" si="18">Z118*$Z$130</f>
        <v>0</v>
      </c>
      <c r="AC5" s="34">
        <f t="shared" ref="AC5:AC15" si="19">AA118*$AA$130</f>
        <v>-69.459401743822013</v>
      </c>
      <c r="AD5" s="34"/>
      <c r="AE5" s="34">
        <f t="shared" ref="AE5:AE15" si="20">AB118*$AB$130</f>
        <v>20748.347812074953</v>
      </c>
      <c r="AF5" s="1">
        <f t="shared" ref="AF5:AF32" si="21">SUM(C5:AE5)</f>
        <v>26956.816340437312</v>
      </c>
    </row>
    <row r="6" spans="2:32" ht="15.75" thickBot="1" x14ac:dyDescent="0.3">
      <c r="B6" s="21" t="s">
        <v>26</v>
      </c>
      <c r="C6" s="34"/>
      <c r="D6" s="34">
        <f t="shared" si="0"/>
        <v>3374.1933250859443</v>
      </c>
      <c r="E6" s="34">
        <f t="shared" si="1"/>
        <v>2530.6991997046016</v>
      </c>
      <c r="F6" s="34">
        <f t="shared" si="2"/>
        <v>14054.196511077218</v>
      </c>
      <c r="G6" s="34">
        <f t="shared" si="3"/>
        <v>515.54318411749</v>
      </c>
      <c r="H6" s="34">
        <f t="shared" si="4"/>
        <v>7506.9395592245137</v>
      </c>
      <c r="I6" s="34">
        <f t="shared" si="5"/>
        <v>4602.01469172001</v>
      </c>
      <c r="J6" s="34">
        <f t="shared" si="6"/>
        <v>3642.2906712620925</v>
      </c>
      <c r="K6" s="34">
        <f t="shared" si="7"/>
        <v>428.48700938339368</v>
      </c>
      <c r="L6" s="34">
        <f t="shared" si="8"/>
        <v>46.495763487917287</v>
      </c>
      <c r="M6" s="34">
        <f t="shared" si="9"/>
        <v>1016.0885818317638</v>
      </c>
      <c r="N6" s="34">
        <f t="shared" si="10"/>
        <v>2636.4729132443726</v>
      </c>
      <c r="O6" s="34">
        <f t="shared" si="11"/>
        <v>843.00938537735283</v>
      </c>
      <c r="P6" s="34"/>
      <c r="Q6" s="34"/>
      <c r="R6" s="34"/>
      <c r="S6" s="34">
        <f t="shared" si="12"/>
        <v>2345.43528401506</v>
      </c>
      <c r="T6" s="34">
        <f t="shared" si="13"/>
        <v>3549.7732991856192</v>
      </c>
      <c r="U6" s="34">
        <f t="shared" si="14"/>
        <v>4155.2949644251112</v>
      </c>
      <c r="V6" s="34">
        <f t="shared" si="15"/>
        <v>5433.918337384237</v>
      </c>
      <c r="W6" s="34">
        <f t="shared" si="16"/>
        <v>8702.4797526485363</v>
      </c>
      <c r="X6" s="34">
        <f t="shared" si="17"/>
        <v>119.47869005515372</v>
      </c>
      <c r="Y6" s="34"/>
      <c r="Z6" s="34"/>
      <c r="AA6" s="34"/>
      <c r="AB6" s="34">
        <f t="shared" si="18"/>
        <v>12644.217787754396</v>
      </c>
      <c r="AC6" s="34">
        <f t="shared" si="19"/>
        <v>-1161.7574862704521</v>
      </c>
      <c r="AD6" s="34"/>
      <c r="AE6" s="34">
        <f t="shared" si="20"/>
        <v>16231.052629174057</v>
      </c>
      <c r="AF6" s="1">
        <f t="shared" si="21"/>
        <v>93216.324053888398</v>
      </c>
    </row>
    <row r="7" spans="2:32" ht="21.75" thickBot="1" x14ac:dyDescent="0.3">
      <c r="B7" s="21" t="s">
        <v>27</v>
      </c>
      <c r="C7" s="34"/>
      <c r="D7" s="34">
        <f t="shared" si="0"/>
        <v>113.26098856119572</v>
      </c>
      <c r="E7" s="34">
        <f t="shared" si="1"/>
        <v>1972.019199794066</v>
      </c>
      <c r="F7" s="34">
        <f t="shared" si="2"/>
        <v>1697.8931366066174</v>
      </c>
      <c r="G7" s="34">
        <f t="shared" si="3"/>
        <v>4239.2607270717854</v>
      </c>
      <c r="H7" s="34">
        <f t="shared" si="4"/>
        <v>91.65596697067464</v>
      </c>
      <c r="I7" s="34">
        <f t="shared" si="5"/>
        <v>542.50933672713791</v>
      </c>
      <c r="J7" s="34">
        <f t="shared" si="6"/>
        <v>279.8235663594304</v>
      </c>
      <c r="K7" s="34">
        <f t="shared" si="7"/>
        <v>57.235213440947724</v>
      </c>
      <c r="L7" s="34">
        <f t="shared" si="8"/>
        <v>90.776345848935065</v>
      </c>
      <c r="M7" s="34">
        <f t="shared" si="9"/>
        <v>136.10641023055524</v>
      </c>
      <c r="N7" s="34">
        <f t="shared" si="10"/>
        <v>483.47820083800116</v>
      </c>
      <c r="O7" s="34">
        <f t="shared" si="11"/>
        <v>563.11785302078954</v>
      </c>
      <c r="P7" s="34"/>
      <c r="Q7" s="34"/>
      <c r="R7" s="34"/>
      <c r="S7" s="34">
        <f t="shared" si="12"/>
        <v>770.1189841375699</v>
      </c>
      <c r="T7" s="34">
        <f t="shared" si="13"/>
        <v>906.39513839963558</v>
      </c>
      <c r="U7" s="34">
        <f t="shared" si="14"/>
        <v>924.36512041091032</v>
      </c>
      <c r="V7" s="34">
        <f t="shared" si="15"/>
        <v>1059.8933223316783</v>
      </c>
      <c r="W7" s="34">
        <f t="shared" si="16"/>
        <v>1446.9215540140999</v>
      </c>
      <c r="X7" s="34">
        <f t="shared" si="17"/>
        <v>69.209551178260796</v>
      </c>
      <c r="Y7" s="34"/>
      <c r="Z7" s="34"/>
      <c r="AA7" s="34"/>
      <c r="AB7" s="34">
        <f t="shared" si="18"/>
        <v>0</v>
      </c>
      <c r="AC7" s="34">
        <f t="shared" si="19"/>
        <v>0.1281209188531062</v>
      </c>
      <c r="AD7" s="34"/>
      <c r="AE7" s="34">
        <f t="shared" si="20"/>
        <v>67.500781116651766</v>
      </c>
      <c r="AF7" s="1">
        <f t="shared" si="21"/>
        <v>15511.669517977794</v>
      </c>
    </row>
    <row r="8" spans="2:32" ht="15.75" thickBot="1" x14ac:dyDescent="0.3">
      <c r="B8" s="21" t="s">
        <v>28</v>
      </c>
      <c r="C8" s="34"/>
      <c r="D8" s="34">
        <f t="shared" si="0"/>
        <v>27.801421172005593</v>
      </c>
      <c r="E8" s="34">
        <f t="shared" si="1"/>
        <v>13.018861111635749</v>
      </c>
      <c r="F8" s="34">
        <f t="shared" si="2"/>
        <v>38.989066458330434</v>
      </c>
      <c r="G8" s="34">
        <f t="shared" si="3"/>
        <v>100.01674830060554</v>
      </c>
      <c r="H8" s="34">
        <f t="shared" si="4"/>
        <v>3206.5462573237196</v>
      </c>
      <c r="I8" s="34">
        <f t="shared" si="5"/>
        <v>261.49781464100971</v>
      </c>
      <c r="J8" s="34">
        <f t="shared" si="6"/>
        <v>154.78083233799256</v>
      </c>
      <c r="K8" s="34">
        <f t="shared" si="7"/>
        <v>9.9490053468839008</v>
      </c>
      <c r="L8" s="34">
        <f t="shared" si="8"/>
        <v>2202.2467846190502</v>
      </c>
      <c r="M8" s="34">
        <f t="shared" si="9"/>
        <v>67.836257467579969</v>
      </c>
      <c r="N8" s="34">
        <f t="shared" si="10"/>
        <v>362.91224136084986</v>
      </c>
      <c r="O8" s="34">
        <f t="shared" si="11"/>
        <v>364.30818637949051</v>
      </c>
      <c r="P8" s="34"/>
      <c r="Q8" s="34"/>
      <c r="R8" s="34"/>
      <c r="S8" s="34">
        <f t="shared" si="12"/>
        <v>158.57368971104717</v>
      </c>
      <c r="T8" s="34">
        <f t="shared" si="13"/>
        <v>222.33029378488601</v>
      </c>
      <c r="U8" s="34">
        <f t="shared" si="14"/>
        <v>235.04209668103005</v>
      </c>
      <c r="V8" s="34">
        <f t="shared" si="15"/>
        <v>354.1060442122556</v>
      </c>
      <c r="W8" s="34">
        <f t="shared" si="16"/>
        <v>648.56000342479319</v>
      </c>
      <c r="X8" s="34">
        <f t="shared" si="17"/>
        <v>0</v>
      </c>
      <c r="Y8" s="34"/>
      <c r="Z8" s="34"/>
      <c r="AA8" s="34"/>
      <c r="AB8" s="34">
        <f t="shared" si="18"/>
        <v>19146.270726677263</v>
      </c>
      <c r="AC8" s="34">
        <f t="shared" si="19"/>
        <v>0</v>
      </c>
      <c r="AD8" s="34"/>
      <c r="AE8" s="34">
        <f t="shared" si="20"/>
        <v>0</v>
      </c>
      <c r="AF8" s="1">
        <f t="shared" si="21"/>
        <v>27574.786331010429</v>
      </c>
    </row>
    <row r="9" spans="2:32" ht="21.75" thickBot="1" x14ac:dyDescent="0.3">
      <c r="B9" s="21" t="s">
        <v>29</v>
      </c>
      <c r="C9" s="34"/>
      <c r="D9" s="34">
        <f t="shared" si="0"/>
        <v>214.36953873492018</v>
      </c>
      <c r="E9" s="34">
        <f t="shared" si="1"/>
        <v>75.262170582515949</v>
      </c>
      <c r="F9" s="34">
        <f t="shared" si="2"/>
        <v>412.45649891232523</v>
      </c>
      <c r="G9" s="34">
        <f t="shared" si="3"/>
        <v>6.3856957766944671</v>
      </c>
      <c r="H9" s="34">
        <f t="shared" si="4"/>
        <v>37.274913915437487</v>
      </c>
      <c r="I9" s="34">
        <f t="shared" si="5"/>
        <v>1554.9018517152508</v>
      </c>
      <c r="J9" s="34">
        <f t="shared" si="6"/>
        <v>765.84421601027896</v>
      </c>
      <c r="K9" s="34">
        <f t="shared" si="7"/>
        <v>37.127031894707471</v>
      </c>
      <c r="L9" s="34">
        <f t="shared" si="8"/>
        <v>22.226326859146187</v>
      </c>
      <c r="M9" s="34">
        <f t="shared" si="9"/>
        <v>301.31023221168289</v>
      </c>
      <c r="N9" s="34">
        <f t="shared" si="10"/>
        <v>425.8288590558609</v>
      </c>
      <c r="O9" s="34">
        <f t="shared" si="11"/>
        <v>87.208172403489471</v>
      </c>
      <c r="P9" s="34"/>
      <c r="Q9" s="34"/>
      <c r="R9" s="34"/>
      <c r="S9" s="34">
        <f t="shared" si="12"/>
        <v>304.38881286874141</v>
      </c>
      <c r="T9" s="34">
        <f t="shared" si="13"/>
        <v>524.52712755502307</v>
      </c>
      <c r="U9" s="34">
        <f t="shared" si="14"/>
        <v>741.67888298602475</v>
      </c>
      <c r="V9" s="34">
        <f t="shared" si="15"/>
        <v>1192.6737884532045</v>
      </c>
      <c r="W9" s="34">
        <f t="shared" si="16"/>
        <v>2872.1587154486501</v>
      </c>
      <c r="X9" s="34">
        <f t="shared" si="17"/>
        <v>547.37750650757528</v>
      </c>
      <c r="Y9" s="34"/>
      <c r="Z9" s="34"/>
      <c r="AA9" s="34"/>
      <c r="AB9" s="34">
        <f t="shared" si="18"/>
        <v>2.5740958886186864E-13</v>
      </c>
      <c r="AC9" s="34">
        <f t="shared" si="19"/>
        <v>0</v>
      </c>
      <c r="AD9" s="34"/>
      <c r="AE9" s="34">
        <f t="shared" si="20"/>
        <v>709.98084741746698</v>
      </c>
      <c r="AF9" s="1">
        <f t="shared" si="21"/>
        <v>10832.981189308997</v>
      </c>
    </row>
    <row r="10" spans="2:32" ht="21.75" thickBot="1" x14ac:dyDescent="0.3">
      <c r="B10" s="21" t="s">
        <v>30</v>
      </c>
      <c r="C10" s="34"/>
      <c r="D10" s="34">
        <f t="shared" si="0"/>
        <v>431.2236074018054</v>
      </c>
      <c r="E10" s="34">
        <f t="shared" si="1"/>
        <v>935.20779560710525</v>
      </c>
      <c r="F10" s="34">
        <f t="shared" si="2"/>
        <v>2838.9765514763817</v>
      </c>
      <c r="G10" s="34">
        <f t="shared" si="3"/>
        <v>270.40844469609789</v>
      </c>
      <c r="H10" s="34">
        <f t="shared" si="4"/>
        <v>283.87457368396213</v>
      </c>
      <c r="I10" s="34">
        <f t="shared" si="5"/>
        <v>3470.7159710841111</v>
      </c>
      <c r="J10" s="34">
        <f t="shared" si="6"/>
        <v>5141.1024168825916</v>
      </c>
      <c r="K10" s="34">
        <f t="shared" si="7"/>
        <v>656.46915671442389</v>
      </c>
      <c r="L10" s="34">
        <f t="shared" si="8"/>
        <v>34.487547082007694</v>
      </c>
      <c r="M10" s="34">
        <f t="shared" si="9"/>
        <v>1009.8202987987336</v>
      </c>
      <c r="N10" s="34">
        <f t="shared" si="10"/>
        <v>506.52045936171072</v>
      </c>
      <c r="O10" s="34">
        <f t="shared" si="11"/>
        <v>496.50466655112382</v>
      </c>
      <c r="P10" s="34"/>
      <c r="Q10" s="34"/>
      <c r="R10" s="34"/>
      <c r="S10" s="34">
        <f t="shared" si="12"/>
        <v>1076.1306890258331</v>
      </c>
      <c r="T10" s="34">
        <f t="shared" si="13"/>
        <v>1782.0632116820859</v>
      </c>
      <c r="U10" s="34">
        <f t="shared" si="14"/>
        <v>2290.3398801010208</v>
      </c>
      <c r="V10" s="34">
        <f t="shared" si="15"/>
        <v>3465.4546717521316</v>
      </c>
      <c r="W10" s="34">
        <f t="shared" si="16"/>
        <v>7106.901547447228</v>
      </c>
      <c r="X10" s="34">
        <f t="shared" si="17"/>
        <v>11.460181819241036</v>
      </c>
      <c r="Y10" s="34"/>
      <c r="Z10" s="34"/>
      <c r="AA10" s="34"/>
      <c r="AB10" s="34">
        <f t="shared" si="18"/>
        <v>2235.3221504354033</v>
      </c>
      <c r="AC10" s="34">
        <f t="shared" si="19"/>
        <v>3.6258810825658593E-17</v>
      </c>
      <c r="AD10" s="34"/>
      <c r="AE10" s="34">
        <f t="shared" si="20"/>
        <v>2432.198713028833</v>
      </c>
      <c r="AF10" s="1">
        <f t="shared" si="21"/>
        <v>36475.182534631829</v>
      </c>
    </row>
    <row r="11" spans="2:32" ht="15.75" thickBot="1" x14ac:dyDescent="0.3">
      <c r="B11" s="21" t="s">
        <v>31</v>
      </c>
      <c r="C11" s="34"/>
      <c r="D11" s="34">
        <f t="shared" si="0"/>
        <v>394.81844655704447</v>
      </c>
      <c r="E11" s="34">
        <f t="shared" si="1"/>
        <v>245.20352537161091</v>
      </c>
      <c r="F11" s="34">
        <f t="shared" si="2"/>
        <v>843.89065172855362</v>
      </c>
      <c r="G11" s="34">
        <f t="shared" si="3"/>
        <v>330.37103868507097</v>
      </c>
      <c r="H11" s="34">
        <f t="shared" si="4"/>
        <v>689.45329042791695</v>
      </c>
      <c r="I11" s="34">
        <f t="shared" si="5"/>
        <v>1157.374082249519</v>
      </c>
      <c r="J11" s="34">
        <f t="shared" si="6"/>
        <v>605.3546130384135</v>
      </c>
      <c r="K11" s="34">
        <f t="shared" si="7"/>
        <v>1898.0263084115743</v>
      </c>
      <c r="L11" s="34">
        <f t="shared" si="8"/>
        <v>819.54686987591583</v>
      </c>
      <c r="M11" s="34">
        <f t="shared" si="9"/>
        <v>450.75205107534964</v>
      </c>
      <c r="N11" s="34">
        <f t="shared" si="10"/>
        <v>223.30452625337279</v>
      </c>
      <c r="O11" s="34">
        <f t="shared" si="11"/>
        <v>51.128232306123117</v>
      </c>
      <c r="P11" s="34"/>
      <c r="Q11" s="34"/>
      <c r="R11" s="34"/>
      <c r="S11" s="34">
        <f t="shared" si="12"/>
        <v>79.713900561245083</v>
      </c>
      <c r="T11" s="34">
        <f t="shared" si="13"/>
        <v>162.0155111900535</v>
      </c>
      <c r="U11" s="34">
        <f t="shared" si="14"/>
        <v>271.01070899811242</v>
      </c>
      <c r="V11" s="34">
        <f t="shared" si="15"/>
        <v>438.20993521036439</v>
      </c>
      <c r="W11" s="34">
        <f t="shared" si="16"/>
        <v>1185.9168520740593</v>
      </c>
      <c r="X11" s="34">
        <f t="shared" si="17"/>
        <v>82.334947698615622</v>
      </c>
      <c r="Y11" s="34"/>
      <c r="Z11" s="34"/>
      <c r="AA11" s="34"/>
      <c r="AB11" s="34">
        <f t="shared" si="18"/>
        <v>0</v>
      </c>
      <c r="AC11" s="34">
        <f t="shared" si="19"/>
        <v>0</v>
      </c>
      <c r="AD11" s="34"/>
      <c r="AE11" s="34">
        <f t="shared" si="20"/>
        <v>342.63888443583051</v>
      </c>
      <c r="AF11" s="1">
        <f t="shared" si="21"/>
        <v>10271.064376148744</v>
      </c>
    </row>
    <row r="12" spans="2:32" ht="21.75" thickBot="1" x14ac:dyDescent="0.3">
      <c r="B12" s="21" t="s">
        <v>32</v>
      </c>
      <c r="C12" s="34"/>
      <c r="D12" s="34">
        <f t="shared" si="0"/>
        <v>60.346772755624656</v>
      </c>
      <c r="E12" s="34">
        <f t="shared" si="1"/>
        <v>79.82386794101204</v>
      </c>
      <c r="F12" s="34">
        <f t="shared" si="2"/>
        <v>312.57446258520395</v>
      </c>
      <c r="G12" s="34">
        <f t="shared" si="3"/>
        <v>40.165796803515768</v>
      </c>
      <c r="H12" s="34">
        <f t="shared" si="4"/>
        <v>95.810589476118295</v>
      </c>
      <c r="I12" s="34">
        <f t="shared" si="5"/>
        <v>2170.5011073639412</v>
      </c>
      <c r="J12" s="34">
        <f t="shared" si="6"/>
        <v>792.70561559622604</v>
      </c>
      <c r="K12" s="34">
        <f t="shared" si="7"/>
        <v>174.70511725550173</v>
      </c>
      <c r="L12" s="34">
        <f t="shared" si="8"/>
        <v>300.86428002083886</v>
      </c>
      <c r="M12" s="34">
        <f t="shared" si="9"/>
        <v>698.72217580743165</v>
      </c>
      <c r="N12" s="34">
        <f t="shared" si="10"/>
        <v>862.9550788537731</v>
      </c>
      <c r="O12" s="34">
        <f t="shared" si="11"/>
        <v>148.46490095070226</v>
      </c>
      <c r="P12" s="34"/>
      <c r="Q12" s="34"/>
      <c r="R12" s="34"/>
      <c r="S12" s="34">
        <f t="shared" si="12"/>
        <v>3172.1695629970845</v>
      </c>
      <c r="T12" s="34">
        <f t="shared" si="13"/>
        <v>3501.2454124327619</v>
      </c>
      <c r="U12" s="34">
        <f t="shared" si="14"/>
        <v>3617.2197398996409</v>
      </c>
      <c r="V12" s="34">
        <f t="shared" si="15"/>
        <v>4584.9497262039231</v>
      </c>
      <c r="W12" s="34">
        <f t="shared" si="16"/>
        <v>8689.3344197979968</v>
      </c>
      <c r="X12" s="34">
        <f t="shared" si="17"/>
        <v>0</v>
      </c>
      <c r="Y12" s="34"/>
      <c r="Z12" s="34"/>
      <c r="AA12" s="34"/>
      <c r="AB12" s="34">
        <f t="shared" si="18"/>
        <v>134.77343480649682</v>
      </c>
      <c r="AC12" s="34">
        <f t="shared" si="19"/>
        <v>0</v>
      </c>
      <c r="AD12" s="34"/>
      <c r="AE12" s="34">
        <f t="shared" si="20"/>
        <v>56.819339795065822</v>
      </c>
      <c r="AF12" s="1">
        <f t="shared" si="21"/>
        <v>29494.15140134286</v>
      </c>
    </row>
    <row r="13" spans="2:32" ht="15.75" thickBot="1" x14ac:dyDescent="0.3">
      <c r="B13" s="21" t="s">
        <v>33</v>
      </c>
      <c r="C13" s="34"/>
      <c r="D13" s="34">
        <f t="shared" si="0"/>
        <v>1565.0688158976754</v>
      </c>
      <c r="E13" s="34">
        <f t="shared" si="1"/>
        <v>3806.4996142062669</v>
      </c>
      <c r="F13" s="34">
        <f t="shared" si="2"/>
        <v>4518.8449400889149</v>
      </c>
      <c r="G13" s="34">
        <f t="shared" si="3"/>
        <v>902.98626238513896</v>
      </c>
      <c r="H13" s="34">
        <f t="shared" si="4"/>
        <v>1707.1192022462897</v>
      </c>
      <c r="I13" s="34">
        <f t="shared" si="5"/>
        <v>4720.0771056578687</v>
      </c>
      <c r="J13" s="34">
        <f t="shared" si="6"/>
        <v>4599.5389226003817</v>
      </c>
      <c r="K13" s="34">
        <f t="shared" si="7"/>
        <v>2004.7350351544362</v>
      </c>
      <c r="L13" s="34">
        <f t="shared" si="8"/>
        <v>415.00489941193041</v>
      </c>
      <c r="M13" s="34">
        <f t="shared" si="9"/>
        <v>4189.4873345117085</v>
      </c>
      <c r="N13" s="34">
        <f t="shared" si="10"/>
        <v>1765.5952628148382</v>
      </c>
      <c r="O13" s="34">
        <f t="shared" si="11"/>
        <v>814.4911927106441</v>
      </c>
      <c r="P13" s="34"/>
      <c r="Q13" s="34"/>
      <c r="R13" s="34"/>
      <c r="S13" s="34">
        <f t="shared" si="12"/>
        <v>134.78907451882978</v>
      </c>
      <c r="T13" s="34">
        <f t="shared" si="13"/>
        <v>221.50736117188191</v>
      </c>
      <c r="U13" s="34">
        <f t="shared" si="14"/>
        <v>312.50687380584145</v>
      </c>
      <c r="V13" s="34">
        <f t="shared" si="15"/>
        <v>600.89329115200314</v>
      </c>
      <c r="W13" s="34">
        <f t="shared" si="16"/>
        <v>2611.2084883405223</v>
      </c>
      <c r="X13" s="34">
        <f t="shared" si="17"/>
        <v>165.52873788479309</v>
      </c>
      <c r="Y13" s="34"/>
      <c r="Z13" s="34"/>
      <c r="AA13" s="34"/>
      <c r="AB13" s="34">
        <f t="shared" si="18"/>
        <v>4341.5601878067991</v>
      </c>
      <c r="AC13" s="34">
        <f t="shared" si="19"/>
        <v>0</v>
      </c>
      <c r="AD13" s="34"/>
      <c r="AE13" s="34">
        <f t="shared" si="20"/>
        <v>3093.7553730521036</v>
      </c>
      <c r="AF13" s="1">
        <f t="shared" si="21"/>
        <v>42491.197975418872</v>
      </c>
    </row>
    <row r="14" spans="2:32" ht="15.75" thickBot="1" x14ac:dyDescent="0.3">
      <c r="B14" s="21" t="s">
        <v>34</v>
      </c>
      <c r="C14" s="34"/>
      <c r="D14" s="34">
        <f t="shared" si="0"/>
        <v>7.4322466442723583</v>
      </c>
      <c r="E14" s="34">
        <f t="shared" si="1"/>
        <v>8.5262854515533473</v>
      </c>
      <c r="F14" s="34">
        <f t="shared" si="2"/>
        <v>34.495112472491058</v>
      </c>
      <c r="G14" s="34">
        <f t="shared" si="3"/>
        <v>8.8009472372009054E-2</v>
      </c>
      <c r="H14" s="34">
        <f t="shared" si="4"/>
        <v>10.758719335151959</v>
      </c>
      <c r="I14" s="34">
        <f t="shared" si="5"/>
        <v>48.356489289471561</v>
      </c>
      <c r="J14" s="34">
        <f t="shared" si="6"/>
        <v>110.0133838990667</v>
      </c>
      <c r="K14" s="34">
        <f t="shared" si="7"/>
        <v>20.538370849725389</v>
      </c>
      <c r="L14" s="34">
        <f t="shared" si="8"/>
        <v>0.33119147762429046</v>
      </c>
      <c r="M14" s="34">
        <f t="shared" si="9"/>
        <v>4.608745796586601</v>
      </c>
      <c r="N14" s="34">
        <f t="shared" si="10"/>
        <v>1014.261298831151</v>
      </c>
      <c r="O14" s="34">
        <f t="shared" si="11"/>
        <v>42.14668810147306</v>
      </c>
      <c r="P14" s="34"/>
      <c r="Q14" s="34"/>
      <c r="R14" s="34"/>
      <c r="S14" s="34">
        <f t="shared" si="12"/>
        <v>1081.2886365835741</v>
      </c>
      <c r="T14" s="34">
        <f t="shared" si="13"/>
        <v>1746.1040975060844</v>
      </c>
      <c r="U14" s="34">
        <f t="shared" si="14"/>
        <v>2225.770661751475</v>
      </c>
      <c r="V14" s="34">
        <f t="shared" si="15"/>
        <v>3535.7804792695138</v>
      </c>
      <c r="W14" s="34">
        <f t="shared" si="16"/>
        <v>7988.6778362906052</v>
      </c>
      <c r="X14" s="34">
        <f t="shared" si="17"/>
        <v>11745.781713406728</v>
      </c>
      <c r="Y14" s="34"/>
      <c r="Z14" s="34"/>
      <c r="AA14" s="34"/>
      <c r="AB14" s="34">
        <f t="shared" si="18"/>
        <v>0</v>
      </c>
      <c r="AC14" s="34">
        <f t="shared" si="19"/>
        <v>0</v>
      </c>
      <c r="AD14" s="34"/>
      <c r="AE14" s="34">
        <f t="shared" si="20"/>
        <v>5.4987769581763883</v>
      </c>
      <c r="AF14" s="1">
        <f t="shared" si="21"/>
        <v>29630.458743387095</v>
      </c>
    </row>
    <row r="15" spans="2:32" x14ac:dyDescent="0.25">
      <c r="B15" s="21" t="s">
        <v>35</v>
      </c>
      <c r="C15" s="35"/>
      <c r="D15" s="34">
        <f t="shared" si="0"/>
        <v>3.938897819431844</v>
      </c>
      <c r="E15" s="34">
        <f t="shared" si="1"/>
        <v>0</v>
      </c>
      <c r="F15" s="34">
        <f t="shared" si="2"/>
        <v>16.783964466629726</v>
      </c>
      <c r="G15" s="34">
        <f t="shared" si="3"/>
        <v>0</v>
      </c>
      <c r="H15" s="34">
        <f t="shared" si="4"/>
        <v>13.449471724450007</v>
      </c>
      <c r="I15" s="34">
        <f t="shared" si="5"/>
        <v>34.219238290213937</v>
      </c>
      <c r="J15" s="34">
        <f t="shared" si="6"/>
        <v>22.323787710478559</v>
      </c>
      <c r="K15" s="34">
        <f t="shared" si="7"/>
        <v>0</v>
      </c>
      <c r="L15" s="34">
        <f t="shared" si="8"/>
        <v>0</v>
      </c>
      <c r="M15" s="34">
        <f t="shared" si="9"/>
        <v>0</v>
      </c>
      <c r="N15" s="34">
        <f t="shared" si="10"/>
        <v>2.1587444780697047</v>
      </c>
      <c r="O15" s="34">
        <f t="shared" si="11"/>
        <v>0</v>
      </c>
      <c r="P15" s="35"/>
      <c r="Q15" s="35"/>
      <c r="R15" s="35"/>
      <c r="S15" s="34">
        <f t="shared" si="12"/>
        <v>104.21014672379582</v>
      </c>
      <c r="T15" s="34">
        <f t="shared" si="13"/>
        <v>137.22425356846796</v>
      </c>
      <c r="U15" s="34">
        <f t="shared" si="14"/>
        <v>229.52455554343558</v>
      </c>
      <c r="V15" s="34">
        <f t="shared" si="15"/>
        <v>337.71190434378423</v>
      </c>
      <c r="W15" s="34">
        <f t="shared" si="16"/>
        <v>793.85735091153583</v>
      </c>
      <c r="X15" s="34">
        <f t="shared" si="17"/>
        <v>10479.526220333504</v>
      </c>
      <c r="Y15" s="35"/>
      <c r="Z15" s="35"/>
      <c r="AA15" s="35"/>
      <c r="AB15" s="34">
        <f t="shared" si="18"/>
        <v>0</v>
      </c>
      <c r="AC15" s="34">
        <f t="shared" si="19"/>
        <v>0</v>
      </c>
      <c r="AD15" s="35"/>
      <c r="AE15" s="34">
        <f t="shared" si="20"/>
        <v>0</v>
      </c>
      <c r="AF15" s="1">
        <f t="shared" si="21"/>
        <v>12174.928535913798</v>
      </c>
    </row>
    <row r="16" spans="2:32" x14ac:dyDescent="0.25">
      <c r="B16" s="12" t="s">
        <v>1</v>
      </c>
      <c r="C16" s="35">
        <v>293836.32581384829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4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1">
        <f t="shared" si="21"/>
        <v>293836.32581384829</v>
      </c>
    </row>
    <row r="17" spans="2:32" x14ac:dyDescent="0.25">
      <c r="B17" s="12" t="s">
        <v>2</v>
      </c>
      <c r="C17" s="35"/>
      <c r="D17" s="37">
        <v>2151.4320819088912</v>
      </c>
      <c r="E17" s="37">
        <v>2421.2619962841354</v>
      </c>
      <c r="F17" s="37">
        <v>5548.5900961853722</v>
      </c>
      <c r="G17" s="37">
        <v>744.18740565532482</v>
      </c>
      <c r="H17" s="37">
        <v>6001.1894916861384</v>
      </c>
      <c r="I17" s="37">
        <v>9874.2813238441904</v>
      </c>
      <c r="J17" s="37">
        <v>5275.1312681771742</v>
      </c>
      <c r="K17" s="37">
        <v>3548.0377741274028</v>
      </c>
      <c r="L17" s="37">
        <v>490.515992632723</v>
      </c>
      <c r="M17" s="37">
        <v>7532.0268769838503</v>
      </c>
      <c r="N17" s="37">
        <v>15328.242775300645</v>
      </c>
      <c r="O17" s="37">
        <v>6428.1523604204986</v>
      </c>
      <c r="P17" s="35"/>
      <c r="Q17" s="35"/>
      <c r="R17" s="35"/>
      <c r="S17" s="34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>
        <v>30.01491</v>
      </c>
      <c r="AF17" s="1">
        <f t="shared" si="21"/>
        <v>65373.064353206355</v>
      </c>
    </row>
    <row r="18" spans="2:32" x14ac:dyDescent="0.25">
      <c r="B18" s="12" t="s">
        <v>3</v>
      </c>
      <c r="C18" s="35"/>
      <c r="D18" s="37">
        <v>4436.8065839185501</v>
      </c>
      <c r="E18" s="37">
        <v>11194.080675622423</v>
      </c>
      <c r="F18" s="37">
        <v>10651.619302222467</v>
      </c>
      <c r="G18" s="37">
        <v>4397.7590744308591</v>
      </c>
      <c r="H18" s="37">
        <v>5283.2488977746134</v>
      </c>
      <c r="I18" s="37">
        <v>9476.7728771451402</v>
      </c>
      <c r="J18" s="37">
        <v>8851.9736316076633</v>
      </c>
      <c r="K18" s="37">
        <v>4141.0692375356284</v>
      </c>
      <c r="L18" s="37">
        <v>11702.060178299804</v>
      </c>
      <c r="M18" s="37">
        <v>9660.8261236096005</v>
      </c>
      <c r="N18" s="37">
        <v>3983.7398524908731</v>
      </c>
      <c r="O18" s="37">
        <v>1716.2676692571304</v>
      </c>
      <c r="P18" s="35"/>
      <c r="Q18" s="35"/>
      <c r="R18" s="35"/>
      <c r="S18" s="34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>
        <v>5263.3714115720104</v>
      </c>
      <c r="AF18" s="1">
        <f t="shared" si="21"/>
        <v>90759.595515486755</v>
      </c>
    </row>
    <row r="19" spans="2:32" x14ac:dyDescent="0.25">
      <c r="B19" s="12" t="s">
        <v>4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>
        <v>28732.601737616598</v>
      </c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1">
        <f t="shared" si="21"/>
        <v>28732.601737616598</v>
      </c>
    </row>
    <row r="20" spans="2:32" x14ac:dyDescent="0.25">
      <c r="B20" s="12" t="s">
        <v>50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>
        <f>C38*$C$43</f>
        <v>1940.3051212889561</v>
      </c>
      <c r="Q20" s="35">
        <f>D38*$D$43</f>
        <v>3300.4807081408967</v>
      </c>
      <c r="R20" s="36"/>
      <c r="S20" s="35"/>
      <c r="T20" s="35"/>
      <c r="U20" s="35"/>
      <c r="V20" s="35"/>
      <c r="W20" s="35"/>
      <c r="X20" s="35">
        <f>E38*$E$43</f>
        <v>1093.2021778331434</v>
      </c>
      <c r="Y20" s="35"/>
      <c r="Z20" s="35"/>
      <c r="AA20" s="35"/>
      <c r="AB20" s="35"/>
      <c r="AC20" s="35"/>
      <c r="AD20" s="35"/>
      <c r="AE20" s="35">
        <f>G38*$G$43</f>
        <v>54.943347934746726</v>
      </c>
      <c r="AF20" s="1">
        <f t="shared" si="21"/>
        <v>6388.931355197743</v>
      </c>
    </row>
    <row r="21" spans="2:32" x14ac:dyDescent="0.25">
      <c r="B21" s="12" t="s">
        <v>52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>
        <f t="shared" ref="P21:P24" si="22">C39*$C$43</f>
        <v>5435.7730985336966</v>
      </c>
      <c r="Q21" s="35">
        <f t="shared" ref="Q21:Q24" si="23">D39*$D$43</f>
        <v>4941.4565697498711</v>
      </c>
      <c r="R21" s="36"/>
      <c r="S21" s="35"/>
      <c r="T21" s="35"/>
      <c r="U21" s="35"/>
      <c r="V21" s="35"/>
      <c r="W21" s="35"/>
      <c r="X21" s="35">
        <f t="shared" ref="X21:X24" si="24">E39*$E$43</f>
        <v>1166.3723873321755</v>
      </c>
      <c r="Y21" s="35"/>
      <c r="Z21" s="35"/>
      <c r="AA21" s="35"/>
      <c r="AB21" s="35"/>
      <c r="AC21" s="35"/>
      <c r="AD21" s="35"/>
      <c r="AE21" s="35">
        <f t="shared" ref="AE21:AE24" si="25">G39*$G$43</f>
        <v>54.356600087529522</v>
      </c>
      <c r="AF21" s="1">
        <f t="shared" si="21"/>
        <v>11597.958655703273</v>
      </c>
    </row>
    <row r="22" spans="2:32" x14ac:dyDescent="0.25">
      <c r="B22" s="12" t="s">
        <v>54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>
        <f t="shared" si="22"/>
        <v>8734.4508158542812</v>
      </c>
      <c r="Q22" s="35">
        <f t="shared" si="23"/>
        <v>5819.0407768424793</v>
      </c>
      <c r="R22" s="36"/>
      <c r="S22" s="35"/>
      <c r="T22" s="35"/>
      <c r="U22" s="35"/>
      <c r="V22" s="35"/>
      <c r="W22" s="35"/>
      <c r="X22" s="35">
        <f t="shared" si="24"/>
        <v>975.26204494424871</v>
      </c>
      <c r="Y22" s="35"/>
      <c r="Z22" s="35"/>
      <c r="AA22" s="35"/>
      <c r="AB22" s="35"/>
      <c r="AC22" s="35"/>
      <c r="AD22" s="35"/>
      <c r="AE22" s="35">
        <f t="shared" si="25"/>
        <v>136.04258126308915</v>
      </c>
      <c r="AF22" s="1">
        <f t="shared" si="21"/>
        <v>15664.796218904099</v>
      </c>
    </row>
    <row r="23" spans="2:32" x14ac:dyDescent="0.25">
      <c r="B23" s="12" t="s">
        <v>56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>
        <f t="shared" si="22"/>
        <v>14583.626336302324</v>
      </c>
      <c r="Q23" s="35">
        <f t="shared" si="23"/>
        <v>8452.0383227141501</v>
      </c>
      <c r="R23" s="36"/>
      <c r="S23" s="35"/>
      <c r="T23" s="35"/>
      <c r="U23" s="35"/>
      <c r="V23" s="35"/>
      <c r="W23" s="35"/>
      <c r="X23" s="35">
        <f t="shared" si="24"/>
        <v>918.22811318303104</v>
      </c>
      <c r="Y23" s="35"/>
      <c r="Z23" s="35"/>
      <c r="AA23" s="35"/>
      <c r="AB23" s="35"/>
      <c r="AC23" s="35"/>
      <c r="AD23" s="35"/>
      <c r="AE23" s="35">
        <f t="shared" si="25"/>
        <v>167.93514662988446</v>
      </c>
      <c r="AF23" s="1">
        <f t="shared" si="21"/>
        <v>24121.827918829389</v>
      </c>
    </row>
    <row r="24" spans="2:32" x14ac:dyDescent="0.25">
      <c r="B24" s="12" t="s">
        <v>58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>
        <f t="shared" si="22"/>
        <v>34400.811671227093</v>
      </c>
      <c r="Q24" s="35">
        <f t="shared" si="23"/>
        <v>28393.151704751202</v>
      </c>
      <c r="R24" s="36"/>
      <c r="S24" s="35"/>
      <c r="T24" s="35"/>
      <c r="U24" s="35"/>
      <c r="V24" s="35"/>
      <c r="W24" s="35"/>
      <c r="X24" s="35">
        <f t="shared" si="24"/>
        <v>824.63727670740036</v>
      </c>
      <c r="Y24" s="35"/>
      <c r="Z24" s="35"/>
      <c r="AA24" s="35"/>
      <c r="AB24" s="35"/>
      <c r="AC24" s="35"/>
      <c r="AD24" s="35"/>
      <c r="AE24" s="35">
        <f t="shared" si="25"/>
        <v>607.50596782137029</v>
      </c>
      <c r="AF24" s="1">
        <f t="shared" si="21"/>
        <v>64226.106620507067</v>
      </c>
    </row>
    <row r="25" spans="2:32" x14ac:dyDescent="0.25">
      <c r="B25" s="12" t="s">
        <v>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>
        <v>1341.3684282292686</v>
      </c>
      <c r="R25" s="35">
        <v>7518.6541899999984</v>
      </c>
      <c r="S25" s="35">
        <f>F38*F43</f>
        <v>118.02567261519425</v>
      </c>
      <c r="T25" s="35">
        <f>F39*F43</f>
        <v>197.33230669241303</v>
      </c>
      <c r="U25" s="35">
        <f>F40*F43</f>
        <v>260.01893225915489</v>
      </c>
      <c r="V25" s="35">
        <f>F41*F43</f>
        <v>404.21291387373901</v>
      </c>
      <c r="W25" s="35">
        <f>F42*F43</f>
        <v>1922.1581345594984</v>
      </c>
      <c r="X25" s="35"/>
      <c r="Y25" s="35">
        <v>13722.231300758005</v>
      </c>
      <c r="Z25" s="35">
        <v>4006.8901377098273</v>
      </c>
      <c r="AA25" s="35">
        <v>695.52296735031621</v>
      </c>
      <c r="AB25" s="35"/>
      <c r="AC25" s="35"/>
      <c r="AD25" s="35"/>
      <c r="AE25" s="35"/>
      <c r="AF25" s="1">
        <f t="shared" si="21"/>
        <v>30186.414984047413</v>
      </c>
    </row>
    <row r="26" spans="2:32" x14ac:dyDescent="0.25">
      <c r="B26" s="12" t="s">
        <v>23</v>
      </c>
      <c r="C26" s="35">
        <v>13722.231300758005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1">
        <f t="shared" si="21"/>
        <v>13722.231300758005</v>
      </c>
    </row>
    <row r="27" spans="2:32" x14ac:dyDescent="0.25">
      <c r="B27" s="12" t="s">
        <v>7</v>
      </c>
      <c r="C27" s="35"/>
      <c r="D27" s="37">
        <v>178.08796944101738</v>
      </c>
      <c r="E27" s="37">
        <v>55.727277879736633</v>
      </c>
      <c r="F27" s="37">
        <v>2403.221778721037</v>
      </c>
      <c r="G27" s="37">
        <v>55.646121403247129</v>
      </c>
      <c r="H27" s="37">
        <v>210.90361573434876</v>
      </c>
      <c r="I27" s="37">
        <v>358.98086346918024</v>
      </c>
      <c r="J27" s="37">
        <v>-470.82900746130014</v>
      </c>
      <c r="K27" s="37">
        <v>155.68929815684635</v>
      </c>
      <c r="L27" s="37">
        <v>722.80024266025293</v>
      </c>
      <c r="M27" s="37">
        <v>89.903023928899003</v>
      </c>
      <c r="N27" s="37">
        <v>229.45392555142274</v>
      </c>
      <c r="O27" s="37">
        <v>17.305028225138386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1">
        <f t="shared" si="21"/>
        <v>4006.8901377098268</v>
      </c>
    </row>
    <row r="28" spans="2:32" x14ac:dyDescent="0.25">
      <c r="B28" s="12" t="s">
        <v>8</v>
      </c>
      <c r="C28" s="35">
        <v>695.52296735031621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1">
        <f t="shared" si="21"/>
        <v>695.52296735031621</v>
      </c>
    </row>
    <row r="29" spans="2:32" x14ac:dyDescent="0.25">
      <c r="B29" s="12" t="s">
        <v>9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>
        <v>21187.119321353213</v>
      </c>
      <c r="S29" s="35">
        <f>H38*H43</f>
        <v>0</v>
      </c>
      <c r="T29" s="35">
        <f>H39*H43</f>
        <v>309.02794904224845</v>
      </c>
      <c r="U29" s="35">
        <f>H40*H43</f>
        <v>798.35646526797416</v>
      </c>
      <c r="V29" s="35">
        <f>H41*H43</f>
        <v>1777.1489691851875</v>
      </c>
      <c r="W29" s="35">
        <f>H42*H43</f>
        <v>9298.3982919095397</v>
      </c>
      <c r="X29" s="35">
        <v>1987.02527822927</v>
      </c>
      <c r="Y29" s="35"/>
      <c r="Z29" s="35"/>
      <c r="AA29" s="35"/>
      <c r="AB29" s="35"/>
      <c r="AC29" s="35"/>
      <c r="AD29" s="35"/>
      <c r="AE29" s="35">
        <v>2297.1774911766861</v>
      </c>
      <c r="AF29" s="1">
        <f t="shared" si="21"/>
        <v>37654.253766164111</v>
      </c>
    </row>
    <row r="30" spans="2:32" x14ac:dyDescent="0.25">
      <c r="B30" s="12" t="s">
        <v>10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-1158.9116294489993</v>
      </c>
      <c r="AC30" s="35"/>
      <c r="AD30" s="35"/>
      <c r="AE30" s="35"/>
      <c r="AF30" s="1">
        <f t="shared" si="21"/>
        <v>-1158.9116294489993</v>
      </c>
    </row>
    <row r="31" spans="2:32" x14ac:dyDescent="0.25">
      <c r="B31" s="12" t="s">
        <v>11</v>
      </c>
      <c r="C31" s="35" t="s">
        <v>16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1">
        <f t="shared" si="21"/>
        <v>0</v>
      </c>
    </row>
    <row r="32" spans="2:32" ht="15.75" thickBot="1" x14ac:dyDescent="0.3">
      <c r="B32" s="13" t="s">
        <v>12</v>
      </c>
      <c r="C32" s="35">
        <v>46258.384633466005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>
        <v>278.09730999999999</v>
      </c>
      <c r="Q32" s="35">
        <v>9779.4572674423307</v>
      </c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1">
        <f t="shared" si="21"/>
        <v>56315.939210908335</v>
      </c>
    </row>
    <row r="34" spans="2:31" x14ac:dyDescent="0.25">
      <c r="C34" s="1">
        <f>SUM(C4:C32)</f>
        <v>354512.46471542265</v>
      </c>
      <c r="D34" s="1">
        <f t="shared" ref="D34:AE34" si="26">SUM(D4:D32)</f>
        <v>14013.633113672666</v>
      </c>
      <c r="E34" s="1">
        <f t="shared" si="26"/>
        <v>24880.029816090184</v>
      </c>
      <c r="F34" s="1">
        <f t="shared" si="26"/>
        <v>53859.330617237589</v>
      </c>
      <c r="G34" s="1">
        <f t="shared" si="26"/>
        <v>12714.463680094259</v>
      </c>
      <c r="H34" s="1">
        <f t="shared" si="26"/>
        <v>25252.802844958947</v>
      </c>
      <c r="I34" s="1">
        <f t="shared" si="26"/>
        <v>38699.059797484013</v>
      </c>
      <c r="J34" s="1">
        <f t="shared" si="26"/>
        <v>29770.130370304163</v>
      </c>
      <c r="K34" s="1">
        <f t="shared" si="26"/>
        <v>13132.645615221003</v>
      </c>
      <c r="L34" s="1">
        <f t="shared" si="26"/>
        <v>16847.361783080232</v>
      </c>
      <c r="M34" s="1">
        <f t="shared" si="26"/>
        <v>25179.679440368811</v>
      </c>
      <c r="N34" s="1">
        <f t="shared" si="26"/>
        <v>27885.445712031058</v>
      </c>
      <c r="O34" s="1">
        <f t="shared" si="26"/>
        <v>11601.743023305022</v>
      </c>
      <c r="P34" s="1">
        <f t="shared" si="26"/>
        <v>65373.064353206348</v>
      </c>
      <c r="Q34" s="1">
        <f t="shared" si="26"/>
        <v>90759.595515486799</v>
      </c>
      <c r="R34" s="1">
        <f t="shared" si="26"/>
        <v>28705.773511353211</v>
      </c>
      <c r="S34" s="1">
        <f t="shared" si="26"/>
        <v>10291.72953513205</v>
      </c>
      <c r="T34" s="1">
        <f t="shared" si="26"/>
        <v>14483.332296093457</v>
      </c>
      <c r="U34" s="1">
        <f t="shared" si="26"/>
        <v>17395.929999918488</v>
      </c>
      <c r="V34" s="1">
        <f t="shared" si="26"/>
        <v>24666.245936300504</v>
      </c>
      <c r="W34" s="1">
        <f t="shared" si="26"/>
        <v>55189.211227960463</v>
      </c>
      <c r="X34" s="1">
        <f t="shared" si="26"/>
        <v>30186.414978229266</v>
      </c>
      <c r="Y34" s="1">
        <f t="shared" si="26"/>
        <v>13722.231300758005</v>
      </c>
      <c r="Z34" s="1">
        <f t="shared" si="26"/>
        <v>4006.8901377098273</v>
      </c>
      <c r="AA34" s="1">
        <f t="shared" si="26"/>
        <v>695.52296735031621</v>
      </c>
      <c r="AB34" s="1">
        <f t="shared" si="26"/>
        <v>37654.253780909545</v>
      </c>
      <c r="AC34" s="1">
        <f t="shared" si="26"/>
        <v>-1158.9116294489993</v>
      </c>
      <c r="AD34" s="1">
        <f t="shared" si="26"/>
        <v>0</v>
      </c>
      <c r="AE34" s="1">
        <f t="shared" si="26"/>
        <v>56315.939210908313</v>
      </c>
    </row>
    <row r="36" spans="2:31" ht="15.75" thickBot="1" x14ac:dyDescent="0.3"/>
    <row r="37" spans="2:31" x14ac:dyDescent="0.25">
      <c r="B37" s="25"/>
      <c r="C37" s="26" t="s">
        <v>2</v>
      </c>
      <c r="D37" s="26" t="s">
        <v>3</v>
      </c>
      <c r="E37" s="26" t="s">
        <v>37</v>
      </c>
      <c r="F37" s="26" t="s">
        <v>38</v>
      </c>
      <c r="G37" s="26" t="s">
        <v>39</v>
      </c>
      <c r="H37" s="26" t="s">
        <v>40</v>
      </c>
      <c r="I37" s="27" t="s">
        <v>41</v>
      </c>
      <c r="K37" s="138" t="s">
        <v>36</v>
      </c>
      <c r="L37" s="139"/>
      <c r="M37" s="139"/>
      <c r="N37" s="139"/>
      <c r="O37" s="139"/>
      <c r="P37" s="140"/>
    </row>
    <row r="38" spans="2:31" x14ac:dyDescent="0.25">
      <c r="B38" s="28" t="s">
        <v>50</v>
      </c>
      <c r="C38" s="18">
        <v>2.9807298619585927E-2</v>
      </c>
      <c r="D38" s="18">
        <v>6.4834593379953176E-2</v>
      </c>
      <c r="E38" s="18">
        <v>0.21961985225976635</v>
      </c>
      <c r="F38" s="18">
        <v>4.067399176019211E-2</v>
      </c>
      <c r="G38" s="18">
        <v>5.382467506397768E-2</v>
      </c>
      <c r="H38" s="18">
        <v>0</v>
      </c>
      <c r="I38" s="29">
        <v>9.5133117054281485E-2</v>
      </c>
      <c r="K38" s="19" t="s">
        <v>42</v>
      </c>
      <c r="L38" s="17" t="s">
        <v>43</v>
      </c>
      <c r="M38" s="17" t="s">
        <v>44</v>
      </c>
      <c r="N38" s="17" t="s">
        <v>45</v>
      </c>
      <c r="O38" s="17" t="s">
        <v>46</v>
      </c>
      <c r="P38" s="22" t="s">
        <v>47</v>
      </c>
    </row>
    <row r="39" spans="2:31" x14ac:dyDescent="0.25">
      <c r="B39" s="28" t="s">
        <v>52</v>
      </c>
      <c r="C39" s="18">
        <v>8.3505274607877725E-2</v>
      </c>
      <c r="D39" s="18">
        <v>9.7069898519386924E-2</v>
      </c>
      <c r="E39" s="18">
        <v>0.23431944847887151</v>
      </c>
      <c r="F39" s="18">
        <v>6.8004633556255883E-2</v>
      </c>
      <c r="G39" s="18">
        <v>5.3249873683864073E-2</v>
      </c>
      <c r="H39" s="18">
        <v>2.5365647388971065E-2</v>
      </c>
      <c r="I39" s="29">
        <v>0.1306970337596329</v>
      </c>
      <c r="K39" s="19" t="s">
        <v>48</v>
      </c>
      <c r="L39" s="17">
        <v>9.1396192541366633E-2</v>
      </c>
      <c r="M39" s="17">
        <v>8.497716629508148E-2</v>
      </c>
      <c r="N39" s="17">
        <v>7.8197514554559616E-2</v>
      </c>
      <c r="O39" s="17">
        <v>6.2230190116409845E-2</v>
      </c>
      <c r="P39" s="22">
        <v>3.9095369376160621E-2</v>
      </c>
    </row>
    <row r="40" spans="2:31" x14ac:dyDescent="0.25">
      <c r="B40" s="28" t="s">
        <v>54</v>
      </c>
      <c r="C40" s="18">
        <v>0.1341801250172974</v>
      </c>
      <c r="D40" s="18">
        <v>0.11430914948158007</v>
      </c>
      <c r="E40" s="18">
        <v>0.19592616129777332</v>
      </c>
      <c r="F40" s="18">
        <v>8.960769020723458E-2</v>
      </c>
      <c r="G40" s="18">
        <v>0.13327268917152685</v>
      </c>
      <c r="H40" s="18">
        <v>6.5530734846006383E-2</v>
      </c>
      <c r="I40" s="29">
        <v>0.15277056570285413</v>
      </c>
      <c r="K40" s="19" t="s">
        <v>25</v>
      </c>
      <c r="L40" s="17">
        <v>1.6756222244137845E-3</v>
      </c>
      <c r="M40" s="17">
        <v>2.5801623129023516E-3</v>
      </c>
      <c r="N40" s="17">
        <v>3.5038875385894497E-3</v>
      </c>
      <c r="O40" s="17">
        <v>3.6492936034507777E-3</v>
      </c>
      <c r="P40" s="22">
        <v>4.6321062487744997E-3</v>
      </c>
    </row>
    <row r="41" spans="2:31" x14ac:dyDescent="0.25">
      <c r="B41" s="28" t="s">
        <v>56</v>
      </c>
      <c r="C41" s="18">
        <v>0.22403615822744852</v>
      </c>
      <c r="D41" s="18">
        <v>0.16603171366319652</v>
      </c>
      <c r="E41" s="18">
        <v>0.18446827736634921</v>
      </c>
      <c r="F41" s="18">
        <v>0.13929980117009855</v>
      </c>
      <c r="G41" s="18">
        <v>0.16451590663732721</v>
      </c>
      <c r="H41" s="18">
        <v>0.14587202953562625</v>
      </c>
      <c r="I41" s="29">
        <v>0.21025352570659558</v>
      </c>
      <c r="K41" s="19" t="s">
        <v>49</v>
      </c>
      <c r="L41" s="17">
        <v>0.23053897731939951</v>
      </c>
      <c r="M41" s="17">
        <v>0.25397298420112563</v>
      </c>
      <c r="N41" s="17">
        <v>0.25434008121490187</v>
      </c>
      <c r="O41" s="17">
        <v>0.24166984025878691</v>
      </c>
      <c r="P41" s="22">
        <v>0.19792463044271585</v>
      </c>
    </row>
    <row r="42" spans="2:31" x14ac:dyDescent="0.25">
      <c r="B42" s="28" t="s">
        <v>58</v>
      </c>
      <c r="C42" s="18">
        <v>0.52847114352779045</v>
      </c>
      <c r="D42" s="18">
        <v>0.55775464495588345</v>
      </c>
      <c r="E42" s="18">
        <v>0.16566626059723955</v>
      </c>
      <c r="F42" s="18">
        <v>0.66241388330621886</v>
      </c>
      <c r="G42" s="18">
        <v>0.5951368554433043</v>
      </c>
      <c r="H42" s="18">
        <v>0.76323158822939619</v>
      </c>
      <c r="I42" s="29">
        <v>0.41114575777663598</v>
      </c>
      <c r="K42" s="19" t="s">
        <v>51</v>
      </c>
      <c r="L42" s="17">
        <v>7.5697012075900114E-2</v>
      </c>
      <c r="M42" s="17">
        <v>6.4849177331284688E-2</v>
      </c>
      <c r="N42" s="17">
        <v>5.6579160278712064E-2</v>
      </c>
      <c r="O42" s="17">
        <v>4.7138038151407623E-2</v>
      </c>
      <c r="P42" s="22">
        <v>3.290802414917228E-2</v>
      </c>
    </row>
    <row r="43" spans="2:31" ht="15.75" thickBot="1" x14ac:dyDescent="0.3">
      <c r="B43" s="30" t="s">
        <v>65</v>
      </c>
      <c r="C43" s="31">
        <v>65094.96704320635</v>
      </c>
      <c r="D43" s="31">
        <v>50906.168082198594</v>
      </c>
      <c r="E43" s="31">
        <v>4977.7019999999993</v>
      </c>
      <c r="F43" s="31">
        <v>2901.7479599999997</v>
      </c>
      <c r="G43" s="31">
        <v>1020.78364373662</v>
      </c>
      <c r="H43" s="31">
        <v>12182.931675404951</v>
      </c>
      <c r="I43" s="32">
        <v>106941.76936000001</v>
      </c>
      <c r="K43" s="19" t="s">
        <v>53</v>
      </c>
      <c r="L43" s="17">
        <v>1.558662330395549E-2</v>
      </c>
      <c r="M43" s="17">
        <v>1.5906899802253498E-2</v>
      </c>
      <c r="N43" s="17">
        <v>1.4386614300687727E-2</v>
      </c>
      <c r="O43" s="17">
        <v>1.5748626649520356E-2</v>
      </c>
      <c r="P43" s="22">
        <v>1.4750508205286138E-2</v>
      </c>
    </row>
    <row r="44" spans="2:31" x14ac:dyDescent="0.25">
      <c r="K44" s="19" t="s">
        <v>55</v>
      </c>
      <c r="L44" s="17">
        <v>2.9919173683657749E-2</v>
      </c>
      <c r="M44" s="17">
        <v>3.7527951407532345E-2</v>
      </c>
      <c r="N44" s="17">
        <v>4.5397178527407281E-2</v>
      </c>
      <c r="O44" s="17">
        <v>5.3043359513399863E-2</v>
      </c>
      <c r="P44" s="22">
        <v>6.5322869858443461E-2</v>
      </c>
    </row>
    <row r="45" spans="2:31" x14ac:dyDescent="0.25">
      <c r="K45" s="19" t="s">
        <v>57</v>
      </c>
      <c r="L45" s="17">
        <v>0.10577570406689733</v>
      </c>
      <c r="M45" s="17">
        <v>0.12749994823888475</v>
      </c>
      <c r="N45" s="17">
        <v>0.1401886595540914</v>
      </c>
      <c r="O45" s="17">
        <v>0.15412375102964018</v>
      </c>
      <c r="P45" s="22">
        <v>0.16163563746794815</v>
      </c>
    </row>
    <row r="46" spans="2:31" x14ac:dyDescent="0.25">
      <c r="D46" s="18"/>
      <c r="E46" s="136" t="s">
        <v>66</v>
      </c>
      <c r="F46" s="136"/>
      <c r="G46" s="33"/>
      <c r="K46" s="19" t="s">
        <v>59</v>
      </c>
      <c r="L46" s="17">
        <v>7.8352880758537045E-3</v>
      </c>
      <c r="M46" s="17">
        <v>1.1591603011169398E-2</v>
      </c>
      <c r="N46" s="17">
        <v>1.6588205248198169E-2</v>
      </c>
      <c r="O46" s="17">
        <v>1.9489090278283602E-2</v>
      </c>
      <c r="P46" s="22">
        <v>2.6971870243204084E-2</v>
      </c>
    </row>
    <row r="47" spans="2:31" x14ac:dyDescent="0.25">
      <c r="D47" s="18" t="s">
        <v>50</v>
      </c>
      <c r="E47" s="136">
        <f>I38*$I$43</f>
        <v>10173.703862516853</v>
      </c>
      <c r="F47" s="136"/>
      <c r="K47" s="19" t="s">
        <v>61</v>
      </c>
      <c r="L47" s="17">
        <v>0.31180085501450083</v>
      </c>
      <c r="M47" s="17">
        <v>0.25050099566077999</v>
      </c>
      <c r="N47" s="17">
        <v>0.22140521197524768</v>
      </c>
      <c r="O47" s="17">
        <v>0.20391253587731642</v>
      </c>
      <c r="P47" s="22">
        <v>0.19762565989404002</v>
      </c>
    </row>
    <row r="48" spans="2:31" x14ac:dyDescent="0.25">
      <c r="D48" s="18" t="s">
        <v>52</v>
      </c>
      <c r="E48" s="136">
        <f t="shared" ref="E48:E51" si="27">I39*$I$43</f>
        <v>13976.972040358796</v>
      </c>
      <c r="F48" s="136"/>
      <c r="K48" s="19" t="s">
        <v>62</v>
      </c>
      <c r="L48" s="17">
        <v>1.3248771179141101E-2</v>
      </c>
      <c r="M48" s="17">
        <v>1.5848022056012906E-2</v>
      </c>
      <c r="N48" s="17">
        <v>1.9128130335986718E-2</v>
      </c>
      <c r="O48" s="17">
        <v>2.6724322426086699E-2</v>
      </c>
      <c r="P48" s="22">
        <v>5.9387954899451437E-2</v>
      </c>
    </row>
    <row r="49" spans="2:16" x14ac:dyDescent="0.25">
      <c r="D49" s="18" t="s">
        <v>54</v>
      </c>
      <c r="E49" s="136">
        <f t="shared" si="27"/>
        <v>16337.554602391354</v>
      </c>
      <c r="F49" s="136"/>
      <c r="K49" s="19" t="s">
        <v>63</v>
      </c>
      <c r="L49" s="17">
        <v>0.1062826922422407</v>
      </c>
      <c r="M49" s="17">
        <v>0.12492720830120949</v>
      </c>
      <c r="N49" s="17">
        <v>0.13623646352959612</v>
      </c>
      <c r="O49" s="17">
        <v>0.15725144372091041</v>
      </c>
      <c r="P49" s="22">
        <v>0.18169029442355433</v>
      </c>
    </row>
    <row r="50" spans="2:16" ht="15.75" thickBot="1" x14ac:dyDescent="0.3">
      <c r="D50" s="18" t="s">
        <v>56</v>
      </c>
      <c r="E50" s="136">
        <f t="shared" si="27"/>
        <v>22484.884053241578</v>
      </c>
      <c r="F50" s="136"/>
      <c r="K50" s="23" t="s">
        <v>64</v>
      </c>
      <c r="L50" s="20">
        <v>1.024308827267314E-2</v>
      </c>
      <c r="M50" s="20">
        <v>9.8178813817635241E-3</v>
      </c>
      <c r="N50" s="20">
        <v>1.4048892942022039E-2</v>
      </c>
      <c r="O50" s="20">
        <v>1.5019508374787343E-2</v>
      </c>
      <c r="P50" s="24">
        <v>1.8055074791248966E-2</v>
      </c>
    </row>
    <row r="51" spans="2:16" x14ac:dyDescent="0.25">
      <c r="D51" s="18" t="s">
        <v>58</v>
      </c>
      <c r="E51" s="136">
        <f t="shared" si="27"/>
        <v>43968.654801491437</v>
      </c>
      <c r="F51" s="136"/>
    </row>
    <row r="52" spans="2:16" x14ac:dyDescent="0.25">
      <c r="D52" s="18" t="s">
        <v>60</v>
      </c>
      <c r="E52" s="136">
        <f>SUM(E47:F51)</f>
        <v>106941.76936000002</v>
      </c>
      <c r="F52" s="136"/>
    </row>
    <row r="54" spans="2:16" x14ac:dyDescent="0.25">
      <c r="B54" t="s">
        <v>67</v>
      </c>
    </row>
    <row r="55" spans="2:16" x14ac:dyDescent="0.25">
      <c r="H55" s="137" t="s">
        <v>68</v>
      </c>
      <c r="I55" s="137"/>
      <c r="J55" s="137"/>
    </row>
    <row r="56" spans="2:16" x14ac:dyDescent="0.25"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 t="s">
        <v>60</v>
      </c>
    </row>
    <row r="57" spans="2:16" x14ac:dyDescent="0.25">
      <c r="B57">
        <v>1</v>
      </c>
      <c r="C57">
        <v>957.42204231934011</v>
      </c>
      <c r="D57">
        <v>6.4642571271136623E-2</v>
      </c>
      <c r="E57">
        <v>7392.2699452043071</v>
      </c>
      <c r="F57">
        <v>38.572531663900079</v>
      </c>
      <c r="G57">
        <v>7.0206874260005661</v>
      </c>
      <c r="H57">
        <v>424.86020901085141</v>
      </c>
      <c r="I57">
        <v>0</v>
      </c>
      <c r="J57">
        <v>0.56566656381647296</v>
      </c>
      <c r="K57">
        <v>0</v>
      </c>
      <c r="L57">
        <v>22.08632263938927</v>
      </c>
      <c r="M57">
        <v>60.24159063000485</v>
      </c>
      <c r="N57">
        <v>29.124393403879004</v>
      </c>
      <c r="O57">
        <v>8932.2280314327581</v>
      </c>
    </row>
    <row r="58" spans="2:16" x14ac:dyDescent="0.25">
      <c r="B58">
        <v>2</v>
      </c>
      <c r="C58">
        <v>93.153630551915683</v>
      </c>
      <c r="D58">
        <v>1536.3800550122871</v>
      </c>
      <c r="E58">
        <v>3052.0114075578917</v>
      </c>
      <c r="F58">
        <v>1068.5656368133666</v>
      </c>
      <c r="G58">
        <v>107.09306706270608</v>
      </c>
      <c r="H58">
        <v>0.26620579874544925</v>
      </c>
      <c r="I58">
        <v>7.6142319068131972E-2</v>
      </c>
      <c r="J58">
        <v>9.0507926809183688E-3</v>
      </c>
      <c r="K58">
        <v>5.3390694875905574E-3</v>
      </c>
      <c r="L58">
        <v>1.5033980325840067E-2</v>
      </c>
      <c r="M58">
        <v>3.4607094536337223E-2</v>
      </c>
      <c r="N58">
        <v>0.39412847163489739</v>
      </c>
      <c r="O58">
        <v>5858.0043045246457</v>
      </c>
    </row>
    <row r="59" spans="2:16" x14ac:dyDescent="0.25">
      <c r="B59">
        <v>3</v>
      </c>
      <c r="C59">
        <v>3360.5131515737608</v>
      </c>
      <c r="D59">
        <v>2520.4388498006074</v>
      </c>
      <c r="E59">
        <v>13997.215826118698</v>
      </c>
      <c r="F59">
        <v>513.45298965254437</v>
      </c>
      <c r="G59">
        <v>7476.5037703347198</v>
      </c>
      <c r="H59">
        <v>4583.3564959905925</v>
      </c>
      <c r="I59">
        <v>3627.5235362570447</v>
      </c>
      <c r="J59">
        <v>426.74977145084813</v>
      </c>
      <c r="K59">
        <v>46.307253212774718</v>
      </c>
      <c r="L59">
        <v>1011.9689992340913</v>
      </c>
      <c r="M59">
        <v>2625.7837192834909</v>
      </c>
      <c r="N59">
        <v>839.59152707663804</v>
      </c>
      <c r="O59">
        <v>41029.405889985814</v>
      </c>
    </row>
    <row r="60" spans="2:16" x14ac:dyDescent="0.25">
      <c r="B60">
        <v>4</v>
      </c>
      <c r="C60">
        <v>112.80178844241203</v>
      </c>
      <c r="D60">
        <v>1964.0239362678262</v>
      </c>
      <c r="E60">
        <v>1691.0092771249344</v>
      </c>
      <c r="F60">
        <v>4222.0732642555431</v>
      </c>
      <c r="G60">
        <v>91.284361253164704</v>
      </c>
      <c r="H60">
        <v>540.30981193902642</v>
      </c>
      <c r="I60">
        <v>278.68906262126728</v>
      </c>
      <c r="J60">
        <v>57.003161636133292</v>
      </c>
      <c r="K60">
        <v>90.4083064266581</v>
      </c>
      <c r="L60">
        <v>135.55458668973102</v>
      </c>
      <c r="M60">
        <v>481.51800915969716</v>
      </c>
      <c r="N60">
        <v>560.8347740164362</v>
      </c>
      <c r="O60">
        <v>10225.510339832832</v>
      </c>
    </row>
    <row r="61" spans="2:16" x14ac:dyDescent="0.25">
      <c r="B61">
        <v>5</v>
      </c>
      <c r="C61">
        <v>27.688704374574122</v>
      </c>
      <c r="D61">
        <v>12.966078042682915</v>
      </c>
      <c r="E61">
        <v>38.830990988776705</v>
      </c>
      <c r="F61">
        <v>99.611245017582519</v>
      </c>
      <c r="G61">
        <v>3193.5457843369163</v>
      </c>
      <c r="H61">
        <v>260.43760998387</v>
      </c>
      <c r="I61">
        <v>154.15329608303003</v>
      </c>
      <c r="J61">
        <v>9.9086685593005903</v>
      </c>
      <c r="K61">
        <v>2193.3180970105918</v>
      </c>
      <c r="L61">
        <v>67.561225279686582</v>
      </c>
      <c r="M61">
        <v>361.44086673788411</v>
      </c>
      <c r="N61">
        <v>362.83115210154102</v>
      </c>
      <c r="O61">
        <v>6782.2937185164365</v>
      </c>
    </row>
    <row r="62" spans="2:16" x14ac:dyDescent="0.25">
      <c r="B62">
        <v>6</v>
      </c>
      <c r="C62">
        <v>213.50040878204595</v>
      </c>
      <c r="D62">
        <v>74.95703111560465</v>
      </c>
      <c r="E62">
        <v>410.78425434074165</v>
      </c>
      <c r="F62">
        <v>6.3598059067893473</v>
      </c>
      <c r="G62">
        <v>37.123788226751017</v>
      </c>
      <c r="H62">
        <v>1548.5977294921004</v>
      </c>
      <c r="I62">
        <v>762.73921260681914</v>
      </c>
      <c r="J62">
        <v>36.976505772052946</v>
      </c>
      <c r="K62">
        <v>22.136213466498809</v>
      </c>
      <c r="L62">
        <v>300.0886139282826</v>
      </c>
      <c r="M62">
        <v>424.10239820518302</v>
      </c>
      <c r="N62">
        <v>86.854599618761796</v>
      </c>
      <c r="O62">
        <v>3924.220561461631</v>
      </c>
    </row>
    <row r="63" spans="2:16" x14ac:dyDescent="0.25">
      <c r="B63">
        <v>7</v>
      </c>
      <c r="C63">
        <v>429.4752743326988</v>
      </c>
      <c r="D63">
        <v>931.4161323319945</v>
      </c>
      <c r="E63">
        <v>2827.4663361213593</v>
      </c>
      <c r="F63">
        <v>269.31211319217965</v>
      </c>
      <c r="G63">
        <v>282.72364572887977</v>
      </c>
      <c r="H63">
        <v>3456.6444606158339</v>
      </c>
      <c r="I63">
        <v>5120.2585687888932</v>
      </c>
      <c r="J63">
        <v>653.80759849768435</v>
      </c>
      <c r="K63">
        <v>34.347722364620033</v>
      </c>
      <c r="L63">
        <v>1005.7261300381633</v>
      </c>
      <c r="M63">
        <v>504.46684621511872</v>
      </c>
      <c r="N63">
        <v>494.49166097212213</v>
      </c>
      <c r="O63">
        <v>16010.136489199547</v>
      </c>
    </row>
    <row r="64" spans="2:16" x14ac:dyDescent="0.25">
      <c r="B64">
        <v>8</v>
      </c>
      <c r="C64">
        <v>393.21771288996166</v>
      </c>
      <c r="D64">
        <v>244.20938352800525</v>
      </c>
      <c r="E64">
        <v>840.46922046226348</v>
      </c>
      <c r="F64">
        <v>329.03159761066331</v>
      </c>
      <c r="G64">
        <v>686.65800286348565</v>
      </c>
      <c r="H64">
        <v>1152.6816782470678</v>
      </c>
      <c r="I64">
        <v>602.90029126579964</v>
      </c>
      <c r="J64">
        <v>1890.3310382453051</v>
      </c>
      <c r="K64">
        <v>816.22413691396139</v>
      </c>
      <c r="L64">
        <v>448.92454278652735</v>
      </c>
      <c r="M64">
        <v>222.39917069994598</v>
      </c>
      <c r="N64">
        <v>50.920940363447848</v>
      </c>
      <c r="O64">
        <v>7677.9677158764334</v>
      </c>
    </row>
    <row r="65" spans="2:15" x14ac:dyDescent="0.25">
      <c r="B65">
        <v>9</v>
      </c>
      <c r="C65">
        <v>60.102105588494801</v>
      </c>
      <c r="D65">
        <v>79.500233739104274</v>
      </c>
      <c r="E65">
        <v>311.30717512664251</v>
      </c>
      <c r="F65">
        <v>40.002950452821494</v>
      </c>
      <c r="G65">
        <v>95.422139449087155</v>
      </c>
      <c r="H65">
        <v>2161.7011279625331</v>
      </c>
      <c r="I65">
        <v>789.49170657541947</v>
      </c>
      <c r="J65">
        <v>173.9968009003739</v>
      </c>
      <c r="K65">
        <v>299.64446978539587</v>
      </c>
      <c r="L65">
        <v>695.88930890238771</v>
      </c>
      <c r="M65">
        <v>859.45635365502085</v>
      </c>
      <c r="N65">
        <v>147.86297171612793</v>
      </c>
      <c r="O65">
        <v>5714.3773438534081</v>
      </c>
    </row>
    <row r="66" spans="2:15" x14ac:dyDescent="0.25">
      <c r="B66">
        <v>10</v>
      </c>
      <c r="C66">
        <v>1558.7234732047095</v>
      </c>
      <c r="D66">
        <v>3791.0667180502423</v>
      </c>
      <c r="E66">
        <v>4500.5239439576408</v>
      </c>
      <c r="F66">
        <v>899.32523660552317</v>
      </c>
      <c r="G66">
        <v>1700.1979370303686</v>
      </c>
      <c r="H66">
        <v>4700.9402431324706</v>
      </c>
      <c r="I66">
        <v>4580.8907645148893</v>
      </c>
      <c r="J66">
        <v>1996.6071300569511</v>
      </c>
      <c r="K66">
        <v>413.32232272311046</v>
      </c>
      <c r="L66">
        <v>4172.5016706384749</v>
      </c>
      <c r="M66">
        <v>1758.4369149608422</v>
      </c>
      <c r="N66">
        <v>811.18895725259028</v>
      </c>
      <c r="O66">
        <v>30883.725312127815</v>
      </c>
    </row>
    <row r="67" spans="2:15" x14ac:dyDescent="0.25">
      <c r="B67">
        <v>11</v>
      </c>
      <c r="C67">
        <v>7.4021136868857509</v>
      </c>
      <c r="D67">
        <v>8.4917168737767046</v>
      </c>
      <c r="E67">
        <v>34.355257082333786</v>
      </c>
      <c r="F67">
        <v>8.765265083371318E-2</v>
      </c>
      <c r="G67">
        <v>10.715099680587555</v>
      </c>
      <c r="H67">
        <v>48.160434973614251</v>
      </c>
      <c r="I67">
        <v>109.56735071856913</v>
      </c>
      <c r="J67">
        <v>20.455101027930379</v>
      </c>
      <c r="K67">
        <v>0.32984871020015616</v>
      </c>
      <c r="L67">
        <v>4.5900603105766233</v>
      </c>
      <c r="M67">
        <v>1010.1491246852461</v>
      </c>
      <c r="N67">
        <v>41.975810516627696</v>
      </c>
      <c r="O67">
        <v>1296.2795709171819</v>
      </c>
    </row>
    <row r="68" spans="2:15" x14ac:dyDescent="0.25">
      <c r="B68">
        <v>12</v>
      </c>
      <c r="C68">
        <v>3.9229281341100295</v>
      </c>
      <c r="D68">
        <v>0</v>
      </c>
      <c r="E68">
        <v>16.715916336601499</v>
      </c>
      <c r="F68">
        <v>0</v>
      </c>
      <c r="G68">
        <v>13.394942807725002</v>
      </c>
      <c r="H68">
        <v>34.080501391594488</v>
      </c>
      <c r="I68">
        <v>22.23327917705873</v>
      </c>
      <c r="J68">
        <v>0</v>
      </c>
      <c r="K68">
        <v>0</v>
      </c>
      <c r="L68">
        <v>0</v>
      </c>
      <c r="M68">
        <v>2.1499921642028901</v>
      </c>
      <c r="N68">
        <v>0</v>
      </c>
      <c r="O68">
        <v>92.497560011292634</v>
      </c>
    </row>
    <row r="69" spans="2:15" x14ac:dyDescent="0.25">
      <c r="B69" t="s">
        <v>60</v>
      </c>
      <c r="C69">
        <v>7217.923333880909</v>
      </c>
      <c r="D69">
        <v>11163.514777333405</v>
      </c>
      <c r="E69">
        <v>35112.959550422187</v>
      </c>
      <c r="F69">
        <v>7486.3950238217467</v>
      </c>
      <c r="G69">
        <v>13701.683226200392</v>
      </c>
      <c r="H69">
        <v>18912.036508538302</v>
      </c>
      <c r="I69">
        <v>16048.523210927859</v>
      </c>
      <c r="J69">
        <v>5266.4104935030773</v>
      </c>
      <c r="K69">
        <v>3916.0437096832989</v>
      </c>
      <c r="L69">
        <v>7864.9064944276361</v>
      </c>
      <c r="M69">
        <v>8310.1795934911734</v>
      </c>
      <c r="N69">
        <v>3426.0709155098066</v>
      </c>
      <c r="O69">
        <f>SUM(C69:N69)</f>
        <v>138426.64683773977</v>
      </c>
    </row>
    <row r="71" spans="2:15" x14ac:dyDescent="0.25">
      <c r="C71">
        <f>C57/$C$69</f>
        <v>0.13264508336147104</v>
      </c>
      <c r="D71">
        <f>D57/$D$69</f>
        <v>5.7905214048167007E-6</v>
      </c>
      <c r="E71">
        <f>E57/$E$69</f>
        <v>0.21052825053351062</v>
      </c>
      <c r="F71">
        <f>F57/$F$69</f>
        <v>5.152350569421209E-3</v>
      </c>
      <c r="G71">
        <f>G57/$G$69</f>
        <v>5.1239598158097765E-4</v>
      </c>
      <c r="H71">
        <f>H57/$H$69</f>
        <v>2.2465069207064921E-2</v>
      </c>
      <c r="I71">
        <f>I57/$I$69</f>
        <v>0</v>
      </c>
      <c r="J71">
        <f>J57/$J$69</f>
        <v>1.0741026824899221E-4</v>
      </c>
      <c r="K71">
        <f>K57/$K$69</f>
        <v>0</v>
      </c>
      <c r="L71">
        <f>L57/$L$69</f>
        <v>2.8082117257258745E-3</v>
      </c>
      <c r="M71">
        <f>M57/$M$69</f>
        <v>7.2491322181759098E-3</v>
      </c>
      <c r="N71">
        <f>N57/$N$69</f>
        <v>8.5008145254766958E-3</v>
      </c>
    </row>
    <row r="72" spans="2:15" x14ac:dyDescent="0.25">
      <c r="C72">
        <f t="shared" ref="C72:C83" si="28">C58/$C$69</f>
        <v>1.2905876973596108E-2</v>
      </c>
      <c r="D72">
        <f t="shared" ref="D72:D83" si="29">D58/$D$69</f>
        <v>0.13762511947686762</v>
      </c>
      <c r="E72">
        <f t="shared" ref="E72:E83" si="30">E58/$E$69</f>
        <v>8.6919799602058756E-2</v>
      </c>
      <c r="F72">
        <f t="shared" ref="F72:F83" si="31">F58/$F$69</f>
        <v>0.14273433787733419</v>
      </c>
      <c r="G72">
        <f t="shared" ref="G72:G83" si="32">G58/$G$69</f>
        <v>7.8160518890060503E-3</v>
      </c>
      <c r="H72">
        <f t="shared" ref="H72:H83" si="33">H58/$H$69</f>
        <v>1.4075998564473166E-5</v>
      </c>
      <c r="I72">
        <f t="shared" ref="I72:I83" si="34">I58/$I$69</f>
        <v>4.7445062743396024E-6</v>
      </c>
      <c r="J72">
        <f t="shared" ref="J72:J83" si="35">J58/$J$69</f>
        <v>1.7185885323758764E-6</v>
      </c>
      <c r="K72">
        <f t="shared" ref="K72:K83" si="36">K58/$K$69</f>
        <v>1.3633835277140822E-6</v>
      </c>
      <c r="L72">
        <f t="shared" ref="L72:L83" si="37">L58/$L$69</f>
        <v>1.9115268994605073E-6</v>
      </c>
      <c r="M72">
        <f t="shared" ref="M72:M83" si="38">M58/$M$69</f>
        <v>4.1644219775277446E-6</v>
      </c>
      <c r="N72">
        <f t="shared" ref="N72:N83" si="39">N58/$N$69</f>
        <v>1.1503803667655556E-4</v>
      </c>
    </row>
    <row r="73" spans="2:15" x14ac:dyDescent="0.25">
      <c r="C73">
        <f t="shared" si="28"/>
        <v>0.46557894786711335</v>
      </c>
      <c r="D73">
        <f t="shared" si="29"/>
        <v>0.22577466864809911</v>
      </c>
      <c r="E73">
        <f t="shared" si="30"/>
        <v>0.39863389487344991</v>
      </c>
      <c r="F73">
        <f t="shared" si="31"/>
        <v>6.8584811250105612E-2</v>
      </c>
      <c r="G73">
        <f t="shared" si="32"/>
        <v>0.5456631602778651</v>
      </c>
      <c r="H73">
        <f t="shared" si="33"/>
        <v>0.24235129272943842</v>
      </c>
      <c r="I73">
        <f t="shared" si="34"/>
        <v>0.22603472535011629</v>
      </c>
      <c r="J73">
        <f t="shared" si="35"/>
        <v>8.1032379070585026E-2</v>
      </c>
      <c r="K73">
        <f t="shared" si="36"/>
        <v>1.1825009281247198E-2</v>
      </c>
      <c r="L73">
        <f t="shared" si="37"/>
        <v>0.12866891678255568</v>
      </c>
      <c r="M73">
        <f t="shared" si="38"/>
        <v>0.31597195821617352</v>
      </c>
      <c r="N73">
        <f t="shared" si="39"/>
        <v>0.24505958801839484</v>
      </c>
    </row>
    <row r="74" spans="2:15" x14ac:dyDescent="0.25">
      <c r="C74">
        <f t="shared" si="28"/>
        <v>1.5628011441036066E-2</v>
      </c>
      <c r="D74">
        <f t="shared" si="29"/>
        <v>0.17593239901967209</v>
      </c>
      <c r="E74">
        <f t="shared" si="30"/>
        <v>4.8159121269645361E-2</v>
      </c>
      <c r="F74">
        <f t="shared" si="31"/>
        <v>0.56396613467775669</v>
      </c>
      <c r="G74">
        <f t="shared" si="32"/>
        <v>6.6622735138563505E-3</v>
      </c>
      <c r="H74">
        <f t="shared" si="33"/>
        <v>2.8569626105316069E-2</v>
      </c>
      <c r="I74">
        <f t="shared" si="34"/>
        <v>1.7365402346273245E-2</v>
      </c>
      <c r="J74">
        <f t="shared" si="35"/>
        <v>1.0823911600976682E-2</v>
      </c>
      <c r="K74">
        <f t="shared" si="36"/>
        <v>2.3086643850042641E-2</v>
      </c>
      <c r="L74">
        <f t="shared" si="37"/>
        <v>1.7235371683792144E-2</v>
      </c>
      <c r="M74">
        <f t="shared" si="38"/>
        <v>5.7943153182494288E-2</v>
      </c>
      <c r="N74">
        <f t="shared" si="39"/>
        <v>0.1636961953932535</v>
      </c>
    </row>
    <row r="75" spans="2:15" x14ac:dyDescent="0.25">
      <c r="C75">
        <f t="shared" si="28"/>
        <v>3.8361039725378398E-3</v>
      </c>
      <c r="D75">
        <f t="shared" si="29"/>
        <v>1.1614691520818753E-3</v>
      </c>
      <c r="E75">
        <f t="shared" si="30"/>
        <v>1.1058877259552966E-3</v>
      </c>
      <c r="F75">
        <f t="shared" si="31"/>
        <v>1.3305635716605793E-2</v>
      </c>
      <c r="G75">
        <f t="shared" si="32"/>
        <v>0.23307689512411223</v>
      </c>
      <c r="H75">
        <f t="shared" si="33"/>
        <v>1.3770997632449E-2</v>
      </c>
      <c r="I75">
        <f t="shared" si="34"/>
        <v>9.605450548749745E-3</v>
      </c>
      <c r="J75">
        <f t="shared" si="35"/>
        <v>1.8814842807115869E-3</v>
      </c>
      <c r="K75">
        <f t="shared" si="36"/>
        <v>0.5600851930194547</v>
      </c>
      <c r="L75">
        <f t="shared" si="37"/>
        <v>8.5902134154492975E-3</v>
      </c>
      <c r="M75">
        <f t="shared" si="38"/>
        <v>4.3493749162891421E-2</v>
      </c>
      <c r="N75">
        <f t="shared" si="39"/>
        <v>0.1059029894737456</v>
      </c>
    </row>
    <row r="76" spans="2:15" x14ac:dyDescent="0.25">
      <c r="C76">
        <f t="shared" si="28"/>
        <v>2.9579201510755278E-2</v>
      </c>
      <c r="D76">
        <f t="shared" si="29"/>
        <v>6.7144651671710697E-3</v>
      </c>
      <c r="E76">
        <f t="shared" si="30"/>
        <v>1.1698935652258413E-2</v>
      </c>
      <c r="F76">
        <f t="shared" si="31"/>
        <v>8.4951513866853305E-4</v>
      </c>
      <c r="G76">
        <f t="shared" si="32"/>
        <v>2.7094326743565943E-3</v>
      </c>
      <c r="H76">
        <f t="shared" si="33"/>
        <v>8.1884239637172229E-2</v>
      </c>
      <c r="I76">
        <f t="shared" si="34"/>
        <v>4.7527065424153803E-2</v>
      </c>
      <c r="J76">
        <f t="shared" si="35"/>
        <v>7.0211970406919705E-3</v>
      </c>
      <c r="K76">
        <f t="shared" si="36"/>
        <v>5.6526982606864276E-3</v>
      </c>
      <c r="L76">
        <f t="shared" si="37"/>
        <v>3.8155394999406331E-2</v>
      </c>
      <c r="M76">
        <f t="shared" si="38"/>
        <v>5.1034083371357584E-2</v>
      </c>
      <c r="N76">
        <f t="shared" si="39"/>
        <v>2.5351080511956552E-2</v>
      </c>
    </row>
    <row r="77" spans="2:15" x14ac:dyDescent="0.25">
      <c r="C77">
        <f t="shared" si="28"/>
        <v>5.9501224170218497E-2</v>
      </c>
      <c r="D77">
        <f t="shared" si="29"/>
        <v>8.3433949872414565E-2</v>
      </c>
      <c r="E77">
        <f t="shared" si="30"/>
        <v>8.0524865244159194E-2</v>
      </c>
      <c r="F77">
        <f t="shared" si="31"/>
        <v>3.5973537641979504E-2</v>
      </c>
      <c r="G77">
        <f t="shared" si="32"/>
        <v>2.0634227274226785E-2</v>
      </c>
      <c r="H77">
        <f t="shared" si="33"/>
        <v>0.1827748407240673</v>
      </c>
      <c r="I77">
        <f t="shared" si="34"/>
        <v>0.31904858169768391</v>
      </c>
      <c r="J77">
        <f t="shared" si="35"/>
        <v>0.12414672181446092</v>
      </c>
      <c r="K77">
        <f t="shared" si="36"/>
        <v>8.7710262987329701E-3</v>
      </c>
      <c r="L77">
        <f t="shared" si="37"/>
        <v>0.12787515411031652</v>
      </c>
      <c r="M77">
        <f t="shared" si="38"/>
        <v>6.0704686407768493E-2</v>
      </c>
      <c r="N77">
        <f t="shared" si="39"/>
        <v>0.1443319981304417</v>
      </c>
    </row>
    <row r="78" spans="2:15" x14ac:dyDescent="0.25">
      <c r="C78">
        <f t="shared" si="28"/>
        <v>5.4477956428852461E-2</v>
      </c>
      <c r="D78">
        <f t="shared" si="29"/>
        <v>2.1875671632007175E-2</v>
      </c>
      <c r="E78">
        <f t="shared" si="30"/>
        <v>2.3936154377854429E-2</v>
      </c>
      <c r="F78">
        <f t="shared" si="31"/>
        <v>4.3950605941001392E-2</v>
      </c>
      <c r="G78">
        <f t="shared" si="32"/>
        <v>5.0114864832844518E-2</v>
      </c>
      <c r="H78">
        <f t="shared" si="33"/>
        <v>6.0949632670530295E-2</v>
      </c>
      <c r="I78">
        <f t="shared" si="34"/>
        <v>3.756733771337098E-2</v>
      </c>
      <c r="J78">
        <f t="shared" si="35"/>
        <v>0.35894107392071267</v>
      </c>
      <c r="K78">
        <f t="shared" si="36"/>
        <v>0.20843080349069232</v>
      </c>
      <c r="L78">
        <f t="shared" si="37"/>
        <v>5.7079450735313231E-2</v>
      </c>
      <c r="M78">
        <f t="shared" si="38"/>
        <v>2.6762258047243272E-2</v>
      </c>
      <c r="N78">
        <f t="shared" si="39"/>
        <v>1.4862780607642706E-2</v>
      </c>
    </row>
    <row r="79" spans="2:15" x14ac:dyDescent="0.25">
      <c r="C79">
        <f t="shared" si="28"/>
        <v>8.3267863633817926E-3</v>
      </c>
      <c r="D79">
        <f t="shared" si="29"/>
        <v>7.1214340039682609E-3</v>
      </c>
      <c r="E79">
        <f t="shared" si="30"/>
        <v>8.8658768475384595E-3</v>
      </c>
      <c r="F79">
        <f t="shared" si="31"/>
        <v>5.3434196733583928E-3</v>
      </c>
      <c r="G79">
        <f t="shared" si="32"/>
        <v>6.9642640158707443E-3</v>
      </c>
      <c r="H79">
        <f t="shared" si="33"/>
        <v>0.11430292697386557</v>
      </c>
      <c r="I79">
        <f t="shared" si="34"/>
        <v>4.9194040859649561E-2</v>
      </c>
      <c r="J79">
        <f t="shared" si="35"/>
        <v>3.3038974290937925E-2</v>
      </c>
      <c r="K79">
        <f t="shared" si="36"/>
        <v>7.6517141278187858E-2</v>
      </c>
      <c r="L79">
        <f t="shared" si="37"/>
        <v>8.8480302899396471E-2</v>
      </c>
      <c r="M79">
        <f t="shared" si="38"/>
        <v>0.10342211548931836</v>
      </c>
      <c r="N79">
        <f t="shared" si="39"/>
        <v>4.3158176045554976E-2</v>
      </c>
    </row>
    <row r="80" spans="2:15" x14ac:dyDescent="0.25">
      <c r="C80">
        <f t="shared" si="28"/>
        <v>0.21595179127049835</v>
      </c>
      <c r="D80">
        <f t="shared" si="29"/>
        <v>0.33959436554405698</v>
      </c>
      <c r="E80">
        <f t="shared" si="30"/>
        <v>0.12817273170878379</v>
      </c>
      <c r="F80">
        <f t="shared" si="31"/>
        <v>0.12012794325491317</v>
      </c>
      <c r="G80">
        <f t="shared" si="32"/>
        <v>0.12408679349550616</v>
      </c>
      <c r="H80">
        <f t="shared" si="33"/>
        <v>0.24856869544483567</v>
      </c>
      <c r="I80">
        <f t="shared" si="34"/>
        <v>0.28544001864268986</v>
      </c>
      <c r="J80">
        <f t="shared" si="35"/>
        <v>0.37912106025917869</v>
      </c>
      <c r="K80">
        <f t="shared" si="36"/>
        <v>0.10554589104842677</v>
      </c>
      <c r="L80">
        <f t="shared" si="37"/>
        <v>0.53052145929449179</v>
      </c>
      <c r="M80">
        <f t="shared" si="38"/>
        <v>0.21160035053130646</v>
      </c>
      <c r="N80">
        <f t="shared" si="39"/>
        <v>0.23676945902676497</v>
      </c>
    </row>
    <row r="81" spans="2:14" x14ac:dyDescent="0.25">
      <c r="C81">
        <f t="shared" si="28"/>
        <v>1.0255184690228355E-3</v>
      </c>
      <c r="D81">
        <f t="shared" si="29"/>
        <v>7.6066696225622729E-4</v>
      </c>
      <c r="E81">
        <f t="shared" si="30"/>
        <v>9.7842100245066656E-4</v>
      </c>
      <c r="F81">
        <f t="shared" si="31"/>
        <v>1.1708258855537545E-5</v>
      </c>
      <c r="G81">
        <f t="shared" si="32"/>
        <v>7.8202798179555894E-4</v>
      </c>
      <c r="H81">
        <f t="shared" si="33"/>
        <v>2.5465493867818543E-3</v>
      </c>
      <c r="I81">
        <f t="shared" si="34"/>
        <v>6.8272544008262303E-3</v>
      </c>
      <c r="J81">
        <f t="shared" si="35"/>
        <v>3.8840688649631233E-3</v>
      </c>
      <c r="K81">
        <f t="shared" si="36"/>
        <v>8.4230089001440669E-5</v>
      </c>
      <c r="L81">
        <f t="shared" si="37"/>
        <v>5.8361282665327638E-4</v>
      </c>
      <c r="M81">
        <f t="shared" si="38"/>
        <v>0.12155563105717121</v>
      </c>
      <c r="N81">
        <f t="shared" si="39"/>
        <v>1.2251880230091969E-2</v>
      </c>
    </row>
    <row r="82" spans="2:14" x14ac:dyDescent="0.25">
      <c r="C82">
        <f>C68/$C$69</f>
        <v>5.4349817151642737E-4</v>
      </c>
      <c r="D82">
        <f t="shared" si="29"/>
        <v>0</v>
      </c>
      <c r="E82">
        <f t="shared" si="30"/>
        <v>4.760611623351616E-4</v>
      </c>
      <c r="F82">
        <f t="shared" si="31"/>
        <v>0</v>
      </c>
      <c r="G82">
        <f t="shared" si="32"/>
        <v>9.7761293897899774E-4</v>
      </c>
      <c r="H82">
        <f t="shared" si="33"/>
        <v>1.8020534899141089E-3</v>
      </c>
      <c r="I82">
        <f t="shared" si="34"/>
        <v>1.3853785102120493E-3</v>
      </c>
      <c r="J82">
        <f t="shared" si="35"/>
        <v>0</v>
      </c>
      <c r="K82">
        <f t="shared" si="36"/>
        <v>0</v>
      </c>
      <c r="L82">
        <f t="shared" si="37"/>
        <v>0</v>
      </c>
      <c r="M82">
        <f t="shared" si="38"/>
        <v>2.5871789412190802E-4</v>
      </c>
      <c r="N82">
        <f t="shared" si="39"/>
        <v>0</v>
      </c>
    </row>
    <row r="83" spans="2:14" x14ac:dyDescent="0.25">
      <c r="C83">
        <f t="shared" si="28"/>
        <v>1</v>
      </c>
      <c r="D83">
        <f t="shared" si="29"/>
        <v>1</v>
      </c>
      <c r="E83">
        <f t="shared" si="30"/>
        <v>1</v>
      </c>
      <c r="F83">
        <f t="shared" si="31"/>
        <v>1</v>
      </c>
      <c r="G83">
        <f t="shared" si="32"/>
        <v>1</v>
      </c>
      <c r="H83">
        <f t="shared" si="33"/>
        <v>1</v>
      </c>
      <c r="I83">
        <f t="shared" si="34"/>
        <v>1</v>
      </c>
      <c r="J83">
        <f t="shared" si="35"/>
        <v>1</v>
      </c>
      <c r="K83">
        <f t="shared" si="36"/>
        <v>1</v>
      </c>
      <c r="L83">
        <f t="shared" si="37"/>
        <v>1</v>
      </c>
      <c r="M83">
        <f t="shared" si="38"/>
        <v>1</v>
      </c>
      <c r="N83">
        <f t="shared" si="39"/>
        <v>1</v>
      </c>
    </row>
    <row r="85" spans="2:14" x14ac:dyDescent="0.25">
      <c r="G85" t="s">
        <v>65</v>
      </c>
      <c r="H85">
        <v>138990.162129017</v>
      </c>
    </row>
    <row r="86" spans="2:14" x14ac:dyDescent="0.25">
      <c r="B86">
        <v>1</v>
      </c>
      <c r="C86">
        <v>7217.923333880909</v>
      </c>
      <c r="E86">
        <f>C86/$C$98</f>
        <v>5.2142585974372241E-2</v>
      </c>
      <c r="G86">
        <f>E86*$H$85</f>
        <v>7247.3064784042053</v>
      </c>
    </row>
    <row r="87" spans="2:14" x14ac:dyDescent="0.25">
      <c r="B87">
        <v>2</v>
      </c>
      <c r="C87">
        <v>11163.514777333405</v>
      </c>
      <c r="E87">
        <f t="shared" ref="E87:E97" si="40">C87/$C$98</f>
        <v>8.0645706822754987E-2</v>
      </c>
      <c r="G87">
        <f t="shared" ref="G87:G97" si="41">E87*$H$85</f>
        <v>11208.959866303889</v>
      </c>
    </row>
    <row r="88" spans="2:14" x14ac:dyDescent="0.25">
      <c r="B88">
        <v>3</v>
      </c>
      <c r="C88">
        <v>35112.959550422187</v>
      </c>
      <c r="E88">
        <f t="shared" si="40"/>
        <v>0.25365751719450891</v>
      </c>
      <c r="G88">
        <f t="shared" si="41"/>
        <v>35255.899440108711</v>
      </c>
    </row>
    <row r="89" spans="2:14" x14ac:dyDescent="0.25">
      <c r="B89">
        <v>4</v>
      </c>
      <c r="C89">
        <v>7486.3950238217467</v>
      </c>
      <c r="E89">
        <f t="shared" si="40"/>
        <v>5.4082036911557288E-2</v>
      </c>
      <c r="G89">
        <f t="shared" si="41"/>
        <v>7516.8710786048296</v>
      </c>
    </row>
    <row r="90" spans="2:14" x14ac:dyDescent="0.25">
      <c r="B90">
        <v>5</v>
      </c>
      <c r="C90">
        <v>13701.683226200392</v>
      </c>
      <c r="E90">
        <f t="shared" si="40"/>
        <v>9.8981543938293615E-2</v>
      </c>
      <c r="G90">
        <f t="shared" si="41"/>
        <v>13757.460839763849</v>
      </c>
    </row>
    <row r="91" spans="2:14" x14ac:dyDescent="0.25">
      <c r="B91">
        <v>6</v>
      </c>
      <c r="C91">
        <v>18912.036508538302</v>
      </c>
      <c r="E91">
        <f t="shared" si="40"/>
        <v>0.13662135824691699</v>
      </c>
      <c r="G91">
        <f t="shared" si="41"/>
        <v>18989.024733025504</v>
      </c>
    </row>
    <row r="92" spans="2:14" x14ac:dyDescent="0.25">
      <c r="B92">
        <v>7</v>
      </c>
      <c r="C92">
        <v>16048.523210927859</v>
      </c>
      <c r="E92">
        <f t="shared" si="40"/>
        <v>0.11593521606963098</v>
      </c>
      <c r="G92">
        <f t="shared" si="41"/>
        <v>16113.854477980627</v>
      </c>
    </row>
    <row r="93" spans="2:14" x14ac:dyDescent="0.25">
      <c r="B93">
        <v>8</v>
      </c>
      <c r="C93">
        <v>5266.4104935030773</v>
      </c>
      <c r="E93">
        <f t="shared" si="40"/>
        <v>3.8044773992656419E-2</v>
      </c>
      <c r="G93">
        <f t="shared" si="41"/>
        <v>5287.8493054011251</v>
      </c>
    </row>
    <row r="94" spans="2:14" x14ac:dyDescent="0.25">
      <c r="B94">
        <v>9</v>
      </c>
      <c r="C94">
        <v>3916.0437096832989</v>
      </c>
      <c r="E94">
        <f t="shared" si="40"/>
        <v>2.8289666759562463E-2</v>
      </c>
      <c r="G94">
        <f t="shared" si="41"/>
        <v>3931.9853694874496</v>
      </c>
    </row>
    <row r="95" spans="2:14" x14ac:dyDescent="0.25">
      <c r="B95">
        <v>10</v>
      </c>
      <c r="C95">
        <v>7864.9064944276361</v>
      </c>
      <c r="E95">
        <f t="shared" si="40"/>
        <v>5.6816419916944756E-2</v>
      </c>
      <c r="G95">
        <f t="shared" si="41"/>
        <v>7896.9234158464624</v>
      </c>
    </row>
    <row r="96" spans="2:14" x14ac:dyDescent="0.25">
      <c r="B96">
        <v>11</v>
      </c>
      <c r="C96">
        <v>8310.1795934911734</v>
      </c>
      <c r="E96">
        <f t="shared" si="40"/>
        <v>6.0033091773379128E-2</v>
      </c>
      <c r="G96">
        <f t="shared" si="41"/>
        <v>8344.0091586881226</v>
      </c>
    </row>
    <row r="97" spans="2:28" x14ac:dyDescent="0.25">
      <c r="B97">
        <v>12</v>
      </c>
      <c r="C97">
        <v>3426.0709155098066</v>
      </c>
      <c r="E97">
        <f t="shared" si="40"/>
        <v>2.4750082399422422E-2</v>
      </c>
      <c r="G97">
        <f t="shared" si="41"/>
        <v>3440.0179654022527</v>
      </c>
    </row>
    <row r="98" spans="2:28" x14ac:dyDescent="0.25">
      <c r="B98" t="s">
        <v>60</v>
      </c>
      <c r="C98">
        <f>SUM(C86:C97)</f>
        <v>138426.64683773977</v>
      </c>
      <c r="O98">
        <v>177.94120382869332</v>
      </c>
      <c r="P98">
        <v>55.68135199217194</v>
      </c>
      <c r="Q98">
        <v>2401.2412388956263</v>
      </c>
      <c r="R98">
        <v>55.60026239824618</v>
      </c>
      <c r="S98">
        <v>210.72980613675628</v>
      </c>
      <c r="T98">
        <v>358.68502065394102</v>
      </c>
      <c r="U98">
        <v>-470.44098850753886</v>
      </c>
      <c r="V98">
        <v>155.56099170668014</v>
      </c>
      <c r="W98">
        <v>722.20456951885558</v>
      </c>
      <c r="X98">
        <v>89.828933172526618</v>
      </c>
      <c r="Y98">
        <v>229.2648282980293</v>
      </c>
      <c r="Z98">
        <v>17.29076682908946</v>
      </c>
    </row>
    <row r="101" spans="2:28" x14ac:dyDescent="0.25">
      <c r="C101" t="s">
        <v>69</v>
      </c>
      <c r="E101" t="s">
        <v>70</v>
      </c>
      <c r="F101">
        <v>65343.049443206342</v>
      </c>
      <c r="I101" t="s">
        <v>71</v>
      </c>
      <c r="K101" t="s">
        <v>72</v>
      </c>
      <c r="L101">
        <v>85496.224103914748</v>
      </c>
      <c r="N101" t="s">
        <v>73</v>
      </c>
      <c r="P101" t="s">
        <v>74</v>
      </c>
      <c r="Q101">
        <v>4006.8901377098273</v>
      </c>
    </row>
    <row r="102" spans="2:28" x14ac:dyDescent="0.25">
      <c r="T102" t="s">
        <v>75</v>
      </c>
      <c r="U102" t="s">
        <v>76</v>
      </c>
      <c r="V102" t="s">
        <v>77</v>
      </c>
      <c r="W102" t="s">
        <v>78</v>
      </c>
    </row>
    <row r="103" spans="2:28" x14ac:dyDescent="0.25">
      <c r="B103">
        <v>1</v>
      </c>
      <c r="C103">
        <v>2167.5835940313286</v>
      </c>
      <c r="D103">
        <f>C103/$C$115</f>
        <v>3.2925186385413995E-2</v>
      </c>
      <c r="E103">
        <f>D103*$F$101</f>
        <v>2151.4320819088912</v>
      </c>
      <c r="F103">
        <v>2151.4320819088912</v>
      </c>
      <c r="H103">
        <v>1</v>
      </c>
      <c r="I103">
        <v>4422.1898679466876</v>
      </c>
      <c r="J103">
        <f>I103/$I$115</f>
        <v>5.1894766469755653E-2</v>
      </c>
      <c r="K103">
        <f>J103*$L$101</f>
        <v>4436.8065839185501</v>
      </c>
      <c r="L103">
        <v>4436.8065839185501</v>
      </c>
      <c r="N103">
        <v>177.94120382869332</v>
      </c>
      <c r="O103">
        <f>N103/$N$115</f>
        <v>4.4445433570785418E-2</v>
      </c>
      <c r="P103">
        <f>O103*$Q$101</f>
        <v>178.08796944101738</v>
      </c>
      <c r="Q103">
        <v>178.08796944101738</v>
      </c>
      <c r="S103">
        <v>1</v>
      </c>
      <c r="T103">
        <v>0.99613148800004114</v>
      </c>
      <c r="U103">
        <v>308.86950544548904</v>
      </c>
      <c r="V103">
        <v>55.250515834547606</v>
      </c>
      <c r="W103">
        <v>4018.302153505098</v>
      </c>
      <c r="X103">
        <v>1</v>
      </c>
      <c r="Y103">
        <v>0.99613148800004114</v>
      </c>
      <c r="Z103">
        <v>308.86950544548904</v>
      </c>
      <c r="AA103">
        <v>55.250515834547606</v>
      </c>
      <c r="AB103">
        <v>4018.302153505098</v>
      </c>
    </row>
    <row r="104" spans="2:28" x14ac:dyDescent="0.25">
      <c r="B104">
        <v>2</v>
      </c>
      <c r="C104">
        <v>2439.4392108071625</v>
      </c>
      <c r="D104">
        <f t="shared" ref="D104:D114" si="42">C104/$C$115</f>
        <v>3.7054621982229384E-2</v>
      </c>
      <c r="E104">
        <f t="shared" ref="E104:E114" si="43">D104*$F$101</f>
        <v>2421.2619962841354</v>
      </c>
      <c r="F104">
        <v>2421.2619962841354</v>
      </c>
      <c r="H104">
        <v>2</v>
      </c>
      <c r="I104">
        <v>11157.202643031427</v>
      </c>
      <c r="J104">
        <f t="shared" ref="J104:J114" si="44">I104/$I$115</f>
        <v>0.13093070241343982</v>
      </c>
      <c r="K104">
        <f t="shared" ref="K104:K114" si="45">J104*$L$101</f>
        <v>11194.080675622423</v>
      </c>
      <c r="L104">
        <v>11194.080675622423</v>
      </c>
      <c r="N104">
        <v>55.68135199217194</v>
      </c>
      <c r="O104">
        <f t="shared" ref="O104:O115" si="46">N104/$N$115</f>
        <v>1.3907862697625156E-2</v>
      </c>
      <c r="P104">
        <f t="shared" ref="P104:P114" si="47">O104*$Q$101</f>
        <v>55.727277879736633</v>
      </c>
      <c r="Q104">
        <v>55.727277879736633</v>
      </c>
      <c r="S104">
        <v>2</v>
      </c>
      <c r="T104">
        <v>0</v>
      </c>
      <c r="U104">
        <v>0</v>
      </c>
      <c r="V104">
        <v>-53.170129781331049</v>
      </c>
      <c r="W104">
        <v>20756.114272078528</v>
      </c>
      <c r="X104">
        <v>2</v>
      </c>
      <c r="Y104">
        <v>0</v>
      </c>
      <c r="Z104">
        <v>0</v>
      </c>
      <c r="AA104">
        <v>-53.170129781331049</v>
      </c>
      <c r="AB104">
        <v>20756.114272078528</v>
      </c>
    </row>
    <row r="105" spans="2:28" x14ac:dyDescent="0.25">
      <c r="B105">
        <v>3</v>
      </c>
      <c r="C105">
        <v>5590.2451969689682</v>
      </c>
      <c r="D105">
        <f t="shared" si="42"/>
        <v>8.4914771249052168E-2</v>
      </c>
      <c r="E105">
        <f t="shared" si="43"/>
        <v>5548.5900961853722</v>
      </c>
      <c r="F105">
        <v>5548.5900961853722</v>
      </c>
      <c r="H105">
        <v>3</v>
      </c>
      <c r="I105">
        <v>10616.528366650629</v>
      </c>
      <c r="J105">
        <f t="shared" si="44"/>
        <v>0.12458584474182346</v>
      </c>
      <c r="K105">
        <f t="shared" si="45"/>
        <v>10651.619302222467</v>
      </c>
      <c r="L105">
        <v>10651.619302222467</v>
      </c>
      <c r="N105">
        <v>2401.2412388956263</v>
      </c>
      <c r="O105">
        <f t="shared" si="46"/>
        <v>0.59977231621694005</v>
      </c>
      <c r="P105">
        <f t="shared" si="47"/>
        <v>2403.221778721037</v>
      </c>
      <c r="Q105">
        <v>2403.221778721037</v>
      </c>
      <c r="S105">
        <v>3</v>
      </c>
      <c r="T105">
        <v>120.20032434496645</v>
      </c>
      <c r="U105">
        <v>12556.746174369364</v>
      </c>
      <c r="V105">
        <v>-889.30792331402415</v>
      </c>
      <c r="W105">
        <v>16237.128188645209</v>
      </c>
      <c r="X105">
        <v>3</v>
      </c>
      <c r="Y105">
        <v>120.20032434496645</v>
      </c>
      <c r="Z105">
        <v>12556.746174369364</v>
      </c>
      <c r="AA105">
        <v>-889.30792331402415</v>
      </c>
      <c r="AB105">
        <v>16237.128188645209</v>
      </c>
    </row>
    <row r="106" spans="2:28" x14ac:dyDescent="0.25">
      <c r="B106">
        <v>4</v>
      </c>
      <c r="C106">
        <v>749.77426661406957</v>
      </c>
      <c r="D106">
        <f t="shared" si="42"/>
        <v>1.1388929840229508E-2</v>
      </c>
      <c r="E106">
        <f t="shared" si="43"/>
        <v>744.18740565532482</v>
      </c>
      <c r="F106">
        <v>744.18740565532482</v>
      </c>
      <c r="H106">
        <v>4</v>
      </c>
      <c r="I106">
        <v>4383.2709974575191</v>
      </c>
      <c r="J106">
        <f t="shared" si="44"/>
        <v>5.1438050282614674E-2</v>
      </c>
      <c r="K106">
        <f t="shared" si="45"/>
        <v>4397.7590744308591</v>
      </c>
      <c r="L106">
        <v>4397.7590744308591</v>
      </c>
      <c r="N106">
        <v>55.60026239824618</v>
      </c>
      <c r="O106">
        <f t="shared" si="46"/>
        <v>1.3887608467112142E-2</v>
      </c>
      <c r="P106">
        <f t="shared" si="47"/>
        <v>55.646121403247129</v>
      </c>
      <c r="Q106">
        <v>55.646121403247129</v>
      </c>
      <c r="S106">
        <v>4</v>
      </c>
      <c r="T106">
        <v>69.62756702099999</v>
      </c>
      <c r="U106">
        <v>0</v>
      </c>
      <c r="V106">
        <v>9.8074640899551715E-2</v>
      </c>
      <c r="W106">
        <v>67.526047808800001</v>
      </c>
      <c r="X106">
        <v>4</v>
      </c>
      <c r="Y106">
        <v>69.62756702099999</v>
      </c>
      <c r="Z106">
        <v>0</v>
      </c>
      <c r="AA106">
        <v>9.8074640899551715E-2</v>
      </c>
      <c r="AB106">
        <v>67.526047808800001</v>
      </c>
    </row>
    <row r="107" spans="2:28" x14ac:dyDescent="0.25">
      <c r="B107">
        <v>5</v>
      </c>
      <c r="C107">
        <v>6046.2424058074212</v>
      </c>
      <c r="D107">
        <f t="shared" si="42"/>
        <v>9.184128293403479E-2</v>
      </c>
      <c r="E107">
        <f t="shared" si="43"/>
        <v>6001.1894916861384</v>
      </c>
      <c r="F107">
        <v>6001.1894916861384</v>
      </c>
      <c r="H107">
        <v>5</v>
      </c>
      <c r="I107">
        <v>5265.8436430972224</v>
      </c>
      <c r="J107">
        <f t="shared" si="44"/>
        <v>6.1795113797694617E-2</v>
      </c>
      <c r="K107">
        <f t="shared" si="45"/>
        <v>5283.2488977746134</v>
      </c>
      <c r="L107">
        <v>5283.2488977746134</v>
      </c>
      <c r="N107">
        <v>210.72980613675628</v>
      </c>
      <c r="O107">
        <f t="shared" si="46"/>
        <v>5.2635237924165433E-2</v>
      </c>
      <c r="P107">
        <f t="shared" si="47"/>
        <v>210.90361573434876</v>
      </c>
      <c r="Q107">
        <v>210.90361573434876</v>
      </c>
      <c r="S107">
        <v>5</v>
      </c>
      <c r="T107">
        <v>0</v>
      </c>
      <c r="U107">
        <v>19013.818469140933</v>
      </c>
      <c r="V107">
        <v>0</v>
      </c>
      <c r="W107">
        <v>0</v>
      </c>
      <c r="X107">
        <v>5</v>
      </c>
      <c r="Y107">
        <v>0</v>
      </c>
      <c r="Z107">
        <v>19013.818469140933</v>
      </c>
      <c r="AA107">
        <v>0</v>
      </c>
      <c r="AB107">
        <v>0</v>
      </c>
    </row>
    <row r="108" spans="2:28" x14ac:dyDescent="0.25">
      <c r="B108">
        <v>6</v>
      </c>
      <c r="C108">
        <v>9948.4108191898795</v>
      </c>
      <c r="D108">
        <f t="shared" si="42"/>
        <v>0.15111448590146584</v>
      </c>
      <c r="E108">
        <f t="shared" si="43"/>
        <v>9874.2813238441904</v>
      </c>
      <c r="F108">
        <v>9874.2813238441904</v>
      </c>
      <c r="H108">
        <v>6</v>
      </c>
      <c r="I108">
        <v>9445.5523822114301</v>
      </c>
      <c r="J108">
        <f t="shared" si="44"/>
        <v>0.11084434402186906</v>
      </c>
      <c r="K108">
        <f t="shared" si="45"/>
        <v>9476.7728771451402</v>
      </c>
      <c r="L108">
        <v>9476.7728771451402</v>
      </c>
      <c r="N108">
        <v>358.68502065394102</v>
      </c>
      <c r="O108">
        <f t="shared" si="46"/>
        <v>8.959089247062782E-2</v>
      </c>
      <c r="P108">
        <f t="shared" si="47"/>
        <v>358.98086346918024</v>
      </c>
      <c r="Q108">
        <v>358.98086346918024</v>
      </c>
      <c r="S108">
        <v>6</v>
      </c>
      <c r="T108">
        <v>550.68358877200001</v>
      </c>
      <c r="U108">
        <v>2.5562885141994229E-13</v>
      </c>
      <c r="V108">
        <v>0</v>
      </c>
      <c r="W108">
        <v>710.24660534213228</v>
      </c>
      <c r="X108">
        <v>6</v>
      </c>
      <c r="Y108">
        <v>550.68358877200001</v>
      </c>
      <c r="Z108">
        <v>2.5562885141994229E-13</v>
      </c>
      <c r="AA108">
        <v>0</v>
      </c>
      <c r="AB108">
        <v>710.24660534213228</v>
      </c>
    </row>
    <row r="109" spans="2:28" x14ac:dyDescent="0.25">
      <c r="B109">
        <v>7</v>
      </c>
      <c r="C109">
        <v>5314.7334231054483</v>
      </c>
      <c r="D109">
        <f t="shared" si="42"/>
        <v>8.0729799314954151E-2</v>
      </c>
      <c r="E109">
        <f t="shared" si="43"/>
        <v>5275.1312681771742</v>
      </c>
      <c r="F109">
        <v>5275.1312681771742</v>
      </c>
      <c r="H109">
        <v>7</v>
      </c>
      <c r="I109">
        <v>8822.8114894415849</v>
      </c>
      <c r="J109">
        <f t="shared" si="44"/>
        <v>0.1035364277707598</v>
      </c>
      <c r="K109">
        <f t="shared" si="45"/>
        <v>8851.9736316076633</v>
      </c>
      <c r="L109">
        <v>8851.9736316076633</v>
      </c>
      <c r="N109">
        <v>-470.44098850753886</v>
      </c>
      <c r="O109">
        <f t="shared" si="46"/>
        <v>-0.11750484572317386</v>
      </c>
      <c r="P109">
        <f t="shared" si="47"/>
        <v>-470.82900746130014</v>
      </c>
      <c r="Q109">
        <v>-470.82900746130014</v>
      </c>
      <c r="S109">
        <v>7</v>
      </c>
      <c r="T109">
        <v>11.529399687000005</v>
      </c>
      <c r="U109">
        <v>2219.8583836594744</v>
      </c>
      <c r="V109">
        <v>2.7755575615628914E-17</v>
      </c>
      <c r="W109">
        <v>2433.1091264360389</v>
      </c>
      <c r="X109">
        <v>7</v>
      </c>
      <c r="Y109">
        <v>11.529399687000005</v>
      </c>
      <c r="Z109">
        <v>2219.8583836594744</v>
      </c>
      <c r="AA109">
        <v>2.7755575615628914E-17</v>
      </c>
      <c r="AB109">
        <v>2433.1091264360389</v>
      </c>
    </row>
    <row r="110" spans="2:28" x14ac:dyDescent="0.25">
      <c r="B110">
        <v>8</v>
      </c>
      <c r="C110">
        <v>3574.6740670420459</v>
      </c>
      <c r="D110">
        <f t="shared" si="42"/>
        <v>5.429862555176921E-2</v>
      </c>
      <c r="E110">
        <f t="shared" si="43"/>
        <v>3548.0377741274028</v>
      </c>
      <c r="F110">
        <v>3548.0377741274028</v>
      </c>
      <c r="H110">
        <v>8</v>
      </c>
      <c r="I110">
        <v>4127.4268053673513</v>
      </c>
      <c r="J110">
        <f t="shared" si="44"/>
        <v>4.8435697376558354E-2</v>
      </c>
      <c r="K110">
        <f t="shared" si="45"/>
        <v>4141.0692375356284</v>
      </c>
      <c r="L110">
        <v>4141.0692375356284</v>
      </c>
      <c r="N110">
        <v>155.56099170668014</v>
      </c>
      <c r="O110">
        <f t="shared" si="46"/>
        <v>3.8855394784003718E-2</v>
      </c>
      <c r="P110">
        <f t="shared" si="47"/>
        <v>155.68929815684635</v>
      </c>
      <c r="Q110">
        <v>155.68929815684635</v>
      </c>
      <c r="S110">
        <v>8</v>
      </c>
      <c r="T110">
        <v>82.832239068999996</v>
      </c>
      <c r="U110">
        <v>0</v>
      </c>
      <c r="V110">
        <v>0</v>
      </c>
      <c r="W110">
        <v>342.76714000662304</v>
      </c>
      <c r="X110">
        <v>8</v>
      </c>
      <c r="Y110">
        <v>82.832239068999996</v>
      </c>
      <c r="Z110">
        <v>0</v>
      </c>
      <c r="AA110">
        <v>0</v>
      </c>
      <c r="AB110">
        <v>342.76714000662304</v>
      </c>
    </row>
    <row r="111" spans="2:28" x14ac:dyDescent="0.25">
      <c r="B111">
        <v>9</v>
      </c>
      <c r="C111">
        <v>494.19845840418606</v>
      </c>
      <c r="D111">
        <f t="shared" si="42"/>
        <v>7.5067814681508025E-3</v>
      </c>
      <c r="E111">
        <f t="shared" si="43"/>
        <v>490.515992632723</v>
      </c>
      <c r="F111">
        <v>490.515992632723</v>
      </c>
      <c r="H111">
        <v>9</v>
      </c>
      <c r="I111">
        <v>11663.508646544551</v>
      </c>
      <c r="J111">
        <f t="shared" si="44"/>
        <v>0.13687224554006922</v>
      </c>
      <c r="K111">
        <f t="shared" si="45"/>
        <v>11702.060178299804</v>
      </c>
      <c r="L111">
        <v>11702.060178299804</v>
      </c>
      <c r="N111">
        <v>722.20456951885558</v>
      </c>
      <c r="O111">
        <f t="shared" si="46"/>
        <v>0.18038933382719988</v>
      </c>
      <c r="P111">
        <f t="shared" si="47"/>
        <v>722.80024266025293</v>
      </c>
      <c r="Q111">
        <v>722.80024266025293</v>
      </c>
      <c r="S111">
        <v>9</v>
      </c>
      <c r="T111">
        <v>0</v>
      </c>
      <c r="U111">
        <v>133.84108375229528</v>
      </c>
      <c r="V111">
        <v>0</v>
      </c>
      <c r="W111">
        <v>56.840608241784793</v>
      </c>
      <c r="X111">
        <v>9</v>
      </c>
      <c r="Y111">
        <v>0</v>
      </c>
      <c r="Z111">
        <v>133.84108375229528</v>
      </c>
      <c r="AA111">
        <v>0</v>
      </c>
      <c r="AB111">
        <v>56.840608241784793</v>
      </c>
    </row>
    <row r="112" spans="2:28" x14ac:dyDescent="0.25">
      <c r="B112">
        <v>10</v>
      </c>
      <c r="C112">
        <v>7588.5722936080147</v>
      </c>
      <c r="D112">
        <f t="shared" si="42"/>
        <v>0.11526898332974798</v>
      </c>
      <c r="E112">
        <f t="shared" si="43"/>
        <v>7532.0268769838503</v>
      </c>
      <c r="F112">
        <v>7532.0268769838503</v>
      </c>
      <c r="H112">
        <v>10</v>
      </c>
      <c r="I112">
        <v>9628.9992794974023</v>
      </c>
      <c r="J112">
        <f t="shared" si="44"/>
        <v>0.11299710864268736</v>
      </c>
      <c r="K112">
        <f t="shared" si="45"/>
        <v>9660.8261236096005</v>
      </c>
      <c r="L112">
        <v>9660.8261236096005</v>
      </c>
      <c r="N112">
        <v>89.828933172526618</v>
      </c>
      <c r="O112">
        <f t="shared" si="46"/>
        <v>2.2437107292460946E-2</v>
      </c>
      <c r="P112">
        <f t="shared" si="47"/>
        <v>89.903023928899003</v>
      </c>
      <c r="Q112">
        <v>89.903023928899003</v>
      </c>
      <c r="S112">
        <v>10</v>
      </c>
      <c r="T112">
        <v>166.52850791200001</v>
      </c>
      <c r="U112">
        <v>4311.5256470696531</v>
      </c>
      <c r="V112">
        <v>0</v>
      </c>
      <c r="W112">
        <v>1129.7803894750057</v>
      </c>
      <c r="X112">
        <v>10</v>
      </c>
      <c r="Y112">
        <f>166.528507912+T115</f>
        <v>166.52850791200001</v>
      </c>
      <c r="Z112">
        <v>4311.5256470696504</v>
      </c>
      <c r="AA112">
        <v>0</v>
      </c>
      <c r="AB112">
        <f>1129.78038947501+W115</f>
        <v>3094.9134183857982</v>
      </c>
    </row>
    <row r="113" spans="2:28" x14ac:dyDescent="0.25">
      <c r="B113">
        <v>11</v>
      </c>
      <c r="C113">
        <v>15443.31696290004</v>
      </c>
      <c r="D113">
        <f t="shared" si="42"/>
        <v>0.2345810748949414</v>
      </c>
      <c r="E113">
        <f t="shared" si="43"/>
        <v>15328.242775300645</v>
      </c>
      <c r="F113">
        <v>15328.242775300645</v>
      </c>
      <c r="H113">
        <v>11</v>
      </c>
      <c r="I113">
        <v>3970.6157298075218</v>
      </c>
      <c r="J113">
        <f t="shared" si="44"/>
        <v>4.6595506342466224E-2</v>
      </c>
      <c r="K113">
        <f t="shared" si="45"/>
        <v>3983.7398524908731</v>
      </c>
      <c r="L113">
        <v>3983.7398524908731</v>
      </c>
      <c r="N113">
        <v>229.2648282980293</v>
      </c>
      <c r="O113">
        <f t="shared" si="46"/>
        <v>5.7264840728218497E-2</v>
      </c>
      <c r="P113">
        <f t="shared" si="47"/>
        <v>229.45392555142274</v>
      </c>
      <c r="Q113">
        <v>229.45392555142274</v>
      </c>
      <c r="S113">
        <v>11</v>
      </c>
      <c r="T113">
        <v>11816.724563894431</v>
      </c>
      <c r="U113">
        <v>0</v>
      </c>
      <c r="V113">
        <v>0</v>
      </c>
      <c r="W113">
        <v>5.5008352440553914</v>
      </c>
      <c r="X113">
        <v>11</v>
      </c>
      <c r="Y113">
        <v>11816.724563894431</v>
      </c>
      <c r="Z113">
        <v>0</v>
      </c>
      <c r="AA113">
        <v>0</v>
      </c>
      <c r="AB113">
        <v>5.5008352440553914</v>
      </c>
    </row>
    <row r="114" spans="2:28" x14ac:dyDescent="0.25">
      <c r="B114">
        <v>12</v>
      </c>
      <c r="C114">
        <v>6476.4106259949749</v>
      </c>
      <c r="D114">
        <f t="shared" si="42"/>
        <v>9.8375457148010825E-2</v>
      </c>
      <c r="E114">
        <f t="shared" si="43"/>
        <v>6428.1523604204986</v>
      </c>
      <c r="F114">
        <v>6428.1523604204986</v>
      </c>
      <c r="H114">
        <v>12</v>
      </c>
      <c r="I114">
        <v>1710.6135582250768</v>
      </c>
      <c r="J114">
        <f t="shared" si="44"/>
        <v>2.0074192600261803E-2</v>
      </c>
      <c r="K114">
        <f t="shared" si="45"/>
        <v>1716.2676692571304</v>
      </c>
      <c r="L114">
        <v>1716.2676692571304</v>
      </c>
      <c r="N114">
        <v>17.29076682908946</v>
      </c>
      <c r="O114">
        <f t="shared" si="46"/>
        <v>4.3188177440345856E-3</v>
      </c>
      <c r="P114">
        <f t="shared" si="47"/>
        <v>17.305028225138386</v>
      </c>
      <c r="Q114">
        <v>17.305028225138386</v>
      </c>
      <c r="S114">
        <v>12</v>
      </c>
      <c r="T114">
        <v>10542.82106779202</v>
      </c>
      <c r="U114">
        <v>0</v>
      </c>
      <c r="V114">
        <v>0</v>
      </c>
      <c r="W114">
        <v>0</v>
      </c>
      <c r="X114">
        <v>12</v>
      </c>
      <c r="Y114">
        <v>10542.82106779202</v>
      </c>
      <c r="Z114">
        <v>0</v>
      </c>
      <c r="AA114">
        <v>0</v>
      </c>
      <c r="AB114">
        <v>0</v>
      </c>
    </row>
    <row r="115" spans="2:28" x14ac:dyDescent="0.25">
      <c r="B115" t="s">
        <v>60</v>
      </c>
      <c r="C115">
        <f>SUM(C103:C114)</f>
        <v>65833.601324473537</v>
      </c>
      <c r="H115" t="s">
        <v>60</v>
      </c>
      <c r="I115">
        <f>SUM(I103:I114)</f>
        <v>85214.563409278402</v>
      </c>
      <c r="N115">
        <f>SUM(N103:N114)</f>
        <v>4003.5879849230782</v>
      </c>
      <c r="O115">
        <f t="shared" si="46"/>
        <v>1</v>
      </c>
      <c r="S115">
        <v>13</v>
      </c>
      <c r="T115">
        <v>0</v>
      </c>
      <c r="U115">
        <v>0</v>
      </c>
      <c r="V115">
        <v>0</v>
      </c>
      <c r="W115">
        <v>1965.1330289107882</v>
      </c>
      <c r="X115" t="s">
        <v>60</v>
      </c>
      <c r="Y115">
        <f>SUM(Y103:Y114)</f>
        <v>23361.943389980417</v>
      </c>
      <c r="Z115">
        <f>SUM(Z103:Z114)</f>
        <v>38544.659263437206</v>
      </c>
      <c r="AA115">
        <f>SUM(AA103:AA114)</f>
        <v>-887.12946261990805</v>
      </c>
      <c r="AB115">
        <f t="shared" ref="AB115" si="48">SUM(AB103:AB114)</f>
        <v>47722.448395694068</v>
      </c>
    </row>
    <row r="117" spans="2:28" x14ac:dyDescent="0.25">
      <c r="S117" t="s">
        <v>79</v>
      </c>
      <c r="T117" t="s">
        <v>80</v>
      </c>
      <c r="Y117">
        <f>Y103/$Y$115</f>
        <v>4.2639067793789228E-5</v>
      </c>
      <c r="Z117">
        <f>Z103/$Z$115</f>
        <v>8.0132892947500332E-3</v>
      </c>
      <c r="AA117">
        <f>AA103/$AA$115</f>
        <v>-6.2280104722685525E-2</v>
      </c>
      <c r="AB117">
        <f>AB103/$AB$115</f>
        <v>8.4201508694337318E-2</v>
      </c>
    </row>
    <row r="118" spans="2:28" x14ac:dyDescent="0.25">
      <c r="Y118">
        <f>Y104/$Y$115</f>
        <v>0</v>
      </c>
      <c r="Z118">
        <f t="shared" ref="Z118:Z128" si="49">Z104/$Z$115</f>
        <v>0</v>
      </c>
      <c r="AA118">
        <f t="shared" ref="AA118:AA128" si="50">AA104/$AA$115</f>
        <v>5.9935028675867426E-2</v>
      </c>
      <c r="AB118">
        <f t="shared" ref="AB118:AB128" si="51">AB104/$AB$115</f>
        <v>0.43493397698244091</v>
      </c>
    </row>
    <row r="119" spans="2:28" x14ac:dyDescent="0.25">
      <c r="Y119">
        <f t="shared" ref="Y119:Y127" si="52">Y105/$Y$115</f>
        <v>5.1451337903899953E-3</v>
      </c>
      <c r="Z119">
        <f t="shared" si="49"/>
        <v>0.32577136273404483</v>
      </c>
      <c r="AA119">
        <f t="shared" si="50"/>
        <v>1.0024556288410065</v>
      </c>
      <c r="AB119">
        <f t="shared" si="51"/>
        <v>0.34024088734957408</v>
      </c>
    </row>
    <row r="120" spans="2:28" x14ac:dyDescent="0.25">
      <c r="Y120">
        <f t="shared" si="52"/>
        <v>2.9803842025771794E-3</v>
      </c>
      <c r="Z120">
        <f t="shared" si="49"/>
        <v>0</v>
      </c>
      <c r="AA120">
        <f t="shared" si="50"/>
        <v>-1.1055279418847567E-4</v>
      </c>
      <c r="AB120">
        <f t="shared" si="51"/>
        <v>1.4149745052664312E-3</v>
      </c>
    </row>
    <row r="121" spans="2:28" x14ac:dyDescent="0.25">
      <c r="Y121">
        <f t="shared" si="52"/>
        <v>0</v>
      </c>
      <c r="Z121">
        <f t="shared" si="49"/>
        <v>0.49329320410356076</v>
      </c>
      <c r="AA121">
        <f t="shared" si="50"/>
        <v>0</v>
      </c>
      <c r="AB121">
        <f t="shared" si="51"/>
        <v>0</v>
      </c>
    </row>
    <row r="122" spans="2:28" x14ac:dyDescent="0.25">
      <c r="Y122">
        <f t="shared" si="52"/>
        <v>2.3571822753760283E-2</v>
      </c>
      <c r="Z122">
        <f t="shared" si="49"/>
        <v>6.6320174131731753E-18</v>
      </c>
      <c r="AA122">
        <f t="shared" si="50"/>
        <v>0</v>
      </c>
      <c r="AB122">
        <f t="shared" si="51"/>
        <v>1.4882861823288532E-2</v>
      </c>
    </row>
    <row r="123" spans="2:28" x14ac:dyDescent="0.25">
      <c r="Y123">
        <f t="shared" si="52"/>
        <v>4.9351201201629441E-4</v>
      </c>
      <c r="Z123">
        <f t="shared" si="49"/>
        <v>5.7591853867163215E-2</v>
      </c>
      <c r="AA123">
        <f t="shared" si="50"/>
        <v>-3.128695053556217E-20</v>
      </c>
      <c r="AB123">
        <f t="shared" si="51"/>
        <v>5.0984582900310181E-2</v>
      </c>
    </row>
    <row r="124" spans="2:28" x14ac:dyDescent="0.25">
      <c r="Y124">
        <f t="shared" si="52"/>
        <v>3.5456056752763763E-3</v>
      </c>
      <c r="Z124">
        <f t="shared" si="49"/>
        <v>0</v>
      </c>
      <c r="AA124">
        <f t="shared" si="50"/>
        <v>0</v>
      </c>
      <c r="AB124">
        <f t="shared" si="51"/>
        <v>7.1825137127195359E-3</v>
      </c>
    </row>
    <row r="125" spans="2:28" x14ac:dyDescent="0.25">
      <c r="Y125">
        <f>Y111/$Y$115</f>
        <v>0</v>
      </c>
      <c r="Z125">
        <f t="shared" si="49"/>
        <v>3.4723639100697565E-3</v>
      </c>
      <c r="AA125">
        <f t="shared" si="50"/>
        <v>0</v>
      </c>
      <c r="AB125">
        <f t="shared" si="51"/>
        <v>1.1910664719145768E-3</v>
      </c>
    </row>
    <row r="126" spans="2:28" x14ac:dyDescent="0.25">
      <c r="Y126">
        <f t="shared" si="52"/>
        <v>7.1281958496407262E-3</v>
      </c>
      <c r="Z126">
        <f t="shared" si="49"/>
        <v>0.11185792609041141</v>
      </c>
      <c r="AA126">
        <f t="shared" si="50"/>
        <v>0</v>
      </c>
      <c r="AB126">
        <f t="shared" si="51"/>
        <v>6.4852360313203211E-2</v>
      </c>
    </row>
    <row r="127" spans="2:28" x14ac:dyDescent="0.25">
      <c r="Y127">
        <f t="shared" si="52"/>
        <v>0.5058108551432603</v>
      </c>
      <c r="Z127">
        <f t="shared" si="49"/>
        <v>0</v>
      </c>
      <c r="AA127">
        <f t="shared" si="50"/>
        <v>0</v>
      </c>
      <c r="AB127">
        <f t="shared" si="51"/>
        <v>1.1526724694518658E-4</v>
      </c>
    </row>
    <row r="128" spans="2:28" x14ac:dyDescent="0.25">
      <c r="Y128">
        <f>Y114/$Y$115</f>
        <v>0.4512818515052851</v>
      </c>
      <c r="Z128">
        <f t="shared" si="49"/>
        <v>0</v>
      </c>
      <c r="AA128">
        <f t="shared" si="50"/>
        <v>0</v>
      </c>
      <c r="AB128">
        <f t="shared" si="51"/>
        <v>0</v>
      </c>
    </row>
    <row r="130" spans="23:28" x14ac:dyDescent="0.25">
      <c r="W130" t="s">
        <v>81</v>
      </c>
      <c r="Y130">
        <v>23221.687699999999</v>
      </c>
      <c r="Z130">
        <v>38813.165410358546</v>
      </c>
      <c r="AA130">
        <v>-1158.9116294489993</v>
      </c>
      <c r="AB130">
        <v>47704.591754423003</v>
      </c>
    </row>
  </sheetData>
  <mergeCells count="9">
    <mergeCell ref="E52:F52"/>
    <mergeCell ref="H55:J55"/>
    <mergeCell ref="K37:P37"/>
    <mergeCell ref="E46:F46"/>
    <mergeCell ref="E47:F47"/>
    <mergeCell ref="E48:F48"/>
    <mergeCell ref="E49:F49"/>
    <mergeCell ref="E50:F50"/>
    <mergeCell ref="E51:F51"/>
  </mergeCells>
  <conditionalFormatting sqref="C4:AE32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6812-75DE-42F5-817D-02DC251ED548}">
  <dimension ref="A2:AT141"/>
  <sheetViews>
    <sheetView topLeftCell="F1" zoomScale="90" zoomScaleNormal="90" workbookViewId="0">
      <selection activeCell="N19" sqref="N19"/>
    </sheetView>
  </sheetViews>
  <sheetFormatPr baseColWidth="10" defaultRowHeight="15" x14ac:dyDescent="0.25"/>
  <cols>
    <col min="2" max="2" width="22.7109375" bestFit="1" customWidth="1"/>
    <col min="3" max="14" width="15" customWidth="1"/>
    <col min="15" max="15" width="12" bestFit="1" customWidth="1"/>
    <col min="17" max="17" width="14" bestFit="1" customWidth="1"/>
    <col min="36" max="36" width="12" bestFit="1" customWidth="1"/>
    <col min="37" max="37" width="12.7109375" customWidth="1"/>
  </cols>
  <sheetData>
    <row r="2" spans="1:46" ht="15.75" thickBot="1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46" ht="53.25" thickBot="1" x14ac:dyDescent="0.3">
      <c r="B3" s="6"/>
      <c r="C3" s="21" t="s">
        <v>24</v>
      </c>
      <c r="D3" s="21" t="s">
        <v>25</v>
      </c>
      <c r="E3" s="21" t="s">
        <v>26</v>
      </c>
      <c r="F3" s="21" t="s">
        <v>27</v>
      </c>
      <c r="G3" s="21" t="s">
        <v>28</v>
      </c>
      <c r="H3" s="21" t="s">
        <v>29</v>
      </c>
      <c r="I3" s="21" t="s">
        <v>30</v>
      </c>
      <c r="J3" s="21" t="s">
        <v>31</v>
      </c>
      <c r="K3" s="21" t="s">
        <v>32</v>
      </c>
      <c r="L3" s="21" t="s">
        <v>33</v>
      </c>
      <c r="M3" s="21" t="s">
        <v>34</v>
      </c>
      <c r="N3" s="21" t="s">
        <v>35</v>
      </c>
      <c r="O3" s="43" t="s">
        <v>24</v>
      </c>
      <c r="P3" s="43" t="s">
        <v>25</v>
      </c>
      <c r="Q3" s="43" t="s">
        <v>26</v>
      </c>
      <c r="R3" s="43" t="s">
        <v>27</v>
      </c>
      <c r="S3" s="43" t="s">
        <v>28</v>
      </c>
      <c r="T3" s="43" t="s">
        <v>29</v>
      </c>
      <c r="U3" s="43" t="s">
        <v>30</v>
      </c>
      <c r="V3" s="43" t="s">
        <v>31</v>
      </c>
      <c r="W3" s="43" t="s">
        <v>32</v>
      </c>
      <c r="X3" s="43" t="s">
        <v>33</v>
      </c>
      <c r="Y3" s="43" t="s">
        <v>34</v>
      </c>
      <c r="Z3" s="43" t="s">
        <v>35</v>
      </c>
      <c r="AA3" s="14" t="s">
        <v>2</v>
      </c>
      <c r="AB3" s="14" t="s">
        <v>3</v>
      </c>
      <c r="AC3" s="14" t="s">
        <v>4</v>
      </c>
      <c r="AD3" s="14" t="s">
        <v>50</v>
      </c>
      <c r="AE3" s="14" t="s">
        <v>52</v>
      </c>
      <c r="AF3" s="14" t="s">
        <v>54</v>
      </c>
      <c r="AG3" s="14" t="s">
        <v>56</v>
      </c>
      <c r="AH3" s="14" t="s">
        <v>58</v>
      </c>
      <c r="AI3" s="14" t="s">
        <v>6</v>
      </c>
      <c r="AJ3" s="14" t="s">
        <v>23</v>
      </c>
      <c r="AK3" s="14" t="s">
        <v>7</v>
      </c>
      <c r="AL3" s="14" t="s">
        <v>8</v>
      </c>
      <c r="AM3" s="14" t="s">
        <v>9</v>
      </c>
      <c r="AN3" s="14" t="s">
        <v>10</v>
      </c>
      <c r="AO3" s="14" t="s">
        <v>11</v>
      </c>
      <c r="AP3" s="15" t="s">
        <v>12</v>
      </c>
      <c r="AQ3" s="53" t="s">
        <v>87</v>
      </c>
      <c r="AR3" s="52" t="s">
        <v>86</v>
      </c>
    </row>
    <row r="4" spans="1:46" ht="21.75" thickBot="1" x14ac:dyDescent="0.3">
      <c r="A4">
        <v>1</v>
      </c>
      <c r="B4" s="21" t="s">
        <v>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34">
        <f t="shared" ref="O4:O15" si="0">O82*$S$97</f>
        <v>961.31957197405495</v>
      </c>
      <c r="P4" s="34">
        <f t="shared" ref="P4:P15" si="1">P82*$S$98</f>
        <v>6.4905722031564014E-2</v>
      </c>
      <c r="Q4" s="34">
        <f t="shared" ref="Q4:Q15" si="2">Q82*$S$99</f>
        <v>7422.3628301114641</v>
      </c>
      <c r="R4" s="34">
        <f t="shared" ref="R4:R15" si="3">R82*$S$100</f>
        <v>38.72955498211541</v>
      </c>
      <c r="S4" s="34">
        <f t="shared" ref="S4:S15" si="4">S82*$S$101</f>
        <v>7.0492676510526584</v>
      </c>
      <c r="T4" s="34">
        <f t="shared" ref="T4:T15" si="5">T82*$S$102</f>
        <v>426.58975480208545</v>
      </c>
      <c r="U4" s="34">
        <f t="shared" ref="U4:U15" si="6">U82*$S$103</f>
        <v>0</v>
      </c>
      <c r="V4" s="34">
        <f t="shared" ref="V4:V15" si="7">V82*$S$104</f>
        <v>0.56796931235338199</v>
      </c>
      <c r="W4" s="34">
        <f t="shared" ref="W4:W15" si="8">W82*$S$105</f>
        <v>0</v>
      </c>
      <c r="X4" s="34">
        <f t="shared" ref="X4:X15" si="9">X82*$S$106</f>
        <v>22.176232933539261</v>
      </c>
      <c r="Y4" s="34">
        <f t="shared" ref="Y4:Y15" si="10">Y82*$S$107</f>
        <v>60.486825621000939</v>
      </c>
      <c r="Z4" s="34">
        <f t="shared" ref="Z4:Z15" si="11">Z82*$S$108</f>
        <v>29.24295468819226</v>
      </c>
      <c r="AA4" s="34"/>
      <c r="AB4" s="34"/>
      <c r="AC4" s="34"/>
      <c r="AD4" s="34">
        <f t="shared" ref="AD4:AD15" si="12">X50*$Q$58</f>
        <v>929.83779707743577</v>
      </c>
      <c r="AE4" s="34">
        <f t="shared" ref="AE4:AE15" si="13">Y50*$Q$59</f>
        <v>1187.7234773752737</v>
      </c>
      <c r="AF4" s="34">
        <f t="shared" ref="AF4:AF15" si="14">Z50*$Q$60</f>
        <v>1277.5561638064103</v>
      </c>
      <c r="AG4" s="34">
        <f t="shared" ref="AG4:AG15" si="15">AA50*$Q$61</f>
        <v>1399.2386093786554</v>
      </c>
      <c r="AH4" s="34">
        <f t="shared" ref="AH4:AH15" si="16">AB50*$Q$62</f>
        <v>1718.970800437206</v>
      </c>
      <c r="AI4" s="34">
        <f t="shared" ref="AI4:AI15" si="17">AK128*$AK$141</f>
        <v>0.99015111612650142</v>
      </c>
      <c r="AJ4" s="34"/>
      <c r="AK4" s="34"/>
      <c r="AL4" s="34"/>
      <c r="AM4" s="34">
        <f t="shared" ref="AM4:AM15" si="18">AL128*$AL$141</f>
        <v>311.02112287818841</v>
      </c>
      <c r="AN4" s="34">
        <f t="shared" ref="AN4:AN15" si="19">AM128*$AM$141</f>
        <v>72.177137646421798</v>
      </c>
      <c r="AO4" s="34"/>
      <c r="AP4" s="34">
        <f t="shared" ref="AP4:AP15" si="20">AN128*$AN$141</f>
        <v>4016.798597369861</v>
      </c>
      <c r="AQ4" s="1">
        <f>SUM(C4:AP4)</f>
        <v>19882.903724883468</v>
      </c>
      <c r="AR4">
        <v>17644.818242786114</v>
      </c>
      <c r="AS4" s="1">
        <f>AR4-AQ4</f>
        <v>-2238.0854820973545</v>
      </c>
      <c r="AT4" s="54">
        <f>AS4/AQ4</f>
        <v>-0.11256331132843483</v>
      </c>
    </row>
    <row r="5" spans="1:46" ht="15.75" thickBot="1" x14ac:dyDescent="0.3">
      <c r="A5">
        <v>2</v>
      </c>
      <c r="B5" s="21" t="s">
        <v>25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34">
        <f t="shared" si="0"/>
        <v>93.532845800230731</v>
      </c>
      <c r="P5" s="34">
        <f t="shared" si="1"/>
        <v>1542.6344408114867</v>
      </c>
      <c r="Q5" s="34">
        <f t="shared" si="2"/>
        <v>3064.4357141245846</v>
      </c>
      <c r="R5" s="34">
        <f t="shared" si="3"/>
        <v>1072.9156163139432</v>
      </c>
      <c r="S5" s="34">
        <f t="shared" si="4"/>
        <v>107.529027784563</v>
      </c>
      <c r="T5" s="34">
        <f t="shared" si="5"/>
        <v>0.26728948488281246</v>
      </c>
      <c r="U5" s="34">
        <f t="shared" si="6"/>
        <v>7.6452283674574378E-2</v>
      </c>
      <c r="V5" s="34">
        <f t="shared" si="7"/>
        <v>9.0876371771941179E-3</v>
      </c>
      <c r="W5" s="34">
        <f t="shared" si="8"/>
        <v>5.3608040839719581E-3</v>
      </c>
      <c r="X5" s="34">
        <f t="shared" si="9"/>
        <v>1.5095181532370067E-2</v>
      </c>
      <c r="Y5" s="34">
        <f t="shared" si="10"/>
        <v>3.4747975121133604E-2</v>
      </c>
      <c r="Z5" s="34">
        <f t="shared" si="11"/>
        <v>0.39573291287195439</v>
      </c>
      <c r="AA5" s="34"/>
      <c r="AB5" s="34"/>
      <c r="AC5" s="34"/>
      <c r="AD5" s="34">
        <f t="shared" si="12"/>
        <v>17.047284296637603</v>
      </c>
      <c r="AE5" s="34">
        <f t="shared" si="13"/>
        <v>36.062856507023653</v>
      </c>
      <c r="AF5" s="34">
        <f t="shared" si="14"/>
        <v>57.24495398234378</v>
      </c>
      <c r="AG5" s="34">
        <f t="shared" si="15"/>
        <v>82.053943549826883</v>
      </c>
      <c r="AH5" s="34">
        <f t="shared" si="16"/>
        <v>203.6674806561974</v>
      </c>
      <c r="AI5" s="34">
        <f t="shared" si="17"/>
        <v>0</v>
      </c>
      <c r="AJ5" s="34"/>
      <c r="AK5" s="34"/>
      <c r="AL5" s="34"/>
      <c r="AM5" s="34">
        <f t="shared" si="18"/>
        <v>0</v>
      </c>
      <c r="AN5" s="34">
        <f t="shared" si="19"/>
        <v>-69.459401743822013</v>
      </c>
      <c r="AO5" s="34"/>
      <c r="AP5" s="34">
        <f t="shared" si="20"/>
        <v>20748.347812074953</v>
      </c>
      <c r="AQ5" s="1">
        <f t="shared" ref="AQ5:AQ43" si="21">SUM(C5:AP5)</f>
        <v>26956.816340437312</v>
      </c>
      <c r="AR5">
        <v>26560.948493369044</v>
      </c>
      <c r="AS5" s="1">
        <f t="shared" ref="AS5:AS43" si="22">AR5-AQ5</f>
        <v>-395.86784706826802</v>
      </c>
      <c r="AT5" s="54">
        <f t="shared" ref="AT5:AT43" si="23">AS5/AQ5</f>
        <v>-1.4685259641526571E-2</v>
      </c>
    </row>
    <row r="6" spans="1:46" ht="15.75" thickBot="1" x14ac:dyDescent="0.3">
      <c r="A6">
        <v>3</v>
      </c>
      <c r="B6" s="21" t="s">
        <v>26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34">
        <f t="shared" si="0"/>
        <v>3374.1933250859443</v>
      </c>
      <c r="P6" s="34">
        <f t="shared" si="1"/>
        <v>2530.6991997046016</v>
      </c>
      <c r="Q6" s="34">
        <f t="shared" si="2"/>
        <v>14054.196511077218</v>
      </c>
      <c r="R6" s="34">
        <f t="shared" si="3"/>
        <v>515.54318411749</v>
      </c>
      <c r="S6" s="34">
        <f t="shared" si="4"/>
        <v>7506.9395592245137</v>
      </c>
      <c r="T6" s="34">
        <f t="shared" si="5"/>
        <v>4602.01469172001</v>
      </c>
      <c r="U6" s="34">
        <f t="shared" si="6"/>
        <v>3642.2906712620925</v>
      </c>
      <c r="V6" s="34">
        <f t="shared" si="7"/>
        <v>428.48700938339368</v>
      </c>
      <c r="W6" s="34">
        <f t="shared" si="8"/>
        <v>46.495763487917287</v>
      </c>
      <c r="X6" s="34">
        <f t="shared" si="9"/>
        <v>1016.0885818317638</v>
      </c>
      <c r="Y6" s="34">
        <f t="shared" si="10"/>
        <v>2636.4729132443726</v>
      </c>
      <c r="Z6" s="34">
        <f t="shared" si="11"/>
        <v>843.00938537735283</v>
      </c>
      <c r="AA6" s="34"/>
      <c r="AB6" s="34"/>
      <c r="AC6" s="34"/>
      <c r="AD6" s="34">
        <f t="shared" si="12"/>
        <v>2345.43528401506</v>
      </c>
      <c r="AE6" s="34">
        <f t="shared" si="13"/>
        <v>3549.7732991856192</v>
      </c>
      <c r="AF6" s="34">
        <f t="shared" si="14"/>
        <v>4155.2949644251112</v>
      </c>
      <c r="AG6" s="34">
        <f t="shared" si="15"/>
        <v>5433.918337384237</v>
      </c>
      <c r="AH6" s="34">
        <f t="shared" si="16"/>
        <v>8702.4797526485363</v>
      </c>
      <c r="AI6" s="34">
        <f t="shared" si="17"/>
        <v>119.47869005515372</v>
      </c>
      <c r="AJ6" s="34"/>
      <c r="AK6" s="34"/>
      <c r="AL6" s="34"/>
      <c r="AM6" s="34">
        <f t="shared" si="18"/>
        <v>12644.217787754396</v>
      </c>
      <c r="AN6" s="34">
        <f t="shared" si="19"/>
        <v>-1161.7574862704521</v>
      </c>
      <c r="AO6" s="34"/>
      <c r="AP6" s="34">
        <f t="shared" si="20"/>
        <v>16231.052629174057</v>
      </c>
      <c r="AQ6" s="1">
        <f t="shared" si="21"/>
        <v>93216.324053888398</v>
      </c>
      <c r="AR6">
        <v>113876.63624473971</v>
      </c>
      <c r="AS6" s="1">
        <f t="shared" si="22"/>
        <v>20660.312190851313</v>
      </c>
      <c r="AT6" s="54">
        <f t="shared" si="23"/>
        <v>0.22163834929714218</v>
      </c>
    </row>
    <row r="7" spans="1:46" ht="21.75" thickBot="1" x14ac:dyDescent="0.3">
      <c r="A7">
        <v>4</v>
      </c>
      <c r="B7" s="21" t="s">
        <v>27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34">
        <f t="shared" si="0"/>
        <v>113.26098856119572</v>
      </c>
      <c r="P7" s="34">
        <f t="shared" si="1"/>
        <v>1972.019199794066</v>
      </c>
      <c r="Q7" s="34">
        <f t="shared" si="2"/>
        <v>1697.8931366066174</v>
      </c>
      <c r="R7" s="34">
        <f t="shared" si="3"/>
        <v>4239.2607270717854</v>
      </c>
      <c r="S7" s="34">
        <f t="shared" si="4"/>
        <v>91.65596697067464</v>
      </c>
      <c r="T7" s="34">
        <f t="shared" si="5"/>
        <v>542.50933672713791</v>
      </c>
      <c r="U7" s="34">
        <f t="shared" si="6"/>
        <v>279.8235663594304</v>
      </c>
      <c r="V7" s="34">
        <f t="shared" si="7"/>
        <v>57.235213440947724</v>
      </c>
      <c r="W7" s="34">
        <f t="shared" si="8"/>
        <v>90.776345848935065</v>
      </c>
      <c r="X7" s="34">
        <f t="shared" si="9"/>
        <v>136.10641023055524</v>
      </c>
      <c r="Y7" s="34">
        <f t="shared" si="10"/>
        <v>483.47820083800116</v>
      </c>
      <c r="Z7" s="34">
        <f t="shared" si="11"/>
        <v>563.11785302078954</v>
      </c>
      <c r="AA7" s="34"/>
      <c r="AB7" s="34"/>
      <c r="AC7" s="34"/>
      <c r="AD7" s="34">
        <f t="shared" si="12"/>
        <v>770.1189841375699</v>
      </c>
      <c r="AE7" s="34">
        <f t="shared" si="13"/>
        <v>906.39513839963558</v>
      </c>
      <c r="AF7" s="34">
        <f t="shared" si="14"/>
        <v>924.36512041091032</v>
      </c>
      <c r="AG7" s="34">
        <f t="shared" si="15"/>
        <v>1059.8933223316783</v>
      </c>
      <c r="AH7" s="34">
        <f t="shared" si="16"/>
        <v>1446.9215540140999</v>
      </c>
      <c r="AI7" s="34">
        <f t="shared" si="17"/>
        <v>69.209551178260796</v>
      </c>
      <c r="AJ7" s="34"/>
      <c r="AK7" s="34"/>
      <c r="AL7" s="34"/>
      <c r="AM7" s="34">
        <f t="shared" si="18"/>
        <v>0</v>
      </c>
      <c r="AN7" s="34">
        <f t="shared" si="19"/>
        <v>0.1281209188531062</v>
      </c>
      <c r="AO7" s="34"/>
      <c r="AP7" s="34">
        <f t="shared" si="20"/>
        <v>67.500781116651766</v>
      </c>
      <c r="AQ7" s="1">
        <f t="shared" si="21"/>
        <v>15511.669517977794</v>
      </c>
      <c r="AR7">
        <v>13581.214727554887</v>
      </c>
      <c r="AS7" s="1">
        <f t="shared" si="22"/>
        <v>-1930.4547904229075</v>
      </c>
      <c r="AT7" s="54">
        <f t="shared" si="23"/>
        <v>-0.1244517740779314</v>
      </c>
    </row>
    <row r="8" spans="1:46" ht="15.75" thickBot="1" x14ac:dyDescent="0.3">
      <c r="A8">
        <v>5</v>
      </c>
      <c r="B8" s="21" t="s">
        <v>28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34">
        <f t="shared" si="0"/>
        <v>27.801421172005593</v>
      </c>
      <c r="P8" s="34">
        <f t="shared" si="1"/>
        <v>13.018861111635749</v>
      </c>
      <c r="Q8" s="34">
        <f t="shared" si="2"/>
        <v>38.989066458330434</v>
      </c>
      <c r="R8" s="34">
        <f t="shared" si="3"/>
        <v>100.01674830060554</v>
      </c>
      <c r="S8" s="34">
        <f t="shared" si="4"/>
        <v>3206.5462573237196</v>
      </c>
      <c r="T8" s="34">
        <f t="shared" si="5"/>
        <v>261.49781464100971</v>
      </c>
      <c r="U8" s="34">
        <f t="shared" si="6"/>
        <v>154.78083233799256</v>
      </c>
      <c r="V8" s="34">
        <f t="shared" si="7"/>
        <v>9.9490053468839008</v>
      </c>
      <c r="W8" s="34">
        <f t="shared" si="8"/>
        <v>2202.2467846190502</v>
      </c>
      <c r="X8" s="34">
        <f t="shared" si="9"/>
        <v>67.836257467579969</v>
      </c>
      <c r="Y8" s="34">
        <f t="shared" si="10"/>
        <v>362.91224136084986</v>
      </c>
      <c r="Z8" s="34">
        <f t="shared" si="11"/>
        <v>364.30818637949051</v>
      </c>
      <c r="AA8" s="34"/>
      <c r="AB8" s="34"/>
      <c r="AC8" s="34"/>
      <c r="AD8" s="34">
        <f t="shared" si="12"/>
        <v>158.57368971104717</v>
      </c>
      <c r="AE8" s="34">
        <f t="shared" si="13"/>
        <v>222.33029378488601</v>
      </c>
      <c r="AF8" s="34">
        <f t="shared" si="14"/>
        <v>235.04209668103005</v>
      </c>
      <c r="AG8" s="34">
        <f t="shared" si="15"/>
        <v>354.1060442122556</v>
      </c>
      <c r="AH8" s="34">
        <f t="shared" si="16"/>
        <v>648.56000342479319</v>
      </c>
      <c r="AI8" s="34">
        <f t="shared" si="17"/>
        <v>0</v>
      </c>
      <c r="AJ8" s="34"/>
      <c r="AK8" s="34"/>
      <c r="AL8" s="34"/>
      <c r="AM8" s="34">
        <f t="shared" si="18"/>
        <v>19146.270726677263</v>
      </c>
      <c r="AN8" s="34">
        <f t="shared" si="19"/>
        <v>0</v>
      </c>
      <c r="AO8" s="34"/>
      <c r="AP8" s="34">
        <f t="shared" si="20"/>
        <v>0</v>
      </c>
      <c r="AQ8" s="1">
        <f t="shared" si="21"/>
        <v>27574.786331010429</v>
      </c>
      <c r="AR8">
        <v>25796.112187657371</v>
      </c>
      <c r="AS8" s="1">
        <f t="shared" si="22"/>
        <v>-1778.6741433530588</v>
      </c>
      <c r="AT8" s="54">
        <f t="shared" si="23"/>
        <v>-6.4503641914090665E-2</v>
      </c>
    </row>
    <row r="9" spans="1:46" ht="21.75" thickBot="1" x14ac:dyDescent="0.3">
      <c r="A9">
        <v>6</v>
      </c>
      <c r="B9" s="21" t="s">
        <v>29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34">
        <f t="shared" si="0"/>
        <v>214.36953873492018</v>
      </c>
      <c r="P9" s="34">
        <f t="shared" si="1"/>
        <v>75.262170582515949</v>
      </c>
      <c r="Q9" s="34">
        <f t="shared" si="2"/>
        <v>412.45649891232523</v>
      </c>
      <c r="R9" s="34">
        <f t="shared" si="3"/>
        <v>6.3856957766944671</v>
      </c>
      <c r="S9" s="34">
        <f t="shared" si="4"/>
        <v>37.274913915437487</v>
      </c>
      <c r="T9" s="34">
        <f t="shared" si="5"/>
        <v>1554.9018517152508</v>
      </c>
      <c r="U9" s="34">
        <f t="shared" si="6"/>
        <v>765.84421601027896</v>
      </c>
      <c r="V9" s="34">
        <f t="shared" si="7"/>
        <v>37.127031894707471</v>
      </c>
      <c r="W9" s="34">
        <f t="shared" si="8"/>
        <v>22.226326859146187</v>
      </c>
      <c r="X9" s="34">
        <f t="shared" si="9"/>
        <v>301.31023221168289</v>
      </c>
      <c r="Y9" s="34">
        <f t="shared" si="10"/>
        <v>425.8288590558609</v>
      </c>
      <c r="Z9" s="34">
        <f t="shared" si="11"/>
        <v>87.208172403489471</v>
      </c>
      <c r="AA9" s="34"/>
      <c r="AB9" s="34"/>
      <c r="AC9" s="34"/>
      <c r="AD9" s="34">
        <f t="shared" si="12"/>
        <v>304.38881286874141</v>
      </c>
      <c r="AE9" s="34">
        <f t="shared" si="13"/>
        <v>524.52712755502307</v>
      </c>
      <c r="AF9" s="34">
        <f t="shared" si="14"/>
        <v>741.67888298602475</v>
      </c>
      <c r="AG9" s="34">
        <f t="shared" si="15"/>
        <v>1192.6737884532045</v>
      </c>
      <c r="AH9" s="34">
        <f t="shared" si="16"/>
        <v>2872.1587154486501</v>
      </c>
      <c r="AI9" s="34">
        <f t="shared" si="17"/>
        <v>547.37750650757528</v>
      </c>
      <c r="AJ9" s="34"/>
      <c r="AK9" s="34"/>
      <c r="AL9" s="34"/>
      <c r="AM9" s="34">
        <f t="shared" si="18"/>
        <v>2.5740958886186864E-13</v>
      </c>
      <c r="AN9" s="34">
        <f t="shared" si="19"/>
        <v>0</v>
      </c>
      <c r="AO9" s="34"/>
      <c r="AP9" s="34">
        <f t="shared" si="20"/>
        <v>709.98084741746698</v>
      </c>
      <c r="AQ9" s="1">
        <f t="shared" si="21"/>
        <v>10832.981189308997</v>
      </c>
      <c r="AR9">
        <v>11683.392970046409</v>
      </c>
      <c r="AS9" s="1">
        <f t="shared" si="22"/>
        <v>850.41178073741139</v>
      </c>
      <c r="AT9" s="54">
        <f t="shared" si="23"/>
        <v>7.8502100749208131E-2</v>
      </c>
    </row>
    <row r="10" spans="1:46" ht="21.75" thickBot="1" x14ac:dyDescent="0.3">
      <c r="A10">
        <v>7</v>
      </c>
      <c r="B10" s="21" t="s">
        <v>30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34">
        <f t="shared" si="0"/>
        <v>431.2236074018054</v>
      </c>
      <c r="P10" s="34">
        <f t="shared" si="1"/>
        <v>935.20779560710525</v>
      </c>
      <c r="Q10" s="34">
        <f t="shared" si="2"/>
        <v>2838.9765514763817</v>
      </c>
      <c r="R10" s="34">
        <f t="shared" si="3"/>
        <v>270.40844469609789</v>
      </c>
      <c r="S10" s="34">
        <f t="shared" si="4"/>
        <v>283.87457368396213</v>
      </c>
      <c r="T10" s="34">
        <f t="shared" si="5"/>
        <v>3470.7159710841111</v>
      </c>
      <c r="U10" s="34">
        <f t="shared" si="6"/>
        <v>5141.1024168825916</v>
      </c>
      <c r="V10" s="34">
        <f t="shared" si="7"/>
        <v>656.46915671442389</v>
      </c>
      <c r="W10" s="34">
        <f t="shared" si="8"/>
        <v>34.487547082007694</v>
      </c>
      <c r="X10" s="34">
        <f t="shared" si="9"/>
        <v>1009.8202987987336</v>
      </c>
      <c r="Y10" s="34">
        <f t="shared" si="10"/>
        <v>506.52045936171072</v>
      </c>
      <c r="Z10" s="34">
        <f t="shared" si="11"/>
        <v>496.50466655112382</v>
      </c>
      <c r="AA10" s="34"/>
      <c r="AB10" s="34"/>
      <c r="AC10" s="34"/>
      <c r="AD10" s="34">
        <f t="shared" si="12"/>
        <v>1076.1306890258331</v>
      </c>
      <c r="AE10" s="34">
        <f t="shared" si="13"/>
        <v>1782.0632116820859</v>
      </c>
      <c r="AF10" s="34">
        <f t="shared" si="14"/>
        <v>2290.3398801010208</v>
      </c>
      <c r="AG10" s="34">
        <f t="shared" si="15"/>
        <v>3465.4546717521316</v>
      </c>
      <c r="AH10" s="34">
        <f t="shared" si="16"/>
        <v>7106.901547447228</v>
      </c>
      <c r="AI10" s="34">
        <f t="shared" si="17"/>
        <v>11.460181819241036</v>
      </c>
      <c r="AJ10" s="34"/>
      <c r="AK10" s="34"/>
      <c r="AL10" s="34"/>
      <c r="AM10" s="34">
        <f t="shared" si="18"/>
        <v>2235.3221504354033</v>
      </c>
      <c r="AN10" s="34">
        <f t="shared" si="19"/>
        <v>3.6258810825658593E-17</v>
      </c>
      <c r="AO10" s="34"/>
      <c r="AP10" s="34">
        <f t="shared" si="20"/>
        <v>2432.198713028833</v>
      </c>
      <c r="AQ10" s="1">
        <f t="shared" si="21"/>
        <v>36475.182534631829</v>
      </c>
      <c r="AR10">
        <v>31797.143334389973</v>
      </c>
      <c r="AS10" s="1">
        <f t="shared" si="22"/>
        <v>-4678.0392002418557</v>
      </c>
      <c r="AT10" s="54">
        <f t="shared" si="23"/>
        <v>-0.12825266044385744</v>
      </c>
    </row>
    <row r="11" spans="1:46" ht="15.75" thickBot="1" x14ac:dyDescent="0.3">
      <c r="A11">
        <v>8</v>
      </c>
      <c r="B11" s="21" t="s">
        <v>31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34">
        <f t="shared" si="0"/>
        <v>394.81844655704447</v>
      </c>
      <c r="P11" s="34">
        <f t="shared" si="1"/>
        <v>245.20352537161091</v>
      </c>
      <c r="Q11" s="34">
        <f t="shared" si="2"/>
        <v>843.89065172855362</v>
      </c>
      <c r="R11" s="34">
        <f t="shared" si="3"/>
        <v>330.37103868507097</v>
      </c>
      <c r="S11" s="34">
        <f t="shared" si="4"/>
        <v>689.45329042791695</v>
      </c>
      <c r="T11" s="34">
        <f t="shared" si="5"/>
        <v>1157.374082249519</v>
      </c>
      <c r="U11" s="34">
        <f t="shared" si="6"/>
        <v>605.3546130384135</v>
      </c>
      <c r="V11" s="34">
        <f t="shared" si="7"/>
        <v>1898.0263084115743</v>
      </c>
      <c r="W11" s="34">
        <f t="shared" si="8"/>
        <v>819.54686987591583</v>
      </c>
      <c r="X11" s="34">
        <f t="shared" si="9"/>
        <v>450.75205107534964</v>
      </c>
      <c r="Y11" s="34">
        <f t="shared" si="10"/>
        <v>223.30452625337279</v>
      </c>
      <c r="Z11" s="34">
        <f t="shared" si="11"/>
        <v>51.128232306123117</v>
      </c>
      <c r="AA11" s="34"/>
      <c r="AB11" s="34"/>
      <c r="AC11" s="34"/>
      <c r="AD11" s="34">
        <f t="shared" si="12"/>
        <v>79.713900561245083</v>
      </c>
      <c r="AE11" s="34">
        <f t="shared" si="13"/>
        <v>162.0155111900535</v>
      </c>
      <c r="AF11" s="34">
        <f t="shared" si="14"/>
        <v>271.01070899811242</v>
      </c>
      <c r="AG11" s="34">
        <f t="shared" si="15"/>
        <v>438.20993521036439</v>
      </c>
      <c r="AH11" s="34">
        <f t="shared" si="16"/>
        <v>1185.9168520740593</v>
      </c>
      <c r="AI11" s="34">
        <f t="shared" si="17"/>
        <v>82.334947698615622</v>
      </c>
      <c r="AJ11" s="34"/>
      <c r="AK11" s="34"/>
      <c r="AL11" s="34"/>
      <c r="AM11" s="34">
        <f t="shared" si="18"/>
        <v>0</v>
      </c>
      <c r="AN11" s="34">
        <f t="shared" si="19"/>
        <v>0</v>
      </c>
      <c r="AO11" s="34"/>
      <c r="AP11" s="34">
        <f t="shared" si="20"/>
        <v>342.63888443583051</v>
      </c>
      <c r="AQ11" s="1">
        <f t="shared" si="21"/>
        <v>10271.064376148744</v>
      </c>
      <c r="AR11">
        <v>14000.029022722545</v>
      </c>
      <c r="AS11" s="1">
        <f t="shared" si="22"/>
        <v>3728.9646465738006</v>
      </c>
      <c r="AT11" s="54">
        <f t="shared" si="23"/>
        <v>0.36305532805666429</v>
      </c>
    </row>
    <row r="12" spans="1:46" ht="21.75" thickBot="1" x14ac:dyDescent="0.3">
      <c r="A12">
        <v>9</v>
      </c>
      <c r="B12" s="21" t="s">
        <v>32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34">
        <f t="shared" si="0"/>
        <v>60.346772755624656</v>
      </c>
      <c r="P12" s="34">
        <f t="shared" si="1"/>
        <v>79.82386794101204</v>
      </c>
      <c r="Q12" s="34">
        <f t="shared" si="2"/>
        <v>312.57446258520395</v>
      </c>
      <c r="R12" s="34">
        <f t="shared" si="3"/>
        <v>40.165796803515768</v>
      </c>
      <c r="S12" s="34">
        <f t="shared" si="4"/>
        <v>95.810589476118295</v>
      </c>
      <c r="T12" s="34">
        <f t="shared" si="5"/>
        <v>2170.5011073639412</v>
      </c>
      <c r="U12" s="34">
        <f t="shared" si="6"/>
        <v>792.70561559622604</v>
      </c>
      <c r="V12" s="34">
        <f t="shared" si="7"/>
        <v>174.70511725550173</v>
      </c>
      <c r="W12" s="34">
        <f t="shared" si="8"/>
        <v>300.86428002083886</v>
      </c>
      <c r="X12" s="34">
        <f t="shared" si="9"/>
        <v>698.72217580743165</v>
      </c>
      <c r="Y12" s="34">
        <f t="shared" si="10"/>
        <v>862.9550788537731</v>
      </c>
      <c r="Z12" s="34">
        <f t="shared" si="11"/>
        <v>148.46490095070226</v>
      </c>
      <c r="AA12" s="34"/>
      <c r="AB12" s="34"/>
      <c r="AC12" s="34"/>
      <c r="AD12" s="34">
        <f t="shared" si="12"/>
        <v>3172.1695629970845</v>
      </c>
      <c r="AE12" s="34">
        <f t="shared" si="13"/>
        <v>3501.2454124327619</v>
      </c>
      <c r="AF12" s="34">
        <f t="shared" si="14"/>
        <v>3617.2197398996409</v>
      </c>
      <c r="AG12" s="34">
        <f t="shared" si="15"/>
        <v>4584.9497262039231</v>
      </c>
      <c r="AH12" s="34">
        <f t="shared" si="16"/>
        <v>8689.3344197979968</v>
      </c>
      <c r="AI12" s="34">
        <f t="shared" si="17"/>
        <v>0</v>
      </c>
      <c r="AJ12" s="34"/>
      <c r="AK12" s="34"/>
      <c r="AL12" s="34"/>
      <c r="AM12" s="34">
        <f t="shared" si="18"/>
        <v>134.77343480649682</v>
      </c>
      <c r="AN12" s="34">
        <f t="shared" si="19"/>
        <v>0</v>
      </c>
      <c r="AO12" s="34"/>
      <c r="AP12" s="34">
        <f t="shared" si="20"/>
        <v>56.819339795065822</v>
      </c>
      <c r="AQ12" s="1">
        <f t="shared" si="21"/>
        <v>29494.15140134286</v>
      </c>
      <c r="AR12">
        <v>17961.119801092362</v>
      </c>
      <c r="AS12" s="1">
        <f t="shared" si="22"/>
        <v>-11533.031600250499</v>
      </c>
      <c r="AT12" s="54">
        <f t="shared" si="23"/>
        <v>-0.39102774795295187</v>
      </c>
    </row>
    <row r="13" spans="1:46" ht="15.75" thickBot="1" x14ac:dyDescent="0.3">
      <c r="A13">
        <v>10</v>
      </c>
      <c r="B13" s="21" t="s">
        <v>33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34">
        <f t="shared" si="0"/>
        <v>1565.0688158976754</v>
      </c>
      <c r="P13" s="34">
        <f t="shared" si="1"/>
        <v>3806.4996142062669</v>
      </c>
      <c r="Q13" s="34">
        <f t="shared" si="2"/>
        <v>4518.8449400889149</v>
      </c>
      <c r="R13" s="34">
        <f t="shared" si="3"/>
        <v>902.98626238513896</v>
      </c>
      <c r="S13" s="34">
        <f t="shared" si="4"/>
        <v>1707.1192022462897</v>
      </c>
      <c r="T13" s="34">
        <f t="shared" si="5"/>
        <v>4720.0771056578687</v>
      </c>
      <c r="U13" s="34">
        <f t="shared" si="6"/>
        <v>4599.5389226003817</v>
      </c>
      <c r="V13" s="34">
        <f t="shared" si="7"/>
        <v>2004.7350351544362</v>
      </c>
      <c r="W13" s="34">
        <f t="shared" si="8"/>
        <v>415.00489941193041</v>
      </c>
      <c r="X13" s="34">
        <f t="shared" si="9"/>
        <v>4189.4873345117085</v>
      </c>
      <c r="Y13" s="34">
        <f t="shared" si="10"/>
        <v>1765.5952628148382</v>
      </c>
      <c r="Z13" s="34">
        <f t="shared" si="11"/>
        <v>814.4911927106441</v>
      </c>
      <c r="AA13" s="34"/>
      <c r="AB13" s="34"/>
      <c r="AC13" s="34"/>
      <c r="AD13" s="34">
        <f t="shared" si="12"/>
        <v>134.78907451882978</v>
      </c>
      <c r="AE13" s="34">
        <f t="shared" si="13"/>
        <v>221.50736117188191</v>
      </c>
      <c r="AF13" s="34">
        <f t="shared" si="14"/>
        <v>312.50687380584145</v>
      </c>
      <c r="AG13" s="34">
        <f t="shared" si="15"/>
        <v>600.89329115200314</v>
      </c>
      <c r="AH13" s="34">
        <f t="shared" si="16"/>
        <v>2611.2084883405223</v>
      </c>
      <c r="AI13" s="34">
        <f t="shared" si="17"/>
        <v>165.52873788479309</v>
      </c>
      <c r="AJ13" s="34"/>
      <c r="AK13" s="34"/>
      <c r="AL13" s="34"/>
      <c r="AM13" s="34">
        <f t="shared" si="18"/>
        <v>4341.5601878067991</v>
      </c>
      <c r="AN13" s="34">
        <f t="shared" si="19"/>
        <v>0</v>
      </c>
      <c r="AO13" s="34"/>
      <c r="AP13" s="34">
        <f t="shared" si="20"/>
        <v>3093.7553730521036</v>
      </c>
      <c r="AQ13" s="1">
        <f t="shared" si="21"/>
        <v>42491.197975418872</v>
      </c>
      <c r="AR13">
        <v>39156.444308229351</v>
      </c>
      <c r="AS13" s="1">
        <f t="shared" si="22"/>
        <v>-3334.7536671895214</v>
      </c>
      <c r="AT13" s="54">
        <f t="shared" si="23"/>
        <v>-7.8481046100857738E-2</v>
      </c>
    </row>
    <row r="14" spans="1:46" ht="15.75" thickBot="1" x14ac:dyDescent="0.3">
      <c r="A14">
        <v>11</v>
      </c>
      <c r="B14" s="21" t="s">
        <v>34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34">
        <f t="shared" si="0"/>
        <v>7.4322466442723583</v>
      </c>
      <c r="P14" s="34">
        <f t="shared" si="1"/>
        <v>8.5262854515533473</v>
      </c>
      <c r="Q14" s="34">
        <f t="shared" si="2"/>
        <v>34.495112472491058</v>
      </c>
      <c r="R14" s="34">
        <f t="shared" si="3"/>
        <v>8.8009472372009054E-2</v>
      </c>
      <c r="S14" s="34">
        <f t="shared" si="4"/>
        <v>10.758719335151959</v>
      </c>
      <c r="T14" s="34">
        <f t="shared" si="5"/>
        <v>48.356489289471561</v>
      </c>
      <c r="U14" s="34">
        <f t="shared" si="6"/>
        <v>110.0133838990667</v>
      </c>
      <c r="V14" s="34">
        <f t="shared" si="7"/>
        <v>20.538370849725389</v>
      </c>
      <c r="W14" s="34">
        <f t="shared" si="8"/>
        <v>0.33119147762429046</v>
      </c>
      <c r="X14" s="34">
        <f t="shared" si="9"/>
        <v>4.608745796586601</v>
      </c>
      <c r="Y14" s="34">
        <f t="shared" si="10"/>
        <v>1014.261298831151</v>
      </c>
      <c r="Z14" s="34">
        <f t="shared" si="11"/>
        <v>42.14668810147306</v>
      </c>
      <c r="AA14" s="34"/>
      <c r="AB14" s="34"/>
      <c r="AC14" s="34"/>
      <c r="AD14" s="34">
        <f t="shared" si="12"/>
        <v>1081.2886365835741</v>
      </c>
      <c r="AE14" s="34">
        <f t="shared" si="13"/>
        <v>1746.1040975060844</v>
      </c>
      <c r="AF14" s="34">
        <f t="shared" si="14"/>
        <v>2225.770661751475</v>
      </c>
      <c r="AG14" s="34">
        <f t="shared" si="15"/>
        <v>3535.7804792695138</v>
      </c>
      <c r="AH14" s="34">
        <f t="shared" si="16"/>
        <v>7988.6778362906052</v>
      </c>
      <c r="AI14" s="34">
        <f t="shared" si="17"/>
        <v>11745.781713406728</v>
      </c>
      <c r="AJ14" s="34"/>
      <c r="AK14" s="34"/>
      <c r="AL14" s="34"/>
      <c r="AM14" s="34">
        <f t="shared" si="18"/>
        <v>0</v>
      </c>
      <c r="AN14" s="34">
        <f t="shared" si="19"/>
        <v>0</v>
      </c>
      <c r="AO14" s="34"/>
      <c r="AP14" s="34">
        <f t="shared" si="20"/>
        <v>5.4987769581763883</v>
      </c>
      <c r="AQ14" s="1">
        <f t="shared" si="21"/>
        <v>29630.458743387095</v>
      </c>
      <c r="AR14">
        <v>28111.926190104525</v>
      </c>
      <c r="AS14" s="1">
        <f t="shared" si="22"/>
        <v>-1518.53255328257</v>
      </c>
      <c r="AT14" s="54">
        <f t="shared" si="23"/>
        <v>-5.1249039592459064E-2</v>
      </c>
    </row>
    <row r="15" spans="1:46" ht="15.75" thickBot="1" x14ac:dyDescent="0.3">
      <c r="A15">
        <v>12</v>
      </c>
      <c r="B15" s="21" t="s">
        <v>35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34">
        <f t="shared" si="0"/>
        <v>3.938897819431844</v>
      </c>
      <c r="P15" s="34">
        <f t="shared" si="1"/>
        <v>0</v>
      </c>
      <c r="Q15" s="34">
        <f t="shared" si="2"/>
        <v>16.783964466629726</v>
      </c>
      <c r="R15" s="34">
        <f t="shared" si="3"/>
        <v>0</v>
      </c>
      <c r="S15" s="34">
        <f t="shared" si="4"/>
        <v>13.449471724450007</v>
      </c>
      <c r="T15" s="34">
        <f t="shared" si="5"/>
        <v>34.219238290213937</v>
      </c>
      <c r="U15" s="34">
        <f t="shared" si="6"/>
        <v>22.323787710478559</v>
      </c>
      <c r="V15" s="34">
        <f t="shared" si="7"/>
        <v>0</v>
      </c>
      <c r="W15" s="34">
        <f t="shared" si="8"/>
        <v>0</v>
      </c>
      <c r="X15" s="34">
        <f t="shared" si="9"/>
        <v>0</v>
      </c>
      <c r="Y15" s="34">
        <f t="shared" si="10"/>
        <v>2.1587444780697047</v>
      </c>
      <c r="Z15" s="34">
        <f t="shared" si="11"/>
        <v>0</v>
      </c>
      <c r="AA15" s="35"/>
      <c r="AB15" s="35"/>
      <c r="AC15" s="35"/>
      <c r="AD15" s="34">
        <f t="shared" si="12"/>
        <v>104.21014672379582</v>
      </c>
      <c r="AE15" s="34">
        <f t="shared" si="13"/>
        <v>137.22425356846796</v>
      </c>
      <c r="AF15" s="34">
        <f t="shared" si="14"/>
        <v>229.52455554343558</v>
      </c>
      <c r="AG15" s="34">
        <f t="shared" si="15"/>
        <v>337.71190434378423</v>
      </c>
      <c r="AH15" s="34">
        <f t="shared" si="16"/>
        <v>793.85735091153583</v>
      </c>
      <c r="AI15" s="34">
        <f t="shared" si="17"/>
        <v>10479.526220333504</v>
      </c>
      <c r="AJ15" s="35"/>
      <c r="AK15" s="35"/>
      <c r="AL15" s="35"/>
      <c r="AM15" s="34">
        <f t="shared" si="18"/>
        <v>0</v>
      </c>
      <c r="AN15" s="34">
        <f t="shared" si="19"/>
        <v>0</v>
      </c>
      <c r="AO15" s="35"/>
      <c r="AP15" s="34">
        <f t="shared" si="20"/>
        <v>0</v>
      </c>
      <c r="AQ15" s="1">
        <f t="shared" si="21"/>
        <v>12174.928535913798</v>
      </c>
      <c r="AR15">
        <v>10759.513235898505</v>
      </c>
      <c r="AS15" s="1">
        <f t="shared" si="22"/>
        <v>-1415.4153000152928</v>
      </c>
      <c r="AT15" s="54">
        <f t="shared" si="23"/>
        <v>-0.11625655919376268</v>
      </c>
    </row>
    <row r="16" spans="1:46" ht="21.75" thickBot="1" x14ac:dyDescent="0.3">
      <c r="B16" s="43" t="s">
        <v>24</v>
      </c>
      <c r="C16" s="50">
        <v>12822.783598798489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20.021430382437423</v>
      </c>
      <c r="J16" s="50">
        <v>0</v>
      </c>
      <c r="K16" s="50">
        <v>0</v>
      </c>
      <c r="L16" s="50">
        <v>1142.8329705007513</v>
      </c>
      <c r="M16" s="50">
        <v>0</v>
      </c>
      <c r="N16" s="50">
        <v>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5"/>
      <c r="AB16" s="35"/>
      <c r="AC16" s="35"/>
      <c r="AD16" s="34"/>
      <c r="AE16" s="34"/>
      <c r="AF16" s="34"/>
      <c r="AG16" s="34"/>
      <c r="AH16" s="34"/>
      <c r="AI16" s="34"/>
      <c r="AJ16" s="35"/>
      <c r="AK16" s="35"/>
      <c r="AL16" s="35"/>
      <c r="AM16" s="34"/>
      <c r="AN16" s="34"/>
      <c r="AO16" s="35"/>
      <c r="AP16" s="34"/>
      <c r="AQ16" s="1">
        <f t="shared" si="21"/>
        <v>13985.637999681678</v>
      </c>
      <c r="AR16">
        <v>14013.633113672666</v>
      </c>
      <c r="AS16" s="1">
        <f t="shared" si="22"/>
        <v>27.995113990988102</v>
      </c>
      <c r="AT16" s="54">
        <f t="shared" si="23"/>
        <v>2.0017044622222661E-3</v>
      </c>
    </row>
    <row r="17" spans="2:46" ht="15.75" thickBot="1" x14ac:dyDescent="0.3">
      <c r="B17" s="43" t="s">
        <v>25</v>
      </c>
      <c r="C17" s="50">
        <v>0</v>
      </c>
      <c r="D17" s="50">
        <v>23412.150423686769</v>
      </c>
      <c r="E17" s="50">
        <v>684.86043437998126</v>
      </c>
      <c r="F17" s="50">
        <v>0</v>
      </c>
      <c r="G17" s="50">
        <v>0</v>
      </c>
      <c r="H17" s="50">
        <v>0</v>
      </c>
      <c r="I17" s="50">
        <v>66.827764784769016</v>
      </c>
      <c r="J17" s="50">
        <v>0</v>
      </c>
      <c r="K17" s="50">
        <v>2.3128978000000004</v>
      </c>
      <c r="L17" s="50">
        <v>649.68646251343171</v>
      </c>
      <c r="M17" s="50">
        <v>0</v>
      </c>
      <c r="N17" s="50">
        <v>0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5"/>
      <c r="AB17" s="35"/>
      <c r="AC17" s="35"/>
      <c r="AD17" s="34"/>
      <c r="AE17" s="34"/>
      <c r="AF17" s="34"/>
      <c r="AG17" s="34"/>
      <c r="AH17" s="34"/>
      <c r="AI17" s="34"/>
      <c r="AJ17" s="35"/>
      <c r="AK17" s="35"/>
      <c r="AL17" s="35"/>
      <c r="AM17" s="34"/>
      <c r="AN17" s="34"/>
      <c r="AO17" s="35"/>
      <c r="AP17" s="34"/>
      <c r="AQ17" s="1">
        <f t="shared" si="21"/>
        <v>24815.837983164951</v>
      </c>
      <c r="AR17">
        <v>24880.029816090184</v>
      </c>
      <c r="AS17" s="1">
        <f t="shared" si="22"/>
        <v>64.19183292523303</v>
      </c>
      <c r="AT17" s="54">
        <f t="shared" si="23"/>
        <v>2.5867284017884358E-3</v>
      </c>
    </row>
    <row r="18" spans="2:46" ht="15.75" thickBot="1" x14ac:dyDescent="0.3">
      <c r="B18" s="43" t="s">
        <v>26</v>
      </c>
      <c r="C18" s="50">
        <v>112.87408350237355</v>
      </c>
      <c r="D18" s="50">
        <v>79.469890406317106</v>
      </c>
      <c r="E18" s="50">
        <v>46954.43425848968</v>
      </c>
      <c r="F18" s="50">
        <v>579.53244510874026</v>
      </c>
      <c r="G18" s="50">
        <v>0</v>
      </c>
      <c r="H18" s="50">
        <v>1833.3607038312996</v>
      </c>
      <c r="I18" s="50">
        <v>155.5095833545156</v>
      </c>
      <c r="J18" s="50">
        <v>0</v>
      </c>
      <c r="K18" s="50">
        <v>0</v>
      </c>
      <c r="L18" s="50">
        <v>1790.3813715580825</v>
      </c>
      <c r="M18" s="50">
        <v>0</v>
      </c>
      <c r="N18" s="50">
        <v>0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5"/>
      <c r="AB18" s="35"/>
      <c r="AC18" s="35"/>
      <c r="AD18" s="34"/>
      <c r="AE18" s="34"/>
      <c r="AF18" s="34"/>
      <c r="AG18" s="34"/>
      <c r="AH18" s="34"/>
      <c r="AI18" s="34"/>
      <c r="AJ18" s="35"/>
      <c r="AK18" s="35"/>
      <c r="AL18" s="35"/>
      <c r="AM18" s="34"/>
      <c r="AN18" s="34"/>
      <c r="AO18" s="35"/>
      <c r="AP18" s="34"/>
      <c r="AQ18" s="1">
        <f t="shared" si="21"/>
        <v>51505.562336251009</v>
      </c>
      <c r="AR18">
        <v>53859.330617237589</v>
      </c>
      <c r="AS18" s="1">
        <f t="shared" si="22"/>
        <v>2353.7682809865801</v>
      </c>
      <c r="AT18" s="54">
        <f t="shared" si="23"/>
        <v>4.5699302642696019E-2</v>
      </c>
    </row>
    <row r="19" spans="2:46" ht="21.75" thickBot="1" x14ac:dyDescent="0.3">
      <c r="B19" s="43" t="s">
        <v>27</v>
      </c>
      <c r="C19" s="50">
        <v>0</v>
      </c>
      <c r="D19" s="50">
        <v>0</v>
      </c>
      <c r="E19" s="50">
        <v>0.94832757420745273</v>
      </c>
      <c r="F19" s="50">
        <v>12160.136315951542</v>
      </c>
      <c r="G19" s="50">
        <v>25.019424784882855</v>
      </c>
      <c r="H19" s="50">
        <v>114.88562171850307</v>
      </c>
      <c r="I19" s="50">
        <v>19.81318846864237</v>
      </c>
      <c r="J19" s="50">
        <v>0</v>
      </c>
      <c r="K19" s="50">
        <v>4.9499511965728056</v>
      </c>
      <c r="L19" s="50">
        <v>349.28772059561214</v>
      </c>
      <c r="M19" s="50">
        <v>0</v>
      </c>
      <c r="N19" s="50">
        <v>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5"/>
      <c r="AB19" s="35"/>
      <c r="AC19" s="35"/>
      <c r="AD19" s="34"/>
      <c r="AE19" s="34"/>
      <c r="AF19" s="34"/>
      <c r="AG19" s="34"/>
      <c r="AH19" s="34"/>
      <c r="AI19" s="34"/>
      <c r="AJ19" s="35"/>
      <c r="AK19" s="35"/>
      <c r="AL19" s="35"/>
      <c r="AM19" s="34"/>
      <c r="AN19" s="34"/>
      <c r="AO19" s="35"/>
      <c r="AP19" s="34"/>
      <c r="AQ19" s="1">
        <f t="shared" si="21"/>
        <v>12675.040550289965</v>
      </c>
      <c r="AR19">
        <v>12714.463680094259</v>
      </c>
      <c r="AS19" s="1">
        <f t="shared" si="22"/>
        <v>39.423129804294149</v>
      </c>
      <c r="AT19" s="54">
        <f t="shared" si="23"/>
        <v>3.1102961483931721E-3</v>
      </c>
    </row>
    <row r="20" spans="2:46" ht="15.75" thickBot="1" x14ac:dyDescent="0.3">
      <c r="B20" s="43" t="s">
        <v>28</v>
      </c>
      <c r="C20" s="50">
        <v>0</v>
      </c>
      <c r="D20" s="50">
        <v>0</v>
      </c>
      <c r="E20" s="50">
        <v>0</v>
      </c>
      <c r="F20" s="50">
        <v>0</v>
      </c>
      <c r="G20" s="50">
        <v>24999.055417159481</v>
      </c>
      <c r="H20" s="50">
        <v>0</v>
      </c>
      <c r="I20" s="50">
        <v>79.843431314546663</v>
      </c>
      <c r="J20" s="50">
        <v>0</v>
      </c>
      <c r="K20" s="50">
        <v>142.93599113135292</v>
      </c>
      <c r="L20" s="50">
        <v>2.6642416322807208</v>
      </c>
      <c r="M20" s="50">
        <v>0</v>
      </c>
      <c r="N20" s="50">
        <v>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5"/>
      <c r="AB20" s="35"/>
      <c r="AC20" s="35"/>
      <c r="AD20" s="34"/>
      <c r="AE20" s="34"/>
      <c r="AF20" s="34"/>
      <c r="AG20" s="34"/>
      <c r="AH20" s="34"/>
      <c r="AI20" s="34"/>
      <c r="AJ20" s="35"/>
      <c r="AK20" s="35"/>
      <c r="AL20" s="35"/>
      <c r="AM20" s="34"/>
      <c r="AN20" s="34"/>
      <c r="AO20" s="35"/>
      <c r="AP20" s="34"/>
      <c r="AQ20" s="1">
        <f t="shared" si="21"/>
        <v>25224.49908123766</v>
      </c>
      <c r="AR20">
        <v>25252.802844958947</v>
      </c>
      <c r="AS20" s="1">
        <f t="shared" si="22"/>
        <v>28.303763721287396</v>
      </c>
      <c r="AT20" s="54">
        <f t="shared" si="23"/>
        <v>1.1220743623146965E-3</v>
      </c>
    </row>
    <row r="21" spans="2:46" ht="21.75" thickBot="1" x14ac:dyDescent="0.3">
      <c r="B21" s="43" t="s">
        <v>29</v>
      </c>
      <c r="C21" s="50">
        <v>0</v>
      </c>
      <c r="D21" s="50">
        <v>0</v>
      </c>
      <c r="E21" s="50">
        <v>792.45474986039039</v>
      </c>
      <c r="F21" s="50">
        <v>0</v>
      </c>
      <c r="G21" s="50">
        <v>0</v>
      </c>
      <c r="H21" s="50">
        <v>33292.300741279141</v>
      </c>
      <c r="I21" s="50">
        <v>166.85735685640211</v>
      </c>
      <c r="J21" s="50">
        <v>62.925322517983759</v>
      </c>
      <c r="K21" s="50">
        <v>217.34690524022176</v>
      </c>
      <c r="L21" s="50">
        <v>4094.1072480535881</v>
      </c>
      <c r="M21" s="50">
        <v>38.692406782738075</v>
      </c>
      <c r="N21" s="50">
        <v>0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5"/>
      <c r="AB21" s="35"/>
      <c r="AC21" s="35"/>
      <c r="AD21" s="34"/>
      <c r="AE21" s="34"/>
      <c r="AF21" s="34"/>
      <c r="AG21" s="34"/>
      <c r="AH21" s="34"/>
      <c r="AI21" s="34"/>
      <c r="AJ21" s="35"/>
      <c r="AK21" s="35"/>
      <c r="AL21" s="35"/>
      <c r="AM21" s="34"/>
      <c r="AN21" s="34"/>
      <c r="AO21" s="35"/>
      <c r="AP21" s="34"/>
      <c r="AQ21" s="1">
        <f t="shared" si="21"/>
        <v>38664.684730590467</v>
      </c>
      <c r="AR21">
        <v>38699.059797484013</v>
      </c>
      <c r="AS21" s="1">
        <f t="shared" si="22"/>
        <v>34.375066893546318</v>
      </c>
      <c r="AT21" s="54">
        <f t="shared" si="23"/>
        <v>8.8905592100560135E-4</v>
      </c>
    </row>
    <row r="22" spans="2:46" ht="21.75" thickBot="1" x14ac:dyDescent="0.3">
      <c r="B22" s="43" t="s">
        <v>30</v>
      </c>
      <c r="C22" s="50">
        <v>0</v>
      </c>
      <c r="D22" s="50">
        <v>0</v>
      </c>
      <c r="E22" s="50">
        <v>0.42005439</v>
      </c>
      <c r="F22" s="50">
        <v>0</v>
      </c>
      <c r="G22" s="50">
        <v>2.2393096221825388</v>
      </c>
      <c r="H22" s="50">
        <v>159.63296552471607</v>
      </c>
      <c r="I22" s="50">
        <v>27731.6972340051</v>
      </c>
      <c r="J22" s="50">
        <v>0</v>
      </c>
      <c r="K22" s="50">
        <v>86.852088835462325</v>
      </c>
      <c r="L22" s="50">
        <v>1731.9332037459003</v>
      </c>
      <c r="M22" s="50">
        <v>2.8522788414420095</v>
      </c>
      <c r="N22" s="50">
        <v>0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5"/>
      <c r="AB22" s="35"/>
      <c r="AC22" s="35"/>
      <c r="AD22" s="34"/>
      <c r="AE22" s="34"/>
      <c r="AF22" s="34"/>
      <c r="AG22" s="34"/>
      <c r="AH22" s="34"/>
      <c r="AI22" s="34"/>
      <c r="AJ22" s="35"/>
      <c r="AK22" s="35"/>
      <c r="AL22" s="35"/>
      <c r="AM22" s="34"/>
      <c r="AN22" s="34"/>
      <c r="AO22" s="35"/>
      <c r="AP22" s="34"/>
      <c r="AQ22" s="1">
        <f t="shared" si="21"/>
        <v>29715.627134964801</v>
      </c>
      <c r="AR22">
        <v>29770.130370304163</v>
      </c>
      <c r="AS22" s="1">
        <f t="shared" si="22"/>
        <v>54.503235339361709</v>
      </c>
      <c r="AT22" s="54">
        <f t="shared" si="23"/>
        <v>1.8341606957112018E-3</v>
      </c>
    </row>
    <row r="23" spans="2:46" ht="15.75" thickBot="1" x14ac:dyDescent="0.3">
      <c r="B23" s="43" t="s">
        <v>31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72.200226033464489</v>
      </c>
      <c r="J23" s="50">
        <v>12713.847444359204</v>
      </c>
      <c r="K23" s="50">
        <v>124.22127435303334</v>
      </c>
      <c r="L23" s="50">
        <v>204.88386086903839</v>
      </c>
      <c r="M23" s="50">
        <v>8.9195519999999995</v>
      </c>
      <c r="N23" s="50">
        <v>0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5"/>
      <c r="AB23" s="35"/>
      <c r="AC23" s="35"/>
      <c r="AD23" s="34"/>
      <c r="AE23" s="34"/>
      <c r="AF23" s="34"/>
      <c r="AG23" s="34"/>
      <c r="AH23" s="34"/>
      <c r="AI23" s="34"/>
      <c r="AJ23" s="35"/>
      <c r="AK23" s="35"/>
      <c r="AL23" s="35"/>
      <c r="AM23" s="34"/>
      <c r="AN23" s="34"/>
      <c r="AO23" s="35"/>
      <c r="AP23" s="34"/>
      <c r="AQ23" s="1">
        <f t="shared" si="21"/>
        <v>13124.072357614739</v>
      </c>
      <c r="AR23">
        <v>13132.645615221003</v>
      </c>
      <c r="AS23" s="1">
        <f t="shared" si="22"/>
        <v>8.5732576062637236</v>
      </c>
      <c r="AT23" s="54">
        <f t="shared" si="23"/>
        <v>6.5324674938182733E-4</v>
      </c>
    </row>
    <row r="24" spans="2:46" ht="21.75" thickBot="1" x14ac:dyDescent="0.3">
      <c r="B24" s="43" t="s">
        <v>32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10.733583408704787</v>
      </c>
      <c r="J24" s="50">
        <v>0</v>
      </c>
      <c r="K24" s="50">
        <v>16772.456703119795</v>
      </c>
      <c r="L24" s="50">
        <v>12.765097621089311</v>
      </c>
      <c r="M24" s="50">
        <v>0</v>
      </c>
      <c r="N24" s="50">
        <v>0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5"/>
      <c r="AB24" s="35"/>
      <c r="AC24" s="35"/>
      <c r="AD24" s="34"/>
      <c r="AE24" s="34"/>
      <c r="AF24" s="34"/>
      <c r="AG24" s="34"/>
      <c r="AH24" s="34"/>
      <c r="AI24" s="34"/>
      <c r="AJ24" s="35"/>
      <c r="AK24" s="35"/>
      <c r="AL24" s="35"/>
      <c r="AM24" s="34"/>
      <c r="AN24" s="34"/>
      <c r="AO24" s="35"/>
      <c r="AP24" s="34"/>
      <c r="AQ24" s="1">
        <f t="shared" si="21"/>
        <v>16795.955384149591</v>
      </c>
      <c r="AR24">
        <v>16847.361783080232</v>
      </c>
      <c r="AS24" s="1">
        <f t="shared" si="22"/>
        <v>51.406398930641444</v>
      </c>
      <c r="AT24" s="54">
        <f t="shared" si="23"/>
        <v>3.0606415505934166E-3</v>
      </c>
    </row>
    <row r="25" spans="2:46" ht="15.75" thickBot="1" x14ac:dyDescent="0.3">
      <c r="B25" s="43" t="s">
        <v>33</v>
      </c>
      <c r="C25" s="50">
        <v>0</v>
      </c>
      <c r="D25" s="50">
        <v>0</v>
      </c>
      <c r="E25" s="50">
        <v>4.5466422131378268</v>
      </c>
      <c r="F25" s="50">
        <v>0</v>
      </c>
      <c r="G25" s="50">
        <v>0</v>
      </c>
      <c r="H25" s="50">
        <v>29.824348650732354</v>
      </c>
      <c r="I25" s="50">
        <v>226.2196604181747</v>
      </c>
      <c r="J25" s="50">
        <v>0</v>
      </c>
      <c r="K25" s="50">
        <v>121.75818617371901</v>
      </c>
      <c r="L25" s="50">
        <v>24789.958163245607</v>
      </c>
      <c r="M25" s="50">
        <v>0</v>
      </c>
      <c r="N25" s="50">
        <v>0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5"/>
      <c r="AB25" s="35"/>
      <c r="AC25" s="35"/>
      <c r="AD25" s="34"/>
      <c r="AE25" s="34"/>
      <c r="AF25" s="34"/>
      <c r="AG25" s="34"/>
      <c r="AH25" s="34"/>
      <c r="AI25" s="34"/>
      <c r="AJ25" s="35"/>
      <c r="AK25" s="35"/>
      <c r="AL25" s="35"/>
      <c r="AM25" s="34"/>
      <c r="AN25" s="34"/>
      <c r="AO25" s="35"/>
      <c r="AP25" s="34"/>
      <c r="AQ25" s="1">
        <f t="shared" si="21"/>
        <v>25172.30700070137</v>
      </c>
      <c r="AR25">
        <v>25179.679440368811</v>
      </c>
      <c r="AS25" s="1">
        <f t="shared" si="22"/>
        <v>7.3724396674406307</v>
      </c>
      <c r="AT25" s="54">
        <f t="shared" si="23"/>
        <v>2.9287898273428869E-4</v>
      </c>
    </row>
    <row r="26" spans="2:46" ht="15.75" thickBot="1" x14ac:dyDescent="0.3">
      <c r="B26" s="43" t="s">
        <v>34</v>
      </c>
      <c r="C26" s="50">
        <v>0</v>
      </c>
      <c r="D26" s="50">
        <v>0</v>
      </c>
      <c r="E26" s="50">
        <v>0.17641271338629599</v>
      </c>
      <c r="F26" s="50">
        <v>0</v>
      </c>
      <c r="G26" s="50">
        <v>0</v>
      </c>
      <c r="H26" s="50">
        <v>34.342616379137169</v>
      </c>
      <c r="I26" s="50">
        <v>119.11438607247972</v>
      </c>
      <c r="J26" s="50">
        <v>0</v>
      </c>
      <c r="K26" s="50">
        <v>54.098391854941475</v>
      </c>
      <c r="L26" s="50">
        <v>655.54750732145521</v>
      </c>
      <c r="M26" s="50">
        <v>27090.097800151747</v>
      </c>
      <c r="N26" s="50">
        <v>0</v>
      </c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5"/>
      <c r="AB26" s="35"/>
      <c r="AC26" s="35"/>
      <c r="AD26" s="34"/>
      <c r="AE26" s="34"/>
      <c r="AF26" s="34"/>
      <c r="AG26" s="34"/>
      <c r="AH26" s="34"/>
      <c r="AI26" s="34"/>
      <c r="AJ26" s="35"/>
      <c r="AK26" s="35"/>
      <c r="AL26" s="35"/>
      <c r="AM26" s="34"/>
      <c r="AN26" s="34"/>
      <c r="AO26" s="35"/>
      <c r="AP26" s="34"/>
      <c r="AQ26" s="1">
        <f t="shared" si="21"/>
        <v>27953.377114493145</v>
      </c>
      <c r="AR26">
        <v>27885.445712031058</v>
      </c>
      <c r="AS26" s="1">
        <f t="shared" si="22"/>
        <v>-67.931402462087135</v>
      </c>
      <c r="AT26" s="54">
        <f t="shared" si="23"/>
        <v>-2.4301679966556296E-3</v>
      </c>
    </row>
    <row r="27" spans="2:46" x14ac:dyDescent="0.25">
      <c r="B27" s="43" t="s">
        <v>35</v>
      </c>
      <c r="C27" s="50">
        <v>0</v>
      </c>
      <c r="D27" s="50">
        <v>0</v>
      </c>
      <c r="E27" s="50">
        <v>9.2750256743828245</v>
      </c>
      <c r="F27" s="50">
        <v>122.01690180200001</v>
      </c>
      <c r="G27" s="50">
        <v>0</v>
      </c>
      <c r="H27" s="50">
        <v>1.8886229141621129E-2</v>
      </c>
      <c r="I27" s="50">
        <v>367.82940260550453</v>
      </c>
      <c r="J27" s="50">
        <v>0.60370800699999994</v>
      </c>
      <c r="K27" s="50">
        <v>44.397657497795329</v>
      </c>
      <c r="L27" s="50">
        <v>117.91845283173014</v>
      </c>
      <c r="M27" s="50">
        <v>208.81259601289995</v>
      </c>
      <c r="N27" s="50">
        <v>10759.513235898505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5"/>
      <c r="AB27" s="35"/>
      <c r="AC27" s="35"/>
      <c r="AD27" s="34"/>
      <c r="AE27" s="34"/>
      <c r="AF27" s="34"/>
      <c r="AG27" s="34"/>
      <c r="AH27" s="34"/>
      <c r="AI27" s="34"/>
      <c r="AJ27" s="35"/>
      <c r="AK27" s="35"/>
      <c r="AL27" s="35"/>
      <c r="AM27" s="34"/>
      <c r="AN27" s="34"/>
      <c r="AO27" s="35"/>
      <c r="AP27" s="34"/>
      <c r="AQ27" s="1">
        <f t="shared" si="21"/>
        <v>11630.38586655896</v>
      </c>
      <c r="AR27">
        <v>11601.743023305022</v>
      </c>
      <c r="AS27" s="1">
        <f t="shared" si="22"/>
        <v>-28.642843253937826</v>
      </c>
      <c r="AT27" s="54">
        <f t="shared" si="23"/>
        <v>-2.4627594976272512E-3</v>
      </c>
    </row>
    <row r="28" spans="2:46" x14ac:dyDescent="0.25">
      <c r="B28" s="12" t="s">
        <v>2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37">
        <v>2151.4320819088912</v>
      </c>
      <c r="P28" s="37">
        <v>2421.2619962841354</v>
      </c>
      <c r="Q28" s="37">
        <v>5548.5900961853722</v>
      </c>
      <c r="R28" s="37">
        <v>744.18740565532482</v>
      </c>
      <c r="S28" s="37">
        <v>6001.1894916861384</v>
      </c>
      <c r="T28" s="37">
        <v>9874.2813238441904</v>
      </c>
      <c r="U28" s="37">
        <v>5275.1312681771742</v>
      </c>
      <c r="V28" s="37">
        <v>3548.0377741274028</v>
      </c>
      <c r="W28" s="37">
        <v>490.515992632723</v>
      </c>
      <c r="X28" s="37">
        <v>7532.0268769838503</v>
      </c>
      <c r="Y28" s="37">
        <v>15328.242775300645</v>
      </c>
      <c r="Z28" s="37">
        <v>6428.1523604204986</v>
      </c>
      <c r="AA28" s="35"/>
      <c r="AB28" s="35"/>
      <c r="AC28" s="35"/>
      <c r="AD28" s="34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>
        <v>30.01491</v>
      </c>
      <c r="AQ28" s="1">
        <f t="shared" si="21"/>
        <v>65373.064353206355</v>
      </c>
      <c r="AR28">
        <v>65373.064353206348</v>
      </c>
      <c r="AS28" s="1">
        <f t="shared" si="22"/>
        <v>0</v>
      </c>
      <c r="AT28" s="54">
        <f t="shared" si="23"/>
        <v>0</v>
      </c>
    </row>
    <row r="29" spans="2:46" x14ac:dyDescent="0.25">
      <c r="B29" s="12" t="s">
        <v>3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37">
        <v>4436.8065839185501</v>
      </c>
      <c r="P29" s="37">
        <v>11194.080675622423</v>
      </c>
      <c r="Q29" s="37">
        <v>10651.619302222467</v>
      </c>
      <c r="R29" s="37">
        <v>4397.7590744308591</v>
      </c>
      <c r="S29" s="37">
        <v>5283.2488977746134</v>
      </c>
      <c r="T29" s="37">
        <v>9476.7728771451402</v>
      </c>
      <c r="U29" s="37">
        <v>8851.9736316076633</v>
      </c>
      <c r="V29" s="37">
        <v>4141.0692375356284</v>
      </c>
      <c r="W29" s="37">
        <v>11702.060178299804</v>
      </c>
      <c r="X29" s="37">
        <v>9660.8261236096005</v>
      </c>
      <c r="Y29" s="37">
        <v>3983.7398524908731</v>
      </c>
      <c r="Z29" s="37">
        <v>1716.2676692571304</v>
      </c>
      <c r="AA29" s="35"/>
      <c r="AB29" s="35"/>
      <c r="AC29" s="35"/>
      <c r="AD29" s="34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>
        <v>5263.3714115720104</v>
      </c>
      <c r="AQ29" s="1">
        <f t="shared" si="21"/>
        <v>90759.595515486755</v>
      </c>
      <c r="AR29">
        <v>90759.595515486799</v>
      </c>
      <c r="AS29" s="1">
        <f t="shared" si="22"/>
        <v>0</v>
      </c>
      <c r="AT29" s="54">
        <f t="shared" si="23"/>
        <v>0</v>
      </c>
    </row>
    <row r="30" spans="2:46" x14ac:dyDescent="0.25">
      <c r="B30" s="12" t="s">
        <v>4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28732.601737616598</v>
      </c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1">
        <f t="shared" si="21"/>
        <v>28732.601737616598</v>
      </c>
      <c r="AR30">
        <v>28732.603511353213</v>
      </c>
      <c r="AS30" s="1">
        <f t="shared" si="22"/>
        <v>1.7737366142682731E-3</v>
      </c>
      <c r="AT30" s="54">
        <f t="shared" si="23"/>
        <v>6.173254446171872E-8</v>
      </c>
    </row>
    <row r="31" spans="2:46" x14ac:dyDescent="0.25">
      <c r="B31" s="12" t="s">
        <v>50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>
        <f>O49*$O$54</f>
        <v>1940.3051212889561</v>
      </c>
      <c r="AB31" s="35">
        <f>P49*$P$54</f>
        <v>3300.4807081408967</v>
      </c>
      <c r="AC31" s="36">
        <f>26.83/5</f>
        <v>5.3659999999999997</v>
      </c>
      <c r="AD31" s="35"/>
      <c r="AE31" s="35"/>
      <c r="AF31" s="35"/>
      <c r="AG31" s="35"/>
      <c r="AH31" s="35"/>
      <c r="AI31" s="35">
        <f>Q49*$Q$54</f>
        <v>1093.2021778331434</v>
      </c>
      <c r="AJ31" s="35"/>
      <c r="AK31" s="35"/>
      <c r="AL31" s="35"/>
      <c r="AM31" s="35"/>
      <c r="AN31" s="35"/>
      <c r="AO31" s="35"/>
      <c r="AP31" s="35">
        <f>S49*$S$54</f>
        <v>54.943347934746726</v>
      </c>
      <c r="AQ31" s="1">
        <f t="shared" si="21"/>
        <v>6394.2973551977429</v>
      </c>
      <c r="AR31">
        <v>10291.72953513205</v>
      </c>
      <c r="AS31" s="1">
        <f t="shared" si="22"/>
        <v>3897.432179934307</v>
      </c>
      <c r="AT31" s="54">
        <f t="shared" si="23"/>
        <v>0.6095168809699153</v>
      </c>
    </row>
    <row r="32" spans="2:46" x14ac:dyDescent="0.25">
      <c r="B32" s="12" t="s">
        <v>52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>
        <f>O50*$O$54</f>
        <v>5435.7730985336966</v>
      </c>
      <c r="AB32" s="35">
        <f>P50*$P$54</f>
        <v>4941.4565697498711</v>
      </c>
      <c r="AC32" s="36">
        <f t="shared" ref="AC32:AC35" si="24">26.83/5</f>
        <v>5.3659999999999997</v>
      </c>
      <c r="AD32" s="35"/>
      <c r="AE32" s="35"/>
      <c r="AF32" s="35"/>
      <c r="AG32" s="35"/>
      <c r="AH32" s="35"/>
      <c r="AI32" s="35">
        <f>Q50*$Q$54</f>
        <v>1166.3723873321755</v>
      </c>
      <c r="AJ32" s="35"/>
      <c r="AK32" s="35"/>
      <c r="AL32" s="35"/>
      <c r="AM32" s="35"/>
      <c r="AN32" s="35"/>
      <c r="AO32" s="35"/>
      <c r="AP32" s="35">
        <f>S50*$S$54</f>
        <v>54.356600087529522</v>
      </c>
      <c r="AQ32" s="1">
        <f t="shared" si="21"/>
        <v>11603.324655703273</v>
      </c>
      <c r="AR32">
        <v>14483.332296093457</v>
      </c>
      <c r="AS32" s="1">
        <f t="shared" si="22"/>
        <v>2880.007640390184</v>
      </c>
      <c r="AT32" s="54">
        <f t="shared" si="23"/>
        <v>0.24820538301275583</v>
      </c>
    </row>
    <row r="33" spans="2:46" x14ac:dyDescent="0.25">
      <c r="B33" s="12" t="s">
        <v>54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>
        <f>O51*$O$54</f>
        <v>8734.4508158542812</v>
      </c>
      <c r="AB33" s="35">
        <f>P51*$P$54</f>
        <v>5819.0407768424793</v>
      </c>
      <c r="AC33" s="36">
        <f t="shared" si="24"/>
        <v>5.3659999999999997</v>
      </c>
      <c r="AD33" s="35"/>
      <c r="AE33" s="35"/>
      <c r="AF33" s="35"/>
      <c r="AG33" s="35"/>
      <c r="AH33" s="35"/>
      <c r="AI33" s="35">
        <f>Q51*$Q$54</f>
        <v>975.26204494424871</v>
      </c>
      <c r="AJ33" s="35"/>
      <c r="AK33" s="35"/>
      <c r="AL33" s="35"/>
      <c r="AM33" s="35"/>
      <c r="AN33" s="35"/>
      <c r="AO33" s="35"/>
      <c r="AP33" s="35">
        <f>S51*$S$54</f>
        <v>136.04258126308915</v>
      </c>
      <c r="AQ33" s="1">
        <f t="shared" si="21"/>
        <v>15670.162218904099</v>
      </c>
      <c r="AR33">
        <v>17395.929999918488</v>
      </c>
      <c r="AS33" s="1">
        <f t="shared" si="22"/>
        <v>1725.7677810143887</v>
      </c>
      <c r="AT33" s="54">
        <f t="shared" si="23"/>
        <v>0.11013081785027501</v>
      </c>
    </row>
    <row r="34" spans="2:46" x14ac:dyDescent="0.25">
      <c r="B34" s="12" t="s">
        <v>56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>
        <f>O52*$O$54</f>
        <v>14583.626336302324</v>
      </c>
      <c r="AB34" s="35">
        <f>P52*$P$54</f>
        <v>8452.0383227141501</v>
      </c>
      <c r="AC34" s="36">
        <f t="shared" si="24"/>
        <v>5.3659999999999997</v>
      </c>
      <c r="AD34" s="35"/>
      <c r="AE34" s="35"/>
      <c r="AF34" s="35"/>
      <c r="AG34" s="35"/>
      <c r="AH34" s="35"/>
      <c r="AI34" s="35">
        <f>Q52*$Q$54</f>
        <v>918.22811318303104</v>
      </c>
      <c r="AJ34" s="35"/>
      <c r="AK34" s="35"/>
      <c r="AL34" s="35"/>
      <c r="AM34" s="35"/>
      <c r="AN34" s="35"/>
      <c r="AO34" s="35"/>
      <c r="AP34" s="35">
        <f>S52*$S$54</f>
        <v>167.93514662988446</v>
      </c>
      <c r="AQ34" s="1">
        <f t="shared" si="21"/>
        <v>24127.193918829391</v>
      </c>
      <c r="AR34">
        <v>24666.245936300504</v>
      </c>
      <c r="AS34" s="1">
        <f t="shared" si="22"/>
        <v>539.05201747111278</v>
      </c>
      <c r="AT34" s="54">
        <f t="shared" si="23"/>
        <v>2.2342093294588427E-2</v>
      </c>
    </row>
    <row r="35" spans="2:46" x14ac:dyDescent="0.25">
      <c r="B35" s="12" t="s">
        <v>58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>
        <f>O53*$O$54</f>
        <v>34400.811671227093</v>
      </c>
      <c r="AB35" s="35">
        <f>P53*$P$54</f>
        <v>28393.151704751202</v>
      </c>
      <c r="AC35" s="36">
        <f t="shared" si="24"/>
        <v>5.3659999999999997</v>
      </c>
      <c r="AD35" s="35"/>
      <c r="AE35" s="35"/>
      <c r="AF35" s="35"/>
      <c r="AG35" s="35"/>
      <c r="AH35" s="35"/>
      <c r="AI35" s="35">
        <f>Q53*$Q$54</f>
        <v>824.63727670740036</v>
      </c>
      <c r="AJ35" s="35"/>
      <c r="AK35" s="35"/>
      <c r="AL35" s="35"/>
      <c r="AM35" s="35"/>
      <c r="AN35" s="35"/>
      <c r="AO35" s="35"/>
      <c r="AP35" s="35">
        <f>S53*$S$54</f>
        <v>607.50596782137029</v>
      </c>
      <c r="AQ35" s="1">
        <f t="shared" si="21"/>
        <v>64231.472620507069</v>
      </c>
      <c r="AR35">
        <v>55189.211227960463</v>
      </c>
      <c r="AS35" s="1">
        <f t="shared" si="22"/>
        <v>-9042.2613925466067</v>
      </c>
      <c r="AT35" s="54">
        <f t="shared" si="23"/>
        <v>-0.14077618064231801</v>
      </c>
    </row>
    <row r="36" spans="2:46" x14ac:dyDescent="0.25">
      <c r="B36" s="12" t="s">
        <v>6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>
        <v>1341.3684282292686</v>
      </c>
      <c r="AC36" s="35">
        <v>7518.6541899999984</v>
      </c>
      <c r="AD36" s="35">
        <f>R49*R54</f>
        <v>118.02567261519425</v>
      </c>
      <c r="AE36" s="35">
        <f>R50*R54</f>
        <v>197.33230669241303</v>
      </c>
      <c r="AF36" s="35">
        <f>R51*R54</f>
        <v>260.01893225915489</v>
      </c>
      <c r="AG36" s="35">
        <f>R52*R54</f>
        <v>404.21291387373901</v>
      </c>
      <c r="AH36" s="35">
        <f>R53*R54</f>
        <v>1922.1581345594984</v>
      </c>
      <c r="AI36" s="35"/>
      <c r="AJ36" s="35">
        <v>13722.231300758005</v>
      </c>
      <c r="AK36" s="35">
        <v>4006.8901377098273</v>
      </c>
      <c r="AL36" s="35">
        <v>695.52296735031621</v>
      </c>
      <c r="AM36" s="35"/>
      <c r="AN36" s="35"/>
      <c r="AO36" s="35"/>
      <c r="AP36" s="35"/>
      <c r="AQ36" s="1">
        <f t="shared" si="21"/>
        <v>30186.414984047413</v>
      </c>
      <c r="AR36">
        <v>30186.414978229266</v>
      </c>
      <c r="AS36" s="1">
        <f t="shared" si="22"/>
        <v>-5.8181467466056347E-6</v>
      </c>
      <c r="AT36" s="54">
        <f t="shared" si="23"/>
        <v>-1.9274056722801781E-10</v>
      </c>
    </row>
    <row r="37" spans="2:46" x14ac:dyDescent="0.25">
      <c r="B37" s="12" t="s">
        <v>23</v>
      </c>
      <c r="C37" s="48">
        <v>220.49358344719769</v>
      </c>
      <c r="D37" s="48">
        <v>4.9701093522171185</v>
      </c>
      <c r="E37" s="48">
        <v>7443.3280522620744</v>
      </c>
      <c r="F37" s="48">
        <v>679.99647241956018</v>
      </c>
      <c r="G37" s="48">
        <v>769.41111389684818</v>
      </c>
      <c r="H37" s="48">
        <v>961.64391958760234</v>
      </c>
      <c r="I37" s="48">
        <v>1093.6419519010888</v>
      </c>
      <c r="J37" s="48">
        <v>502.74426985451072</v>
      </c>
      <c r="K37" s="48">
        <v>299.46574868159934</v>
      </c>
      <c r="L37" s="48">
        <v>1005.1546806826192</v>
      </c>
      <c r="M37" s="48">
        <v>741.38139867268342</v>
      </c>
      <c r="N37" s="48">
        <v>0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1">
        <f t="shared" si="21"/>
        <v>13722.231300758001</v>
      </c>
      <c r="AR37">
        <v>13722.231300758005</v>
      </c>
      <c r="AS37" s="1">
        <f t="shared" si="22"/>
        <v>0</v>
      </c>
      <c r="AT37" s="54">
        <f t="shared" si="23"/>
        <v>0</v>
      </c>
    </row>
    <row r="38" spans="2:46" x14ac:dyDescent="0.25">
      <c r="B38" s="12" t="s">
        <v>7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37">
        <v>178.08796944101738</v>
      </c>
      <c r="P38" s="37">
        <v>55.727277879736633</v>
      </c>
      <c r="Q38" s="37">
        <v>2403.221778721037</v>
      </c>
      <c r="R38" s="37">
        <v>55.646121403247129</v>
      </c>
      <c r="S38" s="37">
        <v>210.90361573434876</v>
      </c>
      <c r="T38" s="37">
        <v>358.98086346918024</v>
      </c>
      <c r="U38" s="37">
        <v>-470.82900746130014</v>
      </c>
      <c r="V38" s="37">
        <v>155.68929815684635</v>
      </c>
      <c r="W38" s="37">
        <v>722.80024266025293</v>
      </c>
      <c r="X38" s="37">
        <v>89.903023928899003</v>
      </c>
      <c r="Y38" s="37">
        <v>229.45392555142274</v>
      </c>
      <c r="Z38" s="37">
        <v>17.305028225138386</v>
      </c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1">
        <f t="shared" si="21"/>
        <v>4006.8901377098268</v>
      </c>
      <c r="AR38">
        <v>4006.8901377098273</v>
      </c>
      <c r="AS38" s="1">
        <f t="shared" si="22"/>
        <v>0</v>
      </c>
      <c r="AT38" s="54">
        <f t="shared" si="23"/>
        <v>0</v>
      </c>
    </row>
    <row r="39" spans="2:46" x14ac:dyDescent="0.25">
      <c r="B39" s="12" t="s">
        <v>8</v>
      </c>
      <c r="C39" s="51">
        <v>2.4022647025555735</v>
      </c>
      <c r="D39" s="51">
        <v>26.963878163703356</v>
      </c>
      <c r="E39" s="51">
        <v>665.88840329794004</v>
      </c>
      <c r="F39" s="51">
        <v>6.0693173022778576E-5</v>
      </c>
      <c r="G39" s="51">
        <v>0</v>
      </c>
      <c r="H39" s="51">
        <v>0</v>
      </c>
      <c r="I39" s="51">
        <v>0.26836049294498593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1">
        <f t="shared" si="21"/>
        <v>695.522967350317</v>
      </c>
      <c r="AR39">
        <v>695.52296735031621</v>
      </c>
      <c r="AS39" s="1">
        <f t="shared" si="22"/>
        <v>0</v>
      </c>
      <c r="AT39" s="54">
        <f t="shared" si="23"/>
        <v>0</v>
      </c>
    </row>
    <row r="40" spans="2:46" x14ac:dyDescent="0.25">
      <c r="B40" s="12" t="s">
        <v>9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>
        <v>21187.119321353213</v>
      </c>
      <c r="AD40" s="35">
        <f>T49*T54</f>
        <v>0</v>
      </c>
      <c r="AE40" s="35">
        <f>T50*T54</f>
        <v>309.02794904224845</v>
      </c>
      <c r="AF40" s="35">
        <f>T51*T54</f>
        <v>798.35646526797416</v>
      </c>
      <c r="AG40" s="35">
        <f>T52*T54</f>
        <v>1777.1489691851875</v>
      </c>
      <c r="AH40" s="35">
        <f>T53*T54</f>
        <v>9298.3982919095397</v>
      </c>
      <c r="AI40" s="35">
        <v>1987.02527822927</v>
      </c>
      <c r="AJ40" s="35"/>
      <c r="AK40" s="35"/>
      <c r="AL40" s="35"/>
      <c r="AM40" s="35"/>
      <c r="AN40" s="35"/>
      <c r="AO40" s="35"/>
      <c r="AP40" s="35">
        <v>2297.1774911766861</v>
      </c>
      <c r="AQ40" s="1">
        <f t="shared" si="21"/>
        <v>37654.253766164111</v>
      </c>
      <c r="AR40">
        <v>37654.253780909545</v>
      </c>
      <c r="AS40" s="1">
        <f t="shared" si="22"/>
        <v>1.4745433873031288E-5</v>
      </c>
      <c r="AT40" s="54">
        <f t="shared" si="23"/>
        <v>3.9160074621586175E-10</v>
      </c>
    </row>
    <row r="41" spans="2:46" x14ac:dyDescent="0.25">
      <c r="B41" s="12" t="s">
        <v>10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>
        <v>-1158.9116294489993</v>
      </c>
      <c r="AN41" s="35"/>
      <c r="AO41" s="35"/>
      <c r="AP41" s="35"/>
      <c r="AQ41" s="1">
        <f t="shared" si="21"/>
        <v>-1158.9116294489993</v>
      </c>
      <c r="AR41">
        <v>-1158.9116294489993</v>
      </c>
      <c r="AS41" s="1">
        <f t="shared" si="22"/>
        <v>0</v>
      </c>
      <c r="AT41" s="54">
        <f t="shared" si="23"/>
        <v>0</v>
      </c>
    </row>
    <row r="42" spans="2:46" x14ac:dyDescent="0.25">
      <c r="B42" s="12" t="s">
        <v>11</v>
      </c>
      <c r="C42" s="48">
        <v>3819.6224523066362</v>
      </c>
      <c r="D42" s="48">
        <v>47.373941739300513</v>
      </c>
      <c r="E42" s="48">
        <v>21003.334007613063</v>
      </c>
      <c r="F42" s="48">
        <v>39.433811826993534</v>
      </c>
      <c r="G42" s="48">
        <v>0</v>
      </c>
      <c r="H42" s="48">
        <v>-24928.542476947474</v>
      </c>
      <c r="I42" s="48">
        <v>18.778263461489345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1">
        <f t="shared" si="21"/>
        <v>7.9438677857979201E-12</v>
      </c>
      <c r="AR42">
        <v>0</v>
      </c>
      <c r="AS42" s="1">
        <f t="shared" si="22"/>
        <v>-7.9438677857979201E-12</v>
      </c>
      <c r="AT42" s="54">
        <f t="shared" si="23"/>
        <v>-1</v>
      </c>
    </row>
    <row r="43" spans="2:46" ht="15.75" thickBot="1" x14ac:dyDescent="0.3">
      <c r="B43" s="13" t="s">
        <v>12</v>
      </c>
      <c r="C43" s="49">
        <v>666.64226002886221</v>
      </c>
      <c r="D43" s="49">
        <v>2990.0202500207351</v>
      </c>
      <c r="E43" s="49">
        <v>36316.969876271454</v>
      </c>
      <c r="F43" s="49">
        <v>9.871975287768267E-2</v>
      </c>
      <c r="G43" s="49">
        <v>0.38692219397898597</v>
      </c>
      <c r="H43" s="49">
        <v>185.92564379361102</v>
      </c>
      <c r="I43" s="49">
        <v>1647.7875108297114</v>
      </c>
      <c r="J43" s="49">
        <v>719.90827798384612</v>
      </c>
      <c r="K43" s="49">
        <v>90.324005207865071</v>
      </c>
      <c r="L43" s="49">
        <v>2609.3233270581645</v>
      </c>
      <c r="M43" s="49">
        <v>21.170157643017873</v>
      </c>
      <c r="N43" s="49">
        <v>0</v>
      </c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>
        <v>278.09730999999999</v>
      </c>
      <c r="AB43" s="35">
        <v>9779.4572674423307</v>
      </c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1">
        <f t="shared" si="21"/>
        <v>55306.111528226451</v>
      </c>
      <c r="AR43">
        <v>56315.939210908313</v>
      </c>
      <c r="AS43" s="1">
        <f t="shared" si="22"/>
        <v>1009.8276826818619</v>
      </c>
      <c r="AT43" s="54">
        <f t="shared" si="23"/>
        <v>1.8258880524740534E-2</v>
      </c>
    </row>
    <row r="45" spans="2:46" x14ac:dyDescent="0.25">
      <c r="C45" s="1">
        <f>SUM(C4:C43)</f>
        <v>17644.818242786114</v>
      </c>
      <c r="D45" s="1">
        <f t="shared" ref="D45:N45" si="25">SUM(D4:D43)</f>
        <v>26560.948493369044</v>
      </c>
      <c r="E45" s="1">
        <f t="shared" si="25"/>
        <v>113876.63624473971</v>
      </c>
      <c r="F45" s="1">
        <f t="shared" si="25"/>
        <v>13581.214727554887</v>
      </c>
      <c r="G45" s="1">
        <f t="shared" si="25"/>
        <v>25796.112187657371</v>
      </c>
      <c r="H45" s="1">
        <f t="shared" si="25"/>
        <v>11683.392970046409</v>
      </c>
      <c r="I45" s="1">
        <f t="shared" si="25"/>
        <v>31797.143334389973</v>
      </c>
      <c r="J45" s="1">
        <f t="shared" si="25"/>
        <v>14000.029022722545</v>
      </c>
      <c r="K45" s="1">
        <f t="shared" si="25"/>
        <v>17961.119801092362</v>
      </c>
      <c r="L45" s="1">
        <f t="shared" si="25"/>
        <v>39156.444308229351</v>
      </c>
      <c r="M45" s="1">
        <f t="shared" si="25"/>
        <v>28111.926190104525</v>
      </c>
      <c r="N45" s="1">
        <f t="shared" si="25"/>
        <v>10759.513235898505</v>
      </c>
      <c r="O45" s="1">
        <f t="shared" ref="O45:AP45" si="26">SUM(O4:O43)</f>
        <v>14013.633113672666</v>
      </c>
      <c r="P45" s="1">
        <f t="shared" si="26"/>
        <v>24880.029816090184</v>
      </c>
      <c r="Q45" s="1">
        <f t="shared" si="26"/>
        <v>53859.330617237589</v>
      </c>
      <c r="R45" s="1">
        <f t="shared" si="26"/>
        <v>12714.463680094259</v>
      </c>
      <c r="S45" s="1">
        <f t="shared" si="26"/>
        <v>25252.802844958947</v>
      </c>
      <c r="T45" s="1">
        <f t="shared" si="26"/>
        <v>38699.059797484013</v>
      </c>
      <c r="U45" s="1">
        <f t="shared" si="26"/>
        <v>29770.130370304163</v>
      </c>
      <c r="V45" s="1">
        <f t="shared" si="26"/>
        <v>13132.645615221003</v>
      </c>
      <c r="W45" s="1">
        <f t="shared" si="26"/>
        <v>16847.361783080232</v>
      </c>
      <c r="X45" s="1">
        <f t="shared" si="26"/>
        <v>25179.679440368811</v>
      </c>
      <c r="Y45" s="1">
        <f t="shared" si="26"/>
        <v>27885.445712031058</v>
      </c>
      <c r="Z45" s="1">
        <f t="shared" si="26"/>
        <v>11601.743023305022</v>
      </c>
      <c r="AA45" s="1">
        <f t="shared" si="26"/>
        <v>65373.064353206348</v>
      </c>
      <c r="AB45" s="1">
        <f t="shared" si="26"/>
        <v>90759.595515486799</v>
      </c>
      <c r="AC45" s="1">
        <f t="shared" si="26"/>
        <v>28732.603511353213</v>
      </c>
      <c r="AD45" s="1">
        <f t="shared" si="26"/>
        <v>10291.72953513205</v>
      </c>
      <c r="AE45" s="1">
        <f t="shared" si="26"/>
        <v>14483.332296093457</v>
      </c>
      <c r="AF45" s="1">
        <f t="shared" si="26"/>
        <v>17395.929999918488</v>
      </c>
      <c r="AG45" s="1">
        <f t="shared" si="26"/>
        <v>24666.245936300504</v>
      </c>
      <c r="AH45" s="1">
        <f t="shared" si="26"/>
        <v>55189.211227960463</v>
      </c>
      <c r="AI45" s="1">
        <f t="shared" si="26"/>
        <v>30186.414978229266</v>
      </c>
      <c r="AJ45" s="1">
        <f t="shared" si="26"/>
        <v>13722.231300758005</v>
      </c>
      <c r="AK45" s="1">
        <f t="shared" si="26"/>
        <v>4006.8901377098273</v>
      </c>
      <c r="AL45" s="1">
        <f t="shared" si="26"/>
        <v>695.52296735031621</v>
      </c>
      <c r="AM45" s="1">
        <f t="shared" si="26"/>
        <v>37654.253780909545</v>
      </c>
      <c r="AN45" s="1">
        <f t="shared" si="26"/>
        <v>-1158.9116294489993</v>
      </c>
      <c r="AO45" s="1">
        <f t="shared" si="26"/>
        <v>0</v>
      </c>
      <c r="AP45" s="1">
        <f t="shared" si="26"/>
        <v>56315.939210908313</v>
      </c>
    </row>
    <row r="47" spans="2:46" ht="15.75" thickBot="1" x14ac:dyDescent="0.3"/>
    <row r="48" spans="2:46" x14ac:dyDescent="0.25">
      <c r="B48" s="25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6" t="s">
        <v>2</v>
      </c>
      <c r="P48" s="26" t="s">
        <v>3</v>
      </c>
      <c r="Q48" s="26" t="s">
        <v>37</v>
      </c>
      <c r="R48" s="26" t="s">
        <v>38</v>
      </c>
      <c r="S48" s="26" t="s">
        <v>39</v>
      </c>
      <c r="T48" s="26" t="s">
        <v>40</v>
      </c>
      <c r="U48" s="27" t="s">
        <v>41</v>
      </c>
      <c r="W48" s="40" t="s">
        <v>36</v>
      </c>
      <c r="X48" s="41"/>
      <c r="Y48" s="41"/>
      <c r="Z48" s="41"/>
      <c r="AA48" s="41"/>
      <c r="AB48" s="42"/>
    </row>
    <row r="49" spans="2:28" x14ac:dyDescent="0.25">
      <c r="B49" s="28" t="s">
        <v>50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18">
        <v>2.9807298619585927E-2</v>
      </c>
      <c r="P49" s="18">
        <v>6.4834593379953176E-2</v>
      </c>
      <c r="Q49" s="18">
        <v>0.21961985225976635</v>
      </c>
      <c r="R49" s="18">
        <v>4.067399176019211E-2</v>
      </c>
      <c r="S49" s="18">
        <v>5.382467506397768E-2</v>
      </c>
      <c r="T49" s="18">
        <v>0</v>
      </c>
      <c r="U49" s="29">
        <v>9.5133117054281485E-2</v>
      </c>
      <c r="W49" s="19" t="s">
        <v>42</v>
      </c>
      <c r="X49" s="17" t="s">
        <v>43</v>
      </c>
      <c r="Y49" s="17" t="s">
        <v>44</v>
      </c>
      <c r="Z49" s="17" t="s">
        <v>45</v>
      </c>
      <c r="AA49" s="17" t="s">
        <v>46</v>
      </c>
      <c r="AB49" s="22" t="s">
        <v>47</v>
      </c>
    </row>
    <row r="50" spans="2:28" x14ac:dyDescent="0.25">
      <c r="B50" s="28" t="s">
        <v>52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18">
        <v>8.3505274607877725E-2</v>
      </c>
      <c r="P50" s="18">
        <v>9.7069898519386924E-2</v>
      </c>
      <c r="Q50" s="18">
        <v>0.23431944847887151</v>
      </c>
      <c r="R50" s="18">
        <v>6.8004633556255883E-2</v>
      </c>
      <c r="S50" s="18">
        <v>5.3249873683864073E-2</v>
      </c>
      <c r="T50" s="18">
        <v>2.5365647388971065E-2</v>
      </c>
      <c r="U50" s="29">
        <v>0.1306970337596329</v>
      </c>
      <c r="W50" s="19" t="s">
        <v>48</v>
      </c>
      <c r="X50" s="17">
        <v>9.1396192541366633E-2</v>
      </c>
      <c r="Y50" s="17">
        <v>8.497716629508148E-2</v>
      </c>
      <c r="Z50" s="17">
        <v>7.8197514554559616E-2</v>
      </c>
      <c r="AA50" s="17">
        <v>6.2230190116409845E-2</v>
      </c>
      <c r="AB50" s="22">
        <v>3.9095369376160621E-2</v>
      </c>
    </row>
    <row r="51" spans="2:28" x14ac:dyDescent="0.25">
      <c r="B51" s="28" t="s">
        <v>54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18">
        <v>0.1341801250172974</v>
      </c>
      <c r="P51" s="18">
        <v>0.11430914948158007</v>
      </c>
      <c r="Q51" s="18">
        <v>0.19592616129777332</v>
      </c>
      <c r="R51" s="18">
        <v>8.960769020723458E-2</v>
      </c>
      <c r="S51" s="18">
        <v>0.13327268917152685</v>
      </c>
      <c r="T51" s="18">
        <v>6.5530734846006383E-2</v>
      </c>
      <c r="U51" s="29">
        <v>0.15277056570285413</v>
      </c>
      <c r="W51" s="19" t="s">
        <v>25</v>
      </c>
      <c r="X51" s="17">
        <v>1.6756222244137845E-3</v>
      </c>
      <c r="Y51" s="17">
        <v>2.5801623129023516E-3</v>
      </c>
      <c r="Z51" s="17">
        <v>3.5038875385894497E-3</v>
      </c>
      <c r="AA51" s="17">
        <v>3.6492936034507777E-3</v>
      </c>
      <c r="AB51" s="22">
        <v>4.6321062487744997E-3</v>
      </c>
    </row>
    <row r="52" spans="2:28" x14ac:dyDescent="0.25">
      <c r="B52" s="28" t="s">
        <v>56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18">
        <v>0.22403615822744852</v>
      </c>
      <c r="P52" s="18">
        <v>0.16603171366319652</v>
      </c>
      <c r="Q52" s="18">
        <v>0.18446827736634921</v>
      </c>
      <c r="R52" s="18">
        <v>0.13929980117009855</v>
      </c>
      <c r="S52" s="18">
        <v>0.16451590663732721</v>
      </c>
      <c r="T52" s="18">
        <v>0.14587202953562625</v>
      </c>
      <c r="U52" s="29">
        <v>0.21025352570659558</v>
      </c>
      <c r="W52" s="19" t="s">
        <v>49</v>
      </c>
      <c r="X52" s="17">
        <v>0.23053897731939951</v>
      </c>
      <c r="Y52" s="17">
        <v>0.25397298420112563</v>
      </c>
      <c r="Z52" s="17">
        <v>0.25434008121490187</v>
      </c>
      <c r="AA52" s="17">
        <v>0.24166984025878691</v>
      </c>
      <c r="AB52" s="22">
        <v>0.19792463044271585</v>
      </c>
    </row>
    <row r="53" spans="2:28" x14ac:dyDescent="0.25">
      <c r="B53" s="28" t="s">
        <v>58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18">
        <v>0.52847114352779045</v>
      </c>
      <c r="P53" s="18">
        <v>0.55775464495588345</v>
      </c>
      <c r="Q53" s="18">
        <v>0.16566626059723955</v>
      </c>
      <c r="R53" s="18">
        <v>0.66241388330621886</v>
      </c>
      <c r="S53" s="18">
        <v>0.5951368554433043</v>
      </c>
      <c r="T53" s="18">
        <v>0.76323158822939619</v>
      </c>
      <c r="U53" s="29">
        <v>0.41114575777663598</v>
      </c>
      <c r="W53" s="19" t="s">
        <v>51</v>
      </c>
      <c r="X53" s="17">
        <v>7.5697012075900114E-2</v>
      </c>
      <c r="Y53" s="17">
        <v>6.4849177331284688E-2</v>
      </c>
      <c r="Z53" s="17">
        <v>5.6579160278712064E-2</v>
      </c>
      <c r="AA53" s="17">
        <v>4.7138038151407623E-2</v>
      </c>
      <c r="AB53" s="22">
        <v>3.290802414917228E-2</v>
      </c>
    </row>
    <row r="54" spans="2:28" ht="15.75" thickBot="1" x14ac:dyDescent="0.3">
      <c r="B54" s="30" t="s">
        <v>65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31">
        <v>65094.96704320635</v>
      </c>
      <c r="P54" s="31">
        <v>50906.168082198594</v>
      </c>
      <c r="Q54" s="31">
        <v>4977.7019999999993</v>
      </c>
      <c r="R54" s="31">
        <v>2901.7479599999997</v>
      </c>
      <c r="S54" s="31">
        <v>1020.78364373662</v>
      </c>
      <c r="T54" s="31">
        <v>12182.931675404951</v>
      </c>
      <c r="U54" s="32">
        <v>106941.76936000001</v>
      </c>
      <c r="W54" s="19" t="s">
        <v>53</v>
      </c>
      <c r="X54" s="17">
        <v>1.558662330395549E-2</v>
      </c>
      <c r="Y54" s="17">
        <v>1.5906899802253498E-2</v>
      </c>
      <c r="Z54" s="17">
        <v>1.4386614300687727E-2</v>
      </c>
      <c r="AA54" s="17">
        <v>1.5748626649520356E-2</v>
      </c>
      <c r="AB54" s="22">
        <v>1.4750508205286138E-2</v>
      </c>
    </row>
    <row r="55" spans="2:28" x14ac:dyDescent="0.25">
      <c r="W55" s="19" t="s">
        <v>55</v>
      </c>
      <c r="X55" s="17">
        <v>2.9919173683657749E-2</v>
      </c>
      <c r="Y55" s="17">
        <v>3.7527951407532345E-2</v>
      </c>
      <c r="Z55" s="17">
        <v>4.5397178527407281E-2</v>
      </c>
      <c r="AA55" s="17">
        <v>5.3043359513399863E-2</v>
      </c>
      <c r="AB55" s="22">
        <v>6.5322869858443461E-2</v>
      </c>
    </row>
    <row r="56" spans="2:28" x14ac:dyDescent="0.25">
      <c r="W56" s="19" t="s">
        <v>57</v>
      </c>
      <c r="X56" s="17">
        <v>0.10577570406689733</v>
      </c>
      <c r="Y56" s="17">
        <v>0.12749994823888475</v>
      </c>
      <c r="Z56" s="17">
        <v>0.1401886595540914</v>
      </c>
      <c r="AA56" s="17">
        <v>0.15412375102964018</v>
      </c>
      <c r="AB56" s="22">
        <v>0.16163563746794815</v>
      </c>
    </row>
    <row r="57" spans="2:28" x14ac:dyDescent="0.25">
      <c r="P57" s="18"/>
      <c r="Q57" s="38" t="s">
        <v>66</v>
      </c>
      <c r="R57" s="38"/>
      <c r="S57" s="33"/>
      <c r="W57" s="19" t="s">
        <v>59</v>
      </c>
      <c r="X57" s="17">
        <v>7.8352880758537045E-3</v>
      </c>
      <c r="Y57" s="17">
        <v>1.1591603011169398E-2</v>
      </c>
      <c r="Z57" s="17">
        <v>1.6588205248198169E-2</v>
      </c>
      <c r="AA57" s="17">
        <v>1.9489090278283602E-2</v>
      </c>
      <c r="AB57" s="22">
        <v>2.6971870243204084E-2</v>
      </c>
    </row>
    <row r="58" spans="2:28" x14ac:dyDescent="0.25">
      <c r="P58" s="18" t="s">
        <v>50</v>
      </c>
      <c r="Q58" s="38">
        <f>U49*$U$54</f>
        <v>10173.703862516853</v>
      </c>
      <c r="R58" s="38"/>
      <c r="W58" s="19" t="s">
        <v>61</v>
      </c>
      <c r="X58" s="17">
        <v>0.31180085501450083</v>
      </c>
      <c r="Y58" s="17">
        <v>0.25050099566077999</v>
      </c>
      <c r="Z58" s="17">
        <v>0.22140521197524768</v>
      </c>
      <c r="AA58" s="17">
        <v>0.20391253587731642</v>
      </c>
      <c r="AB58" s="22">
        <v>0.19762565989404002</v>
      </c>
    </row>
    <row r="59" spans="2:28" x14ac:dyDescent="0.25">
      <c r="P59" s="18" t="s">
        <v>52</v>
      </c>
      <c r="Q59" s="38">
        <f>U50*$U$54</f>
        <v>13976.972040358796</v>
      </c>
      <c r="R59" s="38"/>
      <c r="W59" s="19" t="s">
        <v>62</v>
      </c>
      <c r="X59" s="17">
        <v>1.3248771179141101E-2</v>
      </c>
      <c r="Y59" s="17">
        <v>1.5848022056012906E-2</v>
      </c>
      <c r="Z59" s="17">
        <v>1.9128130335986718E-2</v>
      </c>
      <c r="AA59" s="17">
        <v>2.6724322426086699E-2</v>
      </c>
      <c r="AB59" s="22">
        <v>5.9387954899451437E-2</v>
      </c>
    </row>
    <row r="60" spans="2:28" x14ac:dyDescent="0.25">
      <c r="P60" s="18" t="s">
        <v>54</v>
      </c>
      <c r="Q60" s="38">
        <f>U51*$U$54</f>
        <v>16337.554602391354</v>
      </c>
      <c r="R60" s="38"/>
      <c r="W60" s="19" t="s">
        <v>63</v>
      </c>
      <c r="X60" s="17">
        <v>0.1062826922422407</v>
      </c>
      <c r="Y60" s="17">
        <v>0.12492720830120949</v>
      </c>
      <c r="Z60" s="17">
        <v>0.13623646352959612</v>
      </c>
      <c r="AA60" s="17">
        <v>0.15725144372091041</v>
      </c>
      <c r="AB60" s="22">
        <v>0.18169029442355433</v>
      </c>
    </row>
    <row r="61" spans="2:28" ht="15.75" thickBot="1" x14ac:dyDescent="0.3">
      <c r="P61" s="18" t="s">
        <v>56</v>
      </c>
      <c r="Q61" s="38">
        <f>U52*$U$54</f>
        <v>22484.884053241578</v>
      </c>
      <c r="R61" s="38"/>
      <c r="W61" s="23" t="s">
        <v>64</v>
      </c>
      <c r="X61" s="20">
        <v>1.024308827267314E-2</v>
      </c>
      <c r="Y61" s="20">
        <v>9.8178813817635241E-3</v>
      </c>
      <c r="Z61" s="20">
        <v>1.4048892942022039E-2</v>
      </c>
      <c r="AA61" s="20">
        <v>1.5019508374787343E-2</v>
      </c>
      <c r="AB61" s="24">
        <v>1.8055074791248966E-2</v>
      </c>
    </row>
    <row r="62" spans="2:28" x14ac:dyDescent="0.25">
      <c r="P62" s="18" t="s">
        <v>58</v>
      </c>
      <c r="Q62" s="38">
        <f>U53*$U$54</f>
        <v>43968.654801491437</v>
      </c>
      <c r="R62" s="38"/>
    </row>
    <row r="63" spans="2:28" x14ac:dyDescent="0.25">
      <c r="P63" s="18" t="s">
        <v>60</v>
      </c>
      <c r="Q63" s="38">
        <f>SUM(Q58:R62)</f>
        <v>106941.76936000002</v>
      </c>
      <c r="R63" s="38"/>
    </row>
    <row r="65" spans="2:27" x14ac:dyDescent="0.25">
      <c r="B65" t="s">
        <v>67</v>
      </c>
    </row>
    <row r="66" spans="2:27" x14ac:dyDescent="0.25">
      <c r="T66" s="39" t="s">
        <v>68</v>
      </c>
      <c r="U66" s="39"/>
      <c r="V66" s="39"/>
    </row>
    <row r="67" spans="2:27" x14ac:dyDescent="0.25">
      <c r="O67">
        <v>1</v>
      </c>
      <c r="P67">
        <v>2</v>
      </c>
      <c r="Q67">
        <v>3</v>
      </c>
      <c r="R67">
        <v>4</v>
      </c>
      <c r="S67">
        <v>5</v>
      </c>
      <c r="T67">
        <v>6</v>
      </c>
      <c r="U67">
        <v>7</v>
      </c>
      <c r="V67">
        <v>8</v>
      </c>
      <c r="W67">
        <v>9</v>
      </c>
      <c r="X67">
        <v>10</v>
      </c>
      <c r="Y67">
        <v>11</v>
      </c>
      <c r="Z67">
        <v>12</v>
      </c>
      <c r="AA67" t="s">
        <v>60</v>
      </c>
    </row>
    <row r="68" spans="2:27" x14ac:dyDescent="0.25">
      <c r="B68">
        <v>1</v>
      </c>
      <c r="O68">
        <v>957.42204231934011</v>
      </c>
      <c r="P68">
        <v>6.4642571271136623E-2</v>
      </c>
      <c r="Q68">
        <v>7392.2699452043071</v>
      </c>
      <c r="R68">
        <v>38.572531663900079</v>
      </c>
      <c r="S68">
        <v>7.0206874260005661</v>
      </c>
      <c r="T68">
        <v>424.86020901085141</v>
      </c>
      <c r="U68">
        <v>0</v>
      </c>
      <c r="V68">
        <v>0.56566656381647296</v>
      </c>
      <c r="W68">
        <v>0</v>
      </c>
      <c r="X68">
        <v>22.08632263938927</v>
      </c>
      <c r="Y68">
        <v>60.24159063000485</v>
      </c>
      <c r="Z68">
        <v>29.124393403879004</v>
      </c>
      <c r="AA68">
        <v>8932.2280314327581</v>
      </c>
    </row>
    <row r="69" spans="2:27" x14ac:dyDescent="0.25">
      <c r="B69">
        <v>2</v>
      </c>
      <c r="O69">
        <v>93.153630551915683</v>
      </c>
      <c r="P69">
        <v>1536.3800550122871</v>
      </c>
      <c r="Q69">
        <v>3052.0114075578917</v>
      </c>
      <c r="R69">
        <v>1068.5656368133666</v>
      </c>
      <c r="S69">
        <v>107.09306706270608</v>
      </c>
      <c r="T69">
        <v>0.26620579874544925</v>
      </c>
      <c r="U69">
        <v>7.6142319068131972E-2</v>
      </c>
      <c r="V69">
        <v>9.0507926809183688E-3</v>
      </c>
      <c r="W69">
        <v>5.3390694875905574E-3</v>
      </c>
      <c r="X69">
        <v>1.5033980325840067E-2</v>
      </c>
      <c r="Y69">
        <v>3.4607094536337223E-2</v>
      </c>
      <c r="Z69">
        <v>0.39412847163489739</v>
      </c>
      <c r="AA69">
        <v>5858.0043045246457</v>
      </c>
    </row>
    <row r="70" spans="2:27" x14ac:dyDescent="0.25">
      <c r="B70">
        <v>3</v>
      </c>
      <c r="O70">
        <v>3360.5131515737608</v>
      </c>
      <c r="P70">
        <v>2520.4388498006074</v>
      </c>
      <c r="Q70">
        <v>13997.215826118698</v>
      </c>
      <c r="R70">
        <v>513.45298965254437</v>
      </c>
      <c r="S70">
        <v>7476.5037703347198</v>
      </c>
      <c r="T70">
        <v>4583.3564959905925</v>
      </c>
      <c r="U70">
        <v>3627.5235362570447</v>
      </c>
      <c r="V70">
        <v>426.74977145084813</v>
      </c>
      <c r="W70">
        <v>46.307253212774718</v>
      </c>
      <c r="X70">
        <v>1011.9689992340913</v>
      </c>
      <c r="Y70">
        <v>2625.7837192834909</v>
      </c>
      <c r="Z70">
        <v>839.59152707663804</v>
      </c>
      <c r="AA70">
        <v>41029.405889985814</v>
      </c>
    </row>
    <row r="71" spans="2:27" x14ac:dyDescent="0.25">
      <c r="B71">
        <v>4</v>
      </c>
      <c r="O71">
        <v>112.80178844241203</v>
      </c>
      <c r="P71">
        <v>1964.0239362678262</v>
      </c>
      <c r="Q71">
        <v>1691.0092771249344</v>
      </c>
      <c r="R71">
        <v>4222.0732642555431</v>
      </c>
      <c r="S71">
        <v>91.284361253164704</v>
      </c>
      <c r="T71">
        <v>540.30981193902642</v>
      </c>
      <c r="U71">
        <v>278.68906262126728</v>
      </c>
      <c r="V71">
        <v>57.003161636133292</v>
      </c>
      <c r="W71">
        <v>90.4083064266581</v>
      </c>
      <c r="X71">
        <v>135.55458668973102</v>
      </c>
      <c r="Y71">
        <v>481.51800915969716</v>
      </c>
      <c r="Z71">
        <v>560.8347740164362</v>
      </c>
      <c r="AA71">
        <v>10225.510339832832</v>
      </c>
    </row>
    <row r="72" spans="2:27" x14ac:dyDescent="0.25">
      <c r="B72">
        <v>5</v>
      </c>
      <c r="O72">
        <v>27.688704374574122</v>
      </c>
      <c r="P72">
        <v>12.966078042682915</v>
      </c>
      <c r="Q72">
        <v>38.830990988776705</v>
      </c>
      <c r="R72">
        <v>99.611245017582519</v>
      </c>
      <c r="S72">
        <v>3193.5457843369163</v>
      </c>
      <c r="T72">
        <v>260.43760998387</v>
      </c>
      <c r="U72">
        <v>154.15329608303003</v>
      </c>
      <c r="V72">
        <v>9.9086685593005903</v>
      </c>
      <c r="W72">
        <v>2193.3180970105918</v>
      </c>
      <c r="X72">
        <v>67.561225279686582</v>
      </c>
      <c r="Y72">
        <v>361.44086673788411</v>
      </c>
      <c r="Z72">
        <v>362.83115210154102</v>
      </c>
      <c r="AA72">
        <v>6782.2937185164365</v>
      </c>
    </row>
    <row r="73" spans="2:27" x14ac:dyDescent="0.25">
      <c r="B73">
        <v>6</v>
      </c>
      <c r="O73">
        <v>213.50040878204595</v>
      </c>
      <c r="P73">
        <v>74.95703111560465</v>
      </c>
      <c r="Q73">
        <v>410.78425434074165</v>
      </c>
      <c r="R73">
        <v>6.3598059067893473</v>
      </c>
      <c r="S73">
        <v>37.123788226751017</v>
      </c>
      <c r="T73">
        <v>1548.5977294921004</v>
      </c>
      <c r="U73">
        <v>762.73921260681914</v>
      </c>
      <c r="V73">
        <v>36.976505772052946</v>
      </c>
      <c r="W73">
        <v>22.136213466498809</v>
      </c>
      <c r="X73">
        <v>300.0886139282826</v>
      </c>
      <c r="Y73">
        <v>424.10239820518302</v>
      </c>
      <c r="Z73">
        <v>86.854599618761796</v>
      </c>
      <c r="AA73">
        <v>3924.220561461631</v>
      </c>
    </row>
    <row r="74" spans="2:27" x14ac:dyDescent="0.25">
      <c r="B74">
        <v>7</v>
      </c>
      <c r="O74">
        <v>429.4752743326988</v>
      </c>
      <c r="P74">
        <v>931.4161323319945</v>
      </c>
      <c r="Q74">
        <v>2827.4663361213593</v>
      </c>
      <c r="R74">
        <v>269.31211319217965</v>
      </c>
      <c r="S74">
        <v>282.72364572887977</v>
      </c>
      <c r="T74">
        <v>3456.6444606158339</v>
      </c>
      <c r="U74">
        <v>5120.2585687888932</v>
      </c>
      <c r="V74">
        <v>653.80759849768435</v>
      </c>
      <c r="W74">
        <v>34.347722364620033</v>
      </c>
      <c r="X74">
        <v>1005.7261300381633</v>
      </c>
      <c r="Y74">
        <v>504.46684621511872</v>
      </c>
      <c r="Z74">
        <v>494.49166097212213</v>
      </c>
      <c r="AA74">
        <v>16010.136489199547</v>
      </c>
    </row>
    <row r="75" spans="2:27" x14ac:dyDescent="0.25">
      <c r="B75">
        <v>8</v>
      </c>
      <c r="O75">
        <v>393.21771288996166</v>
      </c>
      <c r="P75">
        <v>244.20938352800525</v>
      </c>
      <c r="Q75">
        <v>840.46922046226348</v>
      </c>
      <c r="R75">
        <v>329.03159761066331</v>
      </c>
      <c r="S75">
        <v>686.65800286348565</v>
      </c>
      <c r="T75">
        <v>1152.6816782470678</v>
      </c>
      <c r="U75">
        <v>602.90029126579964</v>
      </c>
      <c r="V75">
        <v>1890.3310382453051</v>
      </c>
      <c r="W75">
        <v>816.22413691396139</v>
      </c>
      <c r="X75">
        <v>448.92454278652735</v>
      </c>
      <c r="Y75">
        <v>222.39917069994598</v>
      </c>
      <c r="Z75">
        <v>50.920940363447848</v>
      </c>
      <c r="AA75">
        <v>7677.9677158764334</v>
      </c>
    </row>
    <row r="76" spans="2:27" x14ac:dyDescent="0.25">
      <c r="B76">
        <v>9</v>
      </c>
      <c r="O76">
        <v>60.102105588494801</v>
      </c>
      <c r="P76">
        <v>79.500233739104274</v>
      </c>
      <c r="Q76">
        <v>311.30717512664251</v>
      </c>
      <c r="R76">
        <v>40.002950452821494</v>
      </c>
      <c r="S76">
        <v>95.422139449087155</v>
      </c>
      <c r="T76">
        <v>2161.7011279625331</v>
      </c>
      <c r="U76">
        <v>789.49170657541947</v>
      </c>
      <c r="V76">
        <v>173.9968009003739</v>
      </c>
      <c r="W76">
        <v>299.64446978539587</v>
      </c>
      <c r="X76">
        <v>695.88930890238771</v>
      </c>
      <c r="Y76">
        <v>859.45635365502085</v>
      </c>
      <c r="Z76">
        <v>147.86297171612793</v>
      </c>
      <c r="AA76">
        <v>5714.3773438534081</v>
      </c>
    </row>
    <row r="77" spans="2:27" x14ac:dyDescent="0.25">
      <c r="B77">
        <v>10</v>
      </c>
      <c r="O77">
        <v>1558.7234732047095</v>
      </c>
      <c r="P77">
        <v>3791.0667180502423</v>
      </c>
      <c r="Q77">
        <v>4500.5239439576408</v>
      </c>
      <c r="R77">
        <v>899.32523660552317</v>
      </c>
      <c r="S77">
        <v>1700.1979370303686</v>
      </c>
      <c r="T77">
        <v>4700.9402431324706</v>
      </c>
      <c r="U77">
        <v>4580.8907645148893</v>
      </c>
      <c r="V77">
        <v>1996.6071300569511</v>
      </c>
      <c r="W77">
        <v>413.32232272311046</v>
      </c>
      <c r="X77">
        <v>4172.5016706384749</v>
      </c>
      <c r="Y77">
        <v>1758.4369149608422</v>
      </c>
      <c r="Z77">
        <v>811.18895725259028</v>
      </c>
      <c r="AA77">
        <v>30883.725312127815</v>
      </c>
    </row>
    <row r="78" spans="2:27" x14ac:dyDescent="0.25">
      <c r="B78">
        <v>11</v>
      </c>
      <c r="O78">
        <v>7.4021136868857509</v>
      </c>
      <c r="P78">
        <v>8.4917168737767046</v>
      </c>
      <c r="Q78">
        <v>34.355257082333786</v>
      </c>
      <c r="R78">
        <v>8.765265083371318E-2</v>
      </c>
      <c r="S78">
        <v>10.715099680587555</v>
      </c>
      <c r="T78">
        <v>48.160434973614251</v>
      </c>
      <c r="U78">
        <v>109.56735071856913</v>
      </c>
      <c r="V78">
        <v>20.455101027930379</v>
      </c>
      <c r="W78">
        <v>0.32984871020015616</v>
      </c>
      <c r="X78">
        <v>4.5900603105766233</v>
      </c>
      <c r="Y78">
        <v>1010.1491246852461</v>
      </c>
      <c r="Z78">
        <v>41.975810516627696</v>
      </c>
      <c r="AA78">
        <v>1296.2795709171819</v>
      </c>
    </row>
    <row r="79" spans="2:27" x14ac:dyDescent="0.25">
      <c r="B79">
        <v>12</v>
      </c>
      <c r="O79">
        <v>3.9229281341100295</v>
      </c>
      <c r="P79">
        <v>0</v>
      </c>
      <c r="Q79">
        <v>16.715916336601499</v>
      </c>
      <c r="R79">
        <v>0</v>
      </c>
      <c r="S79">
        <v>13.394942807725002</v>
      </c>
      <c r="T79">
        <v>34.080501391594488</v>
      </c>
      <c r="U79">
        <v>22.23327917705873</v>
      </c>
      <c r="V79">
        <v>0</v>
      </c>
      <c r="W79">
        <v>0</v>
      </c>
      <c r="X79">
        <v>0</v>
      </c>
      <c r="Y79">
        <v>2.1499921642028901</v>
      </c>
      <c r="Z79">
        <v>0</v>
      </c>
      <c r="AA79">
        <v>92.497560011292634</v>
      </c>
    </row>
    <row r="80" spans="2:27" x14ac:dyDescent="0.25">
      <c r="B80" t="s">
        <v>60</v>
      </c>
      <c r="O80">
        <v>7217.923333880909</v>
      </c>
      <c r="P80">
        <v>11163.514777333405</v>
      </c>
      <c r="Q80">
        <v>35112.959550422187</v>
      </c>
      <c r="R80">
        <v>7486.3950238217467</v>
      </c>
      <c r="S80">
        <v>13701.683226200392</v>
      </c>
      <c r="T80">
        <v>18912.036508538302</v>
      </c>
      <c r="U80">
        <v>16048.523210927859</v>
      </c>
      <c r="V80">
        <v>5266.4104935030773</v>
      </c>
      <c r="W80">
        <v>3916.0437096832989</v>
      </c>
      <c r="X80">
        <v>7864.9064944276361</v>
      </c>
      <c r="Y80">
        <v>8310.1795934911734</v>
      </c>
      <c r="Z80">
        <v>3426.0709155098066</v>
      </c>
      <c r="AA80">
        <f>SUM(O80:Z80)</f>
        <v>138426.64683773977</v>
      </c>
    </row>
    <row r="82" spans="15:26" x14ac:dyDescent="0.25">
      <c r="O82">
        <f t="shared" ref="O82:O94" si="27">O68/$O$80</f>
        <v>0.13264508336147104</v>
      </c>
      <c r="P82">
        <f t="shared" ref="P82:P94" si="28">P68/$P$80</f>
        <v>5.7905214048167007E-6</v>
      </c>
      <c r="Q82">
        <f t="shared" ref="Q82:Q94" si="29">Q68/$Q$80</f>
        <v>0.21052825053351062</v>
      </c>
      <c r="R82">
        <f t="shared" ref="R82:R94" si="30">R68/$R$80</f>
        <v>5.152350569421209E-3</v>
      </c>
      <c r="S82">
        <f t="shared" ref="S82:S94" si="31">S68/$S$80</f>
        <v>5.1239598158097765E-4</v>
      </c>
      <c r="T82">
        <f t="shared" ref="T82:T94" si="32">T68/$T$80</f>
        <v>2.2465069207064921E-2</v>
      </c>
      <c r="U82">
        <f t="shared" ref="U82:U94" si="33">U68/$U$80</f>
        <v>0</v>
      </c>
      <c r="V82">
        <f t="shared" ref="V82:V94" si="34">V68/$V$80</f>
        <v>1.0741026824899221E-4</v>
      </c>
      <c r="W82">
        <f t="shared" ref="W82:W94" si="35">W68/$W$80</f>
        <v>0</v>
      </c>
      <c r="X82">
        <f t="shared" ref="X82:X94" si="36">X68/$X$80</f>
        <v>2.8082117257258745E-3</v>
      </c>
      <c r="Y82">
        <f t="shared" ref="Y82:Y94" si="37">Y68/$Y$80</f>
        <v>7.2491322181759098E-3</v>
      </c>
      <c r="Z82">
        <f t="shared" ref="Z82:Z94" si="38">Z68/$Z$80</f>
        <v>8.5008145254766958E-3</v>
      </c>
    </row>
    <row r="83" spans="15:26" x14ac:dyDescent="0.25">
      <c r="O83">
        <f t="shared" si="27"/>
        <v>1.2905876973596108E-2</v>
      </c>
      <c r="P83">
        <f t="shared" si="28"/>
        <v>0.13762511947686762</v>
      </c>
      <c r="Q83">
        <f t="shared" si="29"/>
        <v>8.6919799602058756E-2</v>
      </c>
      <c r="R83">
        <f t="shared" si="30"/>
        <v>0.14273433787733419</v>
      </c>
      <c r="S83">
        <f t="shared" si="31"/>
        <v>7.8160518890060503E-3</v>
      </c>
      <c r="T83">
        <f t="shared" si="32"/>
        <v>1.4075998564473166E-5</v>
      </c>
      <c r="U83">
        <f t="shared" si="33"/>
        <v>4.7445062743396024E-6</v>
      </c>
      <c r="V83">
        <f t="shared" si="34"/>
        <v>1.7185885323758764E-6</v>
      </c>
      <c r="W83">
        <f t="shared" si="35"/>
        <v>1.3633835277140822E-6</v>
      </c>
      <c r="X83">
        <f t="shared" si="36"/>
        <v>1.9115268994605073E-6</v>
      </c>
      <c r="Y83">
        <f t="shared" si="37"/>
        <v>4.1644219775277446E-6</v>
      </c>
      <c r="Z83">
        <f t="shared" si="38"/>
        <v>1.1503803667655556E-4</v>
      </c>
    </row>
    <row r="84" spans="15:26" x14ac:dyDescent="0.25">
      <c r="O84">
        <f t="shared" si="27"/>
        <v>0.46557894786711335</v>
      </c>
      <c r="P84">
        <f t="shared" si="28"/>
        <v>0.22577466864809911</v>
      </c>
      <c r="Q84">
        <f t="shared" si="29"/>
        <v>0.39863389487344991</v>
      </c>
      <c r="R84">
        <f t="shared" si="30"/>
        <v>6.8584811250105612E-2</v>
      </c>
      <c r="S84">
        <f t="shared" si="31"/>
        <v>0.5456631602778651</v>
      </c>
      <c r="T84">
        <f t="shared" si="32"/>
        <v>0.24235129272943842</v>
      </c>
      <c r="U84">
        <f t="shared" si="33"/>
        <v>0.22603472535011629</v>
      </c>
      <c r="V84">
        <f t="shared" si="34"/>
        <v>8.1032379070585026E-2</v>
      </c>
      <c r="W84">
        <f t="shared" si="35"/>
        <v>1.1825009281247198E-2</v>
      </c>
      <c r="X84">
        <f t="shared" si="36"/>
        <v>0.12866891678255568</v>
      </c>
      <c r="Y84">
        <f t="shared" si="37"/>
        <v>0.31597195821617352</v>
      </c>
      <c r="Z84">
        <f t="shared" si="38"/>
        <v>0.24505958801839484</v>
      </c>
    </row>
    <row r="85" spans="15:26" x14ac:dyDescent="0.25">
      <c r="O85">
        <f t="shared" si="27"/>
        <v>1.5628011441036066E-2</v>
      </c>
      <c r="P85">
        <f t="shared" si="28"/>
        <v>0.17593239901967209</v>
      </c>
      <c r="Q85">
        <f t="shared" si="29"/>
        <v>4.8159121269645361E-2</v>
      </c>
      <c r="R85">
        <f t="shared" si="30"/>
        <v>0.56396613467775669</v>
      </c>
      <c r="S85">
        <f t="shared" si="31"/>
        <v>6.6622735138563505E-3</v>
      </c>
      <c r="T85">
        <f t="shared" si="32"/>
        <v>2.8569626105316069E-2</v>
      </c>
      <c r="U85">
        <f t="shared" si="33"/>
        <v>1.7365402346273245E-2</v>
      </c>
      <c r="V85">
        <f t="shared" si="34"/>
        <v>1.0823911600976682E-2</v>
      </c>
      <c r="W85">
        <f t="shared" si="35"/>
        <v>2.3086643850042641E-2</v>
      </c>
      <c r="X85">
        <f t="shared" si="36"/>
        <v>1.7235371683792144E-2</v>
      </c>
      <c r="Y85">
        <f t="shared" si="37"/>
        <v>5.7943153182494288E-2</v>
      </c>
      <c r="Z85">
        <f t="shared" si="38"/>
        <v>0.1636961953932535</v>
      </c>
    </row>
    <row r="86" spans="15:26" x14ac:dyDescent="0.25">
      <c r="O86">
        <f t="shared" si="27"/>
        <v>3.8361039725378398E-3</v>
      </c>
      <c r="P86">
        <f t="shared" si="28"/>
        <v>1.1614691520818753E-3</v>
      </c>
      <c r="Q86">
        <f t="shared" si="29"/>
        <v>1.1058877259552966E-3</v>
      </c>
      <c r="R86">
        <f t="shared" si="30"/>
        <v>1.3305635716605793E-2</v>
      </c>
      <c r="S86">
        <f t="shared" si="31"/>
        <v>0.23307689512411223</v>
      </c>
      <c r="T86">
        <f t="shared" si="32"/>
        <v>1.3770997632449E-2</v>
      </c>
      <c r="U86">
        <f t="shared" si="33"/>
        <v>9.605450548749745E-3</v>
      </c>
      <c r="V86">
        <f t="shared" si="34"/>
        <v>1.8814842807115869E-3</v>
      </c>
      <c r="W86">
        <f t="shared" si="35"/>
        <v>0.5600851930194547</v>
      </c>
      <c r="X86">
        <f t="shared" si="36"/>
        <v>8.5902134154492975E-3</v>
      </c>
      <c r="Y86">
        <f t="shared" si="37"/>
        <v>4.3493749162891421E-2</v>
      </c>
      <c r="Z86">
        <f t="shared" si="38"/>
        <v>0.1059029894737456</v>
      </c>
    </row>
    <row r="87" spans="15:26" x14ac:dyDescent="0.25">
      <c r="O87">
        <f t="shared" si="27"/>
        <v>2.9579201510755278E-2</v>
      </c>
      <c r="P87">
        <f t="shared" si="28"/>
        <v>6.7144651671710697E-3</v>
      </c>
      <c r="Q87">
        <f t="shared" si="29"/>
        <v>1.1698935652258413E-2</v>
      </c>
      <c r="R87">
        <f t="shared" si="30"/>
        <v>8.4951513866853305E-4</v>
      </c>
      <c r="S87">
        <f t="shared" si="31"/>
        <v>2.7094326743565943E-3</v>
      </c>
      <c r="T87">
        <f t="shared" si="32"/>
        <v>8.1884239637172229E-2</v>
      </c>
      <c r="U87">
        <f t="shared" si="33"/>
        <v>4.7527065424153803E-2</v>
      </c>
      <c r="V87">
        <f t="shared" si="34"/>
        <v>7.0211970406919705E-3</v>
      </c>
      <c r="W87">
        <f t="shared" si="35"/>
        <v>5.6526982606864276E-3</v>
      </c>
      <c r="X87">
        <f t="shared" si="36"/>
        <v>3.8155394999406331E-2</v>
      </c>
      <c r="Y87">
        <f t="shared" si="37"/>
        <v>5.1034083371357584E-2</v>
      </c>
      <c r="Z87">
        <f t="shared" si="38"/>
        <v>2.5351080511956552E-2</v>
      </c>
    </row>
    <row r="88" spans="15:26" x14ac:dyDescent="0.25">
      <c r="O88">
        <f t="shared" si="27"/>
        <v>5.9501224170218497E-2</v>
      </c>
      <c r="P88">
        <f t="shared" si="28"/>
        <v>8.3433949872414565E-2</v>
      </c>
      <c r="Q88">
        <f t="shared" si="29"/>
        <v>8.0524865244159194E-2</v>
      </c>
      <c r="R88">
        <f t="shared" si="30"/>
        <v>3.5973537641979504E-2</v>
      </c>
      <c r="S88">
        <f t="shared" si="31"/>
        <v>2.0634227274226785E-2</v>
      </c>
      <c r="T88">
        <f t="shared" si="32"/>
        <v>0.1827748407240673</v>
      </c>
      <c r="U88">
        <f t="shared" si="33"/>
        <v>0.31904858169768391</v>
      </c>
      <c r="V88">
        <f t="shared" si="34"/>
        <v>0.12414672181446092</v>
      </c>
      <c r="W88">
        <f t="shared" si="35"/>
        <v>8.7710262987329701E-3</v>
      </c>
      <c r="X88">
        <f t="shared" si="36"/>
        <v>0.12787515411031652</v>
      </c>
      <c r="Y88">
        <f t="shared" si="37"/>
        <v>6.0704686407768493E-2</v>
      </c>
      <c r="Z88">
        <f t="shared" si="38"/>
        <v>0.1443319981304417</v>
      </c>
    </row>
    <row r="89" spans="15:26" x14ac:dyDescent="0.25">
      <c r="O89">
        <f t="shared" si="27"/>
        <v>5.4477956428852461E-2</v>
      </c>
      <c r="P89">
        <f t="shared" si="28"/>
        <v>2.1875671632007175E-2</v>
      </c>
      <c r="Q89">
        <f t="shared" si="29"/>
        <v>2.3936154377854429E-2</v>
      </c>
      <c r="R89">
        <f t="shared" si="30"/>
        <v>4.3950605941001392E-2</v>
      </c>
      <c r="S89">
        <f t="shared" si="31"/>
        <v>5.0114864832844518E-2</v>
      </c>
      <c r="T89">
        <f t="shared" si="32"/>
        <v>6.0949632670530295E-2</v>
      </c>
      <c r="U89">
        <f t="shared" si="33"/>
        <v>3.756733771337098E-2</v>
      </c>
      <c r="V89">
        <f t="shared" si="34"/>
        <v>0.35894107392071267</v>
      </c>
      <c r="W89">
        <f t="shared" si="35"/>
        <v>0.20843080349069232</v>
      </c>
      <c r="X89">
        <f t="shared" si="36"/>
        <v>5.7079450735313231E-2</v>
      </c>
      <c r="Y89">
        <f t="shared" si="37"/>
        <v>2.6762258047243272E-2</v>
      </c>
      <c r="Z89">
        <f t="shared" si="38"/>
        <v>1.4862780607642706E-2</v>
      </c>
    </row>
    <row r="90" spans="15:26" x14ac:dyDescent="0.25">
      <c r="O90">
        <f t="shared" si="27"/>
        <v>8.3267863633817926E-3</v>
      </c>
      <c r="P90">
        <f t="shared" si="28"/>
        <v>7.1214340039682609E-3</v>
      </c>
      <c r="Q90">
        <f t="shared" si="29"/>
        <v>8.8658768475384595E-3</v>
      </c>
      <c r="R90">
        <f t="shared" si="30"/>
        <v>5.3434196733583928E-3</v>
      </c>
      <c r="S90">
        <f t="shared" si="31"/>
        <v>6.9642640158707443E-3</v>
      </c>
      <c r="T90">
        <f t="shared" si="32"/>
        <v>0.11430292697386557</v>
      </c>
      <c r="U90">
        <f t="shared" si="33"/>
        <v>4.9194040859649561E-2</v>
      </c>
      <c r="V90">
        <f t="shared" si="34"/>
        <v>3.3038974290937925E-2</v>
      </c>
      <c r="W90">
        <f t="shared" si="35"/>
        <v>7.6517141278187858E-2</v>
      </c>
      <c r="X90">
        <f t="shared" si="36"/>
        <v>8.8480302899396471E-2</v>
      </c>
      <c r="Y90">
        <f t="shared" si="37"/>
        <v>0.10342211548931836</v>
      </c>
      <c r="Z90">
        <f t="shared" si="38"/>
        <v>4.3158176045554976E-2</v>
      </c>
    </row>
    <row r="91" spans="15:26" x14ac:dyDescent="0.25">
      <c r="O91">
        <f t="shared" si="27"/>
        <v>0.21595179127049835</v>
      </c>
      <c r="P91">
        <f t="shared" si="28"/>
        <v>0.33959436554405698</v>
      </c>
      <c r="Q91">
        <f t="shared" si="29"/>
        <v>0.12817273170878379</v>
      </c>
      <c r="R91">
        <f t="shared" si="30"/>
        <v>0.12012794325491317</v>
      </c>
      <c r="S91">
        <f t="shared" si="31"/>
        <v>0.12408679349550616</v>
      </c>
      <c r="T91">
        <f t="shared" si="32"/>
        <v>0.24856869544483567</v>
      </c>
      <c r="U91">
        <f t="shared" si="33"/>
        <v>0.28544001864268986</v>
      </c>
      <c r="V91">
        <f t="shared" si="34"/>
        <v>0.37912106025917869</v>
      </c>
      <c r="W91">
        <f t="shared" si="35"/>
        <v>0.10554589104842677</v>
      </c>
      <c r="X91">
        <f t="shared" si="36"/>
        <v>0.53052145929449179</v>
      </c>
      <c r="Y91">
        <f t="shared" si="37"/>
        <v>0.21160035053130646</v>
      </c>
      <c r="Z91">
        <f t="shared" si="38"/>
        <v>0.23676945902676497</v>
      </c>
    </row>
    <row r="92" spans="15:26" x14ac:dyDescent="0.25">
      <c r="O92">
        <f t="shared" si="27"/>
        <v>1.0255184690228355E-3</v>
      </c>
      <c r="P92">
        <f t="shared" si="28"/>
        <v>7.6066696225622729E-4</v>
      </c>
      <c r="Q92">
        <f t="shared" si="29"/>
        <v>9.7842100245066656E-4</v>
      </c>
      <c r="R92">
        <f t="shared" si="30"/>
        <v>1.1708258855537545E-5</v>
      </c>
      <c r="S92">
        <f t="shared" si="31"/>
        <v>7.8202798179555894E-4</v>
      </c>
      <c r="T92">
        <f t="shared" si="32"/>
        <v>2.5465493867818543E-3</v>
      </c>
      <c r="U92">
        <f t="shared" si="33"/>
        <v>6.8272544008262303E-3</v>
      </c>
      <c r="V92">
        <f t="shared" si="34"/>
        <v>3.8840688649631233E-3</v>
      </c>
      <c r="W92">
        <f t="shared" si="35"/>
        <v>8.4230089001440669E-5</v>
      </c>
      <c r="X92">
        <f t="shared" si="36"/>
        <v>5.8361282665327638E-4</v>
      </c>
      <c r="Y92">
        <f t="shared" si="37"/>
        <v>0.12155563105717121</v>
      </c>
      <c r="Z92">
        <f t="shared" si="38"/>
        <v>1.2251880230091969E-2</v>
      </c>
    </row>
    <row r="93" spans="15:26" x14ac:dyDescent="0.25">
      <c r="O93">
        <f t="shared" si="27"/>
        <v>5.4349817151642737E-4</v>
      </c>
      <c r="P93">
        <f t="shared" si="28"/>
        <v>0</v>
      </c>
      <c r="Q93">
        <f t="shared" si="29"/>
        <v>4.760611623351616E-4</v>
      </c>
      <c r="R93">
        <f t="shared" si="30"/>
        <v>0</v>
      </c>
      <c r="S93">
        <f t="shared" si="31"/>
        <v>9.7761293897899774E-4</v>
      </c>
      <c r="T93">
        <f t="shared" si="32"/>
        <v>1.8020534899141089E-3</v>
      </c>
      <c r="U93">
        <f t="shared" si="33"/>
        <v>1.3853785102120493E-3</v>
      </c>
      <c r="V93">
        <f t="shared" si="34"/>
        <v>0</v>
      </c>
      <c r="W93">
        <f t="shared" si="35"/>
        <v>0</v>
      </c>
      <c r="X93">
        <f t="shared" si="36"/>
        <v>0</v>
      </c>
      <c r="Y93">
        <f t="shared" si="37"/>
        <v>2.5871789412190802E-4</v>
      </c>
      <c r="Z93">
        <f t="shared" si="38"/>
        <v>0</v>
      </c>
    </row>
    <row r="94" spans="15:26" x14ac:dyDescent="0.25">
      <c r="O94">
        <f t="shared" si="27"/>
        <v>1</v>
      </c>
      <c r="P94">
        <f t="shared" si="28"/>
        <v>1</v>
      </c>
      <c r="Q94">
        <f t="shared" si="29"/>
        <v>1</v>
      </c>
      <c r="R94">
        <f t="shared" si="30"/>
        <v>1</v>
      </c>
      <c r="S94">
        <f t="shared" si="31"/>
        <v>1</v>
      </c>
      <c r="T94">
        <f t="shared" si="32"/>
        <v>1</v>
      </c>
      <c r="U94">
        <f t="shared" si="33"/>
        <v>1</v>
      </c>
      <c r="V94">
        <f t="shared" si="34"/>
        <v>1</v>
      </c>
      <c r="W94">
        <f t="shared" si="35"/>
        <v>1</v>
      </c>
      <c r="X94">
        <f t="shared" si="36"/>
        <v>1</v>
      </c>
      <c r="Y94">
        <f t="shared" si="37"/>
        <v>1</v>
      </c>
      <c r="Z94">
        <f t="shared" si="38"/>
        <v>1</v>
      </c>
    </row>
    <row r="96" spans="15:26" x14ac:dyDescent="0.25">
      <c r="S96" t="s">
        <v>65</v>
      </c>
      <c r="T96">
        <v>138990.162129017</v>
      </c>
    </row>
    <row r="97" spans="2:38" x14ac:dyDescent="0.25">
      <c r="B97">
        <v>1</v>
      </c>
      <c r="O97">
        <v>7217.923333880909</v>
      </c>
      <c r="Q97">
        <f t="shared" ref="Q97:Q108" si="39">O97/$O$109</f>
        <v>5.2142585974372241E-2</v>
      </c>
      <c r="S97">
        <f t="shared" ref="S97:S108" si="40">Q97*$T$96</f>
        <v>7247.3064784042053</v>
      </c>
    </row>
    <row r="98" spans="2:38" x14ac:dyDescent="0.25">
      <c r="B98">
        <v>2</v>
      </c>
      <c r="O98">
        <v>11163.514777333405</v>
      </c>
      <c r="Q98">
        <f t="shared" si="39"/>
        <v>8.0645706822754987E-2</v>
      </c>
      <c r="S98">
        <f t="shared" si="40"/>
        <v>11208.959866303889</v>
      </c>
    </row>
    <row r="99" spans="2:38" x14ac:dyDescent="0.25">
      <c r="B99">
        <v>3</v>
      </c>
      <c r="O99">
        <v>35112.959550422187</v>
      </c>
      <c r="Q99">
        <f t="shared" si="39"/>
        <v>0.25365751719450891</v>
      </c>
      <c r="S99">
        <f t="shared" si="40"/>
        <v>35255.899440108711</v>
      </c>
    </row>
    <row r="100" spans="2:38" x14ac:dyDescent="0.25">
      <c r="B100">
        <v>4</v>
      </c>
      <c r="O100">
        <v>7486.3950238217467</v>
      </c>
      <c r="Q100">
        <f t="shared" si="39"/>
        <v>5.4082036911557288E-2</v>
      </c>
      <c r="S100">
        <f t="shared" si="40"/>
        <v>7516.8710786048296</v>
      </c>
    </row>
    <row r="101" spans="2:38" x14ac:dyDescent="0.25">
      <c r="B101">
        <v>5</v>
      </c>
      <c r="O101">
        <v>13701.683226200392</v>
      </c>
      <c r="Q101">
        <f t="shared" si="39"/>
        <v>9.8981543938293615E-2</v>
      </c>
      <c r="S101">
        <f t="shared" si="40"/>
        <v>13757.460839763849</v>
      </c>
    </row>
    <row r="102" spans="2:38" x14ac:dyDescent="0.25">
      <c r="B102">
        <v>6</v>
      </c>
      <c r="O102">
        <v>18912.036508538302</v>
      </c>
      <c r="Q102">
        <f t="shared" si="39"/>
        <v>0.13662135824691699</v>
      </c>
      <c r="S102">
        <f t="shared" si="40"/>
        <v>18989.024733025504</v>
      </c>
    </row>
    <row r="103" spans="2:38" x14ac:dyDescent="0.25">
      <c r="B103">
        <v>7</v>
      </c>
      <c r="O103">
        <v>16048.523210927859</v>
      </c>
      <c r="Q103">
        <f t="shared" si="39"/>
        <v>0.11593521606963098</v>
      </c>
      <c r="S103">
        <f t="shared" si="40"/>
        <v>16113.854477980627</v>
      </c>
    </row>
    <row r="104" spans="2:38" x14ac:dyDescent="0.25">
      <c r="B104">
        <v>8</v>
      </c>
      <c r="O104">
        <v>5266.4104935030773</v>
      </c>
      <c r="Q104">
        <f t="shared" si="39"/>
        <v>3.8044773992656419E-2</v>
      </c>
      <c r="S104">
        <f t="shared" si="40"/>
        <v>5287.8493054011251</v>
      </c>
    </row>
    <row r="105" spans="2:38" x14ac:dyDescent="0.25">
      <c r="B105">
        <v>9</v>
      </c>
      <c r="O105">
        <v>3916.0437096832989</v>
      </c>
      <c r="Q105">
        <f t="shared" si="39"/>
        <v>2.8289666759562463E-2</v>
      </c>
      <c r="S105">
        <f t="shared" si="40"/>
        <v>3931.9853694874496</v>
      </c>
    </row>
    <row r="106" spans="2:38" x14ac:dyDescent="0.25">
      <c r="B106">
        <v>10</v>
      </c>
      <c r="O106">
        <v>7864.9064944276361</v>
      </c>
      <c r="Q106">
        <f t="shared" si="39"/>
        <v>5.6816419916944756E-2</v>
      </c>
      <c r="S106">
        <f t="shared" si="40"/>
        <v>7896.9234158464624</v>
      </c>
    </row>
    <row r="107" spans="2:38" x14ac:dyDescent="0.25">
      <c r="B107">
        <v>11</v>
      </c>
      <c r="O107">
        <v>8310.1795934911734</v>
      </c>
      <c r="Q107">
        <f t="shared" si="39"/>
        <v>6.0033091773379128E-2</v>
      </c>
      <c r="S107">
        <f t="shared" si="40"/>
        <v>8344.0091586881226</v>
      </c>
    </row>
    <row r="108" spans="2:38" x14ac:dyDescent="0.25">
      <c r="B108">
        <v>12</v>
      </c>
      <c r="O108">
        <v>3426.0709155098066</v>
      </c>
      <c r="Q108">
        <f t="shared" si="39"/>
        <v>2.4750082399422422E-2</v>
      </c>
      <c r="S108">
        <f t="shared" si="40"/>
        <v>3440.0179654022527</v>
      </c>
    </row>
    <row r="109" spans="2:38" x14ac:dyDescent="0.25">
      <c r="B109" t="s">
        <v>60</v>
      </c>
      <c r="O109">
        <f>SUM(O97:O108)</f>
        <v>138426.64683773977</v>
      </c>
      <c r="AA109">
        <v>177.94120382869332</v>
      </c>
      <c r="AB109">
        <v>55.68135199217194</v>
      </c>
      <c r="AC109">
        <v>2401.2412388956263</v>
      </c>
      <c r="AD109">
        <v>55.60026239824618</v>
      </c>
      <c r="AE109">
        <v>210.72980613675628</v>
      </c>
      <c r="AF109">
        <v>358.68502065394102</v>
      </c>
      <c r="AG109">
        <v>-470.44098850753886</v>
      </c>
      <c r="AH109">
        <v>155.56099170668014</v>
      </c>
      <c r="AI109">
        <v>722.20456951885558</v>
      </c>
      <c r="AJ109">
        <v>89.828933172526618</v>
      </c>
      <c r="AK109">
        <v>229.2648282980293</v>
      </c>
      <c r="AL109">
        <v>17.29076682908946</v>
      </c>
    </row>
    <row r="112" spans="2:38" x14ac:dyDescent="0.25">
      <c r="O112" t="s">
        <v>69</v>
      </c>
      <c r="Q112" t="s">
        <v>70</v>
      </c>
      <c r="R112">
        <v>65343.049443206342</v>
      </c>
      <c r="U112" t="s">
        <v>71</v>
      </c>
      <c r="W112" t="s">
        <v>72</v>
      </c>
      <c r="X112">
        <v>85496.224103914748</v>
      </c>
      <c r="Z112" t="s">
        <v>73</v>
      </c>
      <c r="AB112" t="s">
        <v>74</v>
      </c>
      <c r="AC112">
        <v>4006.8901377098273</v>
      </c>
    </row>
    <row r="113" spans="2:40" x14ac:dyDescent="0.25">
      <c r="AF113" t="s">
        <v>75</v>
      </c>
      <c r="AG113" t="s">
        <v>76</v>
      </c>
      <c r="AH113" t="s">
        <v>77</v>
      </c>
      <c r="AI113" t="s">
        <v>78</v>
      </c>
    </row>
    <row r="114" spans="2:40" x14ac:dyDescent="0.25">
      <c r="B114">
        <v>1</v>
      </c>
      <c r="O114">
        <v>2167.5835940313286</v>
      </c>
      <c r="P114">
        <f t="shared" ref="P114:P125" si="41">O114/$O$126</f>
        <v>3.2925186385413995E-2</v>
      </c>
      <c r="Q114">
        <f t="shared" ref="Q114:Q125" si="42">P114*$R$112</f>
        <v>2151.4320819088912</v>
      </c>
      <c r="R114">
        <v>2151.4320819088912</v>
      </c>
      <c r="T114">
        <v>1</v>
      </c>
      <c r="U114">
        <v>4422.1898679466876</v>
      </c>
      <c r="V114">
        <f t="shared" ref="V114:V125" si="43">U114/$U$126</f>
        <v>5.1894766469755653E-2</v>
      </c>
      <c r="W114">
        <f t="shared" ref="W114:W125" si="44">V114*$X$112</f>
        <v>4436.8065839185501</v>
      </c>
      <c r="X114">
        <v>4436.8065839185501</v>
      </c>
      <c r="Z114">
        <v>177.94120382869332</v>
      </c>
      <c r="AA114">
        <f t="shared" ref="AA114:AA126" si="45">Z114/$Z$126</f>
        <v>4.4445433570785418E-2</v>
      </c>
      <c r="AB114">
        <f t="shared" ref="AB114:AB125" si="46">AA114*$AC$112</f>
        <v>178.08796944101738</v>
      </c>
      <c r="AC114">
        <v>178.08796944101738</v>
      </c>
      <c r="AE114">
        <v>1</v>
      </c>
      <c r="AF114">
        <v>0.99613148800004114</v>
      </c>
      <c r="AG114">
        <v>308.86950544548904</v>
      </c>
      <c r="AH114">
        <v>55.250515834547606</v>
      </c>
      <c r="AI114">
        <v>4018.302153505098</v>
      </c>
      <c r="AJ114">
        <v>1</v>
      </c>
      <c r="AK114">
        <v>0.99613148800004114</v>
      </c>
      <c r="AL114">
        <v>308.86950544548904</v>
      </c>
      <c r="AM114">
        <v>55.250515834547606</v>
      </c>
      <c r="AN114">
        <v>4018.302153505098</v>
      </c>
    </row>
    <row r="115" spans="2:40" x14ac:dyDescent="0.25">
      <c r="B115">
        <v>2</v>
      </c>
      <c r="O115">
        <v>2439.4392108071625</v>
      </c>
      <c r="P115">
        <f t="shared" si="41"/>
        <v>3.7054621982229384E-2</v>
      </c>
      <c r="Q115">
        <f t="shared" si="42"/>
        <v>2421.2619962841354</v>
      </c>
      <c r="R115">
        <v>2421.2619962841354</v>
      </c>
      <c r="T115">
        <v>2</v>
      </c>
      <c r="U115">
        <v>11157.202643031427</v>
      </c>
      <c r="V115">
        <f t="shared" si="43"/>
        <v>0.13093070241343982</v>
      </c>
      <c r="W115">
        <f t="shared" si="44"/>
        <v>11194.080675622423</v>
      </c>
      <c r="X115">
        <v>11194.080675622423</v>
      </c>
      <c r="Z115">
        <v>55.68135199217194</v>
      </c>
      <c r="AA115">
        <f t="shared" si="45"/>
        <v>1.3907862697625156E-2</v>
      </c>
      <c r="AB115">
        <f t="shared" si="46"/>
        <v>55.727277879736633</v>
      </c>
      <c r="AC115">
        <v>55.727277879736633</v>
      </c>
      <c r="AE115">
        <v>2</v>
      </c>
      <c r="AF115">
        <v>0</v>
      </c>
      <c r="AG115">
        <v>0</v>
      </c>
      <c r="AH115">
        <v>-53.170129781331049</v>
      </c>
      <c r="AI115">
        <v>20756.114272078528</v>
      </c>
      <c r="AJ115">
        <v>2</v>
      </c>
      <c r="AK115">
        <v>0</v>
      </c>
      <c r="AL115">
        <v>0</v>
      </c>
      <c r="AM115">
        <v>-53.170129781331049</v>
      </c>
      <c r="AN115">
        <v>20756.114272078528</v>
      </c>
    </row>
    <row r="116" spans="2:40" x14ac:dyDescent="0.25">
      <c r="B116">
        <v>3</v>
      </c>
      <c r="O116">
        <v>5590.2451969689682</v>
      </c>
      <c r="P116">
        <f t="shared" si="41"/>
        <v>8.4914771249052168E-2</v>
      </c>
      <c r="Q116">
        <f t="shared" si="42"/>
        <v>5548.5900961853722</v>
      </c>
      <c r="R116">
        <v>5548.5900961853722</v>
      </c>
      <c r="T116">
        <v>3</v>
      </c>
      <c r="U116">
        <v>10616.528366650629</v>
      </c>
      <c r="V116">
        <f t="shared" si="43"/>
        <v>0.12458584474182346</v>
      </c>
      <c r="W116">
        <f t="shared" si="44"/>
        <v>10651.619302222467</v>
      </c>
      <c r="X116">
        <v>10651.619302222467</v>
      </c>
      <c r="Z116">
        <v>2401.2412388956263</v>
      </c>
      <c r="AA116">
        <f t="shared" si="45"/>
        <v>0.59977231621694005</v>
      </c>
      <c r="AB116">
        <f t="shared" si="46"/>
        <v>2403.221778721037</v>
      </c>
      <c r="AC116">
        <v>2403.221778721037</v>
      </c>
      <c r="AE116">
        <v>3</v>
      </c>
      <c r="AF116">
        <v>120.20032434496645</v>
      </c>
      <c r="AG116">
        <v>12556.746174369364</v>
      </c>
      <c r="AH116">
        <v>-889.30792331402415</v>
      </c>
      <c r="AI116">
        <v>16237.128188645209</v>
      </c>
      <c r="AJ116">
        <v>3</v>
      </c>
      <c r="AK116">
        <v>120.20032434496645</v>
      </c>
      <c r="AL116">
        <v>12556.746174369364</v>
      </c>
      <c r="AM116">
        <v>-889.30792331402415</v>
      </c>
      <c r="AN116">
        <v>16237.128188645209</v>
      </c>
    </row>
    <row r="117" spans="2:40" x14ac:dyDescent="0.25">
      <c r="B117">
        <v>4</v>
      </c>
      <c r="O117">
        <v>749.77426661406957</v>
      </c>
      <c r="P117">
        <f t="shared" si="41"/>
        <v>1.1388929840229508E-2</v>
      </c>
      <c r="Q117">
        <f t="shared" si="42"/>
        <v>744.18740565532482</v>
      </c>
      <c r="R117">
        <v>744.18740565532482</v>
      </c>
      <c r="T117">
        <v>4</v>
      </c>
      <c r="U117">
        <v>4383.2709974575191</v>
      </c>
      <c r="V117">
        <f t="shared" si="43"/>
        <v>5.1438050282614674E-2</v>
      </c>
      <c r="W117">
        <f t="shared" si="44"/>
        <v>4397.7590744308591</v>
      </c>
      <c r="X117">
        <v>4397.7590744308591</v>
      </c>
      <c r="Z117">
        <v>55.60026239824618</v>
      </c>
      <c r="AA117">
        <f t="shared" si="45"/>
        <v>1.3887608467112142E-2</v>
      </c>
      <c r="AB117">
        <f t="shared" si="46"/>
        <v>55.646121403247129</v>
      </c>
      <c r="AC117">
        <v>55.646121403247129</v>
      </c>
      <c r="AE117">
        <v>4</v>
      </c>
      <c r="AF117">
        <v>69.62756702099999</v>
      </c>
      <c r="AG117">
        <v>0</v>
      </c>
      <c r="AH117">
        <v>9.8074640899551715E-2</v>
      </c>
      <c r="AI117">
        <v>67.526047808800001</v>
      </c>
      <c r="AJ117">
        <v>4</v>
      </c>
      <c r="AK117">
        <v>69.62756702099999</v>
      </c>
      <c r="AL117">
        <v>0</v>
      </c>
      <c r="AM117">
        <v>9.8074640899551715E-2</v>
      </c>
      <c r="AN117">
        <v>67.526047808800001</v>
      </c>
    </row>
    <row r="118" spans="2:40" x14ac:dyDescent="0.25">
      <c r="B118">
        <v>5</v>
      </c>
      <c r="O118">
        <v>6046.2424058074212</v>
      </c>
      <c r="P118">
        <f t="shared" si="41"/>
        <v>9.184128293403479E-2</v>
      </c>
      <c r="Q118">
        <f t="shared" si="42"/>
        <v>6001.1894916861384</v>
      </c>
      <c r="R118">
        <v>6001.1894916861384</v>
      </c>
      <c r="T118">
        <v>5</v>
      </c>
      <c r="U118">
        <v>5265.8436430972224</v>
      </c>
      <c r="V118">
        <f t="shared" si="43"/>
        <v>6.1795113797694617E-2</v>
      </c>
      <c r="W118">
        <f t="shared" si="44"/>
        <v>5283.2488977746134</v>
      </c>
      <c r="X118">
        <v>5283.2488977746134</v>
      </c>
      <c r="Z118">
        <v>210.72980613675628</v>
      </c>
      <c r="AA118">
        <f t="shared" si="45"/>
        <v>5.2635237924165433E-2</v>
      </c>
      <c r="AB118">
        <f t="shared" si="46"/>
        <v>210.90361573434876</v>
      </c>
      <c r="AC118">
        <v>210.90361573434876</v>
      </c>
      <c r="AE118">
        <v>5</v>
      </c>
      <c r="AF118">
        <v>0</v>
      </c>
      <c r="AG118">
        <v>19013.818469140933</v>
      </c>
      <c r="AH118">
        <v>0</v>
      </c>
      <c r="AI118">
        <v>0</v>
      </c>
      <c r="AJ118">
        <v>5</v>
      </c>
      <c r="AK118">
        <v>0</v>
      </c>
      <c r="AL118">
        <v>19013.818469140933</v>
      </c>
      <c r="AM118">
        <v>0</v>
      </c>
      <c r="AN118">
        <v>0</v>
      </c>
    </row>
    <row r="119" spans="2:40" x14ac:dyDescent="0.25">
      <c r="B119">
        <v>6</v>
      </c>
      <c r="O119">
        <v>9948.4108191898795</v>
      </c>
      <c r="P119">
        <f t="shared" si="41"/>
        <v>0.15111448590146584</v>
      </c>
      <c r="Q119">
        <f t="shared" si="42"/>
        <v>9874.2813238441904</v>
      </c>
      <c r="R119">
        <v>9874.2813238441904</v>
      </c>
      <c r="T119">
        <v>6</v>
      </c>
      <c r="U119">
        <v>9445.5523822114301</v>
      </c>
      <c r="V119">
        <f t="shared" si="43"/>
        <v>0.11084434402186906</v>
      </c>
      <c r="W119">
        <f t="shared" si="44"/>
        <v>9476.7728771451402</v>
      </c>
      <c r="X119">
        <v>9476.7728771451402</v>
      </c>
      <c r="Z119">
        <v>358.68502065394102</v>
      </c>
      <c r="AA119">
        <f t="shared" si="45"/>
        <v>8.959089247062782E-2</v>
      </c>
      <c r="AB119">
        <f t="shared" si="46"/>
        <v>358.98086346918024</v>
      </c>
      <c r="AC119">
        <v>358.98086346918024</v>
      </c>
      <c r="AE119">
        <v>6</v>
      </c>
      <c r="AF119">
        <v>550.68358877200001</v>
      </c>
      <c r="AG119">
        <v>2.5562885141994229E-13</v>
      </c>
      <c r="AH119">
        <v>0</v>
      </c>
      <c r="AI119">
        <v>710.24660534213228</v>
      </c>
      <c r="AJ119">
        <v>6</v>
      </c>
      <c r="AK119">
        <v>550.68358877200001</v>
      </c>
      <c r="AL119">
        <v>2.5562885141994229E-13</v>
      </c>
      <c r="AM119">
        <v>0</v>
      </c>
      <c r="AN119">
        <v>710.24660534213228</v>
      </c>
    </row>
    <row r="120" spans="2:40" x14ac:dyDescent="0.25">
      <c r="B120">
        <v>7</v>
      </c>
      <c r="O120">
        <v>5314.7334231054483</v>
      </c>
      <c r="P120">
        <f t="shared" si="41"/>
        <v>8.0729799314954151E-2</v>
      </c>
      <c r="Q120">
        <f t="shared" si="42"/>
        <v>5275.1312681771742</v>
      </c>
      <c r="R120">
        <v>5275.1312681771742</v>
      </c>
      <c r="T120">
        <v>7</v>
      </c>
      <c r="U120">
        <v>8822.8114894415849</v>
      </c>
      <c r="V120">
        <f t="shared" si="43"/>
        <v>0.1035364277707598</v>
      </c>
      <c r="W120">
        <f t="shared" si="44"/>
        <v>8851.9736316076633</v>
      </c>
      <c r="X120">
        <v>8851.9736316076633</v>
      </c>
      <c r="Z120">
        <v>-470.44098850753886</v>
      </c>
      <c r="AA120">
        <f t="shared" si="45"/>
        <v>-0.11750484572317386</v>
      </c>
      <c r="AB120">
        <f t="shared" si="46"/>
        <v>-470.82900746130014</v>
      </c>
      <c r="AC120">
        <v>-470.82900746130014</v>
      </c>
      <c r="AE120">
        <v>7</v>
      </c>
      <c r="AF120">
        <v>11.529399687000005</v>
      </c>
      <c r="AG120">
        <v>2219.8583836594744</v>
      </c>
      <c r="AH120">
        <v>2.7755575615628914E-17</v>
      </c>
      <c r="AI120">
        <v>2433.1091264360389</v>
      </c>
      <c r="AJ120">
        <v>7</v>
      </c>
      <c r="AK120">
        <v>11.529399687000005</v>
      </c>
      <c r="AL120">
        <v>2219.8583836594744</v>
      </c>
      <c r="AM120">
        <v>2.7755575615628914E-17</v>
      </c>
      <c r="AN120">
        <v>2433.1091264360389</v>
      </c>
    </row>
    <row r="121" spans="2:40" x14ac:dyDescent="0.25">
      <c r="B121">
        <v>8</v>
      </c>
      <c r="O121">
        <v>3574.6740670420459</v>
      </c>
      <c r="P121">
        <f t="shared" si="41"/>
        <v>5.429862555176921E-2</v>
      </c>
      <c r="Q121">
        <f t="shared" si="42"/>
        <v>3548.0377741274028</v>
      </c>
      <c r="R121">
        <v>3548.0377741274028</v>
      </c>
      <c r="T121">
        <v>8</v>
      </c>
      <c r="U121">
        <v>4127.4268053673513</v>
      </c>
      <c r="V121">
        <f t="shared" si="43"/>
        <v>4.8435697376558354E-2</v>
      </c>
      <c r="W121">
        <f t="shared" si="44"/>
        <v>4141.0692375356284</v>
      </c>
      <c r="X121">
        <v>4141.0692375356284</v>
      </c>
      <c r="Z121">
        <v>155.56099170668014</v>
      </c>
      <c r="AA121">
        <f t="shared" si="45"/>
        <v>3.8855394784003718E-2</v>
      </c>
      <c r="AB121">
        <f t="shared" si="46"/>
        <v>155.68929815684635</v>
      </c>
      <c r="AC121">
        <v>155.68929815684635</v>
      </c>
      <c r="AE121">
        <v>8</v>
      </c>
      <c r="AF121">
        <v>82.832239068999996</v>
      </c>
      <c r="AG121">
        <v>0</v>
      </c>
      <c r="AH121">
        <v>0</v>
      </c>
      <c r="AI121">
        <v>342.76714000662304</v>
      </c>
      <c r="AJ121">
        <v>8</v>
      </c>
      <c r="AK121">
        <v>82.832239068999996</v>
      </c>
      <c r="AL121">
        <v>0</v>
      </c>
      <c r="AM121">
        <v>0</v>
      </c>
      <c r="AN121">
        <v>342.76714000662304</v>
      </c>
    </row>
    <row r="122" spans="2:40" x14ac:dyDescent="0.25">
      <c r="B122">
        <v>9</v>
      </c>
      <c r="O122">
        <v>494.19845840418606</v>
      </c>
      <c r="P122">
        <f t="shared" si="41"/>
        <v>7.5067814681508025E-3</v>
      </c>
      <c r="Q122">
        <f t="shared" si="42"/>
        <v>490.515992632723</v>
      </c>
      <c r="R122">
        <v>490.515992632723</v>
      </c>
      <c r="T122">
        <v>9</v>
      </c>
      <c r="U122">
        <v>11663.508646544551</v>
      </c>
      <c r="V122">
        <f t="shared" si="43"/>
        <v>0.13687224554006922</v>
      </c>
      <c r="W122">
        <f t="shared" si="44"/>
        <v>11702.060178299804</v>
      </c>
      <c r="X122">
        <v>11702.060178299804</v>
      </c>
      <c r="Z122">
        <v>722.20456951885558</v>
      </c>
      <c r="AA122">
        <f t="shared" si="45"/>
        <v>0.18038933382719988</v>
      </c>
      <c r="AB122">
        <f t="shared" si="46"/>
        <v>722.80024266025293</v>
      </c>
      <c r="AC122">
        <v>722.80024266025293</v>
      </c>
      <c r="AE122">
        <v>9</v>
      </c>
      <c r="AF122">
        <v>0</v>
      </c>
      <c r="AG122">
        <v>133.84108375229528</v>
      </c>
      <c r="AH122">
        <v>0</v>
      </c>
      <c r="AI122">
        <v>56.840608241784793</v>
      </c>
      <c r="AJ122">
        <v>9</v>
      </c>
      <c r="AK122">
        <v>0</v>
      </c>
      <c r="AL122">
        <v>133.84108375229528</v>
      </c>
      <c r="AM122">
        <v>0</v>
      </c>
      <c r="AN122">
        <v>56.840608241784793</v>
      </c>
    </row>
    <row r="123" spans="2:40" x14ac:dyDescent="0.25">
      <c r="B123">
        <v>10</v>
      </c>
      <c r="O123">
        <v>7588.5722936080147</v>
      </c>
      <c r="P123">
        <f t="shared" si="41"/>
        <v>0.11526898332974798</v>
      </c>
      <c r="Q123">
        <f t="shared" si="42"/>
        <v>7532.0268769838503</v>
      </c>
      <c r="R123">
        <v>7532.0268769838503</v>
      </c>
      <c r="T123">
        <v>10</v>
      </c>
      <c r="U123">
        <v>9628.9992794974023</v>
      </c>
      <c r="V123">
        <f t="shared" si="43"/>
        <v>0.11299710864268736</v>
      </c>
      <c r="W123">
        <f t="shared" si="44"/>
        <v>9660.8261236096005</v>
      </c>
      <c r="X123">
        <v>9660.8261236096005</v>
      </c>
      <c r="Z123">
        <v>89.828933172526618</v>
      </c>
      <c r="AA123">
        <f t="shared" si="45"/>
        <v>2.2437107292460946E-2</v>
      </c>
      <c r="AB123">
        <f t="shared" si="46"/>
        <v>89.903023928899003</v>
      </c>
      <c r="AC123">
        <v>89.903023928899003</v>
      </c>
      <c r="AE123">
        <v>10</v>
      </c>
      <c r="AF123">
        <v>166.52850791200001</v>
      </c>
      <c r="AG123">
        <v>4311.5256470696531</v>
      </c>
      <c r="AH123">
        <v>0</v>
      </c>
      <c r="AI123">
        <v>1129.7803894750057</v>
      </c>
      <c r="AJ123">
        <v>10</v>
      </c>
      <c r="AK123">
        <f>166.528507912+AF126</f>
        <v>166.52850791200001</v>
      </c>
      <c r="AL123">
        <v>4311.5256470696504</v>
      </c>
      <c r="AM123">
        <v>0</v>
      </c>
      <c r="AN123">
        <f>1129.78038947501+AI126</f>
        <v>3094.9134183857982</v>
      </c>
    </row>
    <row r="124" spans="2:40" x14ac:dyDescent="0.25">
      <c r="B124">
        <v>11</v>
      </c>
      <c r="O124">
        <v>15443.31696290004</v>
      </c>
      <c r="P124">
        <f t="shared" si="41"/>
        <v>0.2345810748949414</v>
      </c>
      <c r="Q124">
        <f t="shared" si="42"/>
        <v>15328.242775300645</v>
      </c>
      <c r="R124">
        <v>15328.242775300645</v>
      </c>
      <c r="T124">
        <v>11</v>
      </c>
      <c r="U124">
        <v>3970.6157298075218</v>
      </c>
      <c r="V124">
        <f t="shared" si="43"/>
        <v>4.6595506342466224E-2</v>
      </c>
      <c r="W124">
        <f t="shared" si="44"/>
        <v>3983.7398524908731</v>
      </c>
      <c r="X124">
        <v>3983.7398524908731</v>
      </c>
      <c r="Z124">
        <v>229.2648282980293</v>
      </c>
      <c r="AA124">
        <f t="shared" si="45"/>
        <v>5.7264840728218497E-2</v>
      </c>
      <c r="AB124">
        <f t="shared" si="46"/>
        <v>229.45392555142274</v>
      </c>
      <c r="AC124">
        <v>229.45392555142274</v>
      </c>
      <c r="AE124">
        <v>11</v>
      </c>
      <c r="AF124">
        <v>11816.724563894431</v>
      </c>
      <c r="AG124">
        <v>0</v>
      </c>
      <c r="AH124">
        <v>0</v>
      </c>
      <c r="AI124">
        <v>5.5008352440553914</v>
      </c>
      <c r="AJ124">
        <v>11</v>
      </c>
      <c r="AK124">
        <v>11816.724563894431</v>
      </c>
      <c r="AL124">
        <v>0</v>
      </c>
      <c r="AM124">
        <v>0</v>
      </c>
      <c r="AN124">
        <v>5.5008352440553914</v>
      </c>
    </row>
    <row r="125" spans="2:40" x14ac:dyDescent="0.25">
      <c r="B125">
        <v>12</v>
      </c>
      <c r="O125">
        <v>6476.4106259949749</v>
      </c>
      <c r="P125">
        <f t="shared" si="41"/>
        <v>9.8375457148010825E-2</v>
      </c>
      <c r="Q125">
        <f t="shared" si="42"/>
        <v>6428.1523604204986</v>
      </c>
      <c r="R125">
        <v>6428.1523604204986</v>
      </c>
      <c r="T125">
        <v>12</v>
      </c>
      <c r="U125">
        <v>1710.6135582250768</v>
      </c>
      <c r="V125">
        <f t="shared" si="43"/>
        <v>2.0074192600261803E-2</v>
      </c>
      <c r="W125">
        <f t="shared" si="44"/>
        <v>1716.2676692571304</v>
      </c>
      <c r="X125">
        <v>1716.2676692571304</v>
      </c>
      <c r="Z125">
        <v>17.29076682908946</v>
      </c>
      <c r="AA125">
        <f t="shared" si="45"/>
        <v>4.3188177440345856E-3</v>
      </c>
      <c r="AB125">
        <f t="shared" si="46"/>
        <v>17.305028225138386</v>
      </c>
      <c r="AC125">
        <v>17.305028225138386</v>
      </c>
      <c r="AE125">
        <v>12</v>
      </c>
      <c r="AF125">
        <v>10542.82106779202</v>
      </c>
      <c r="AG125">
        <v>0</v>
      </c>
      <c r="AH125">
        <v>0</v>
      </c>
      <c r="AI125">
        <v>0</v>
      </c>
      <c r="AJ125">
        <v>12</v>
      </c>
      <c r="AK125">
        <v>10542.82106779202</v>
      </c>
      <c r="AL125">
        <v>0</v>
      </c>
      <c r="AM125">
        <v>0</v>
      </c>
      <c r="AN125">
        <v>0</v>
      </c>
    </row>
    <row r="126" spans="2:40" x14ac:dyDescent="0.25">
      <c r="B126" t="s">
        <v>60</v>
      </c>
      <c r="O126">
        <f>SUM(O114:O125)</f>
        <v>65833.601324473537</v>
      </c>
      <c r="T126" t="s">
        <v>60</v>
      </c>
      <c r="U126">
        <f>SUM(U114:U125)</f>
        <v>85214.563409278402</v>
      </c>
      <c r="Z126">
        <f>SUM(Z114:Z125)</f>
        <v>4003.5879849230782</v>
      </c>
      <c r="AA126">
        <f t="shared" si="45"/>
        <v>1</v>
      </c>
      <c r="AE126">
        <v>13</v>
      </c>
      <c r="AF126">
        <v>0</v>
      </c>
      <c r="AG126">
        <v>0</v>
      </c>
      <c r="AH126">
        <v>0</v>
      </c>
      <c r="AI126">
        <v>1965.1330289107882</v>
      </c>
      <c r="AJ126" t="s">
        <v>60</v>
      </c>
      <c r="AK126">
        <f>SUM(AK114:AK125)</f>
        <v>23361.943389980417</v>
      </c>
      <c r="AL126">
        <f>SUM(AL114:AL125)</f>
        <v>38544.659263437206</v>
      </c>
      <c r="AM126">
        <f>SUM(AM114:AM125)</f>
        <v>-887.12946261990805</v>
      </c>
      <c r="AN126">
        <f t="shared" ref="AN126" si="47">SUM(AN114:AN125)</f>
        <v>47722.448395694068</v>
      </c>
    </row>
    <row r="128" spans="2:40" x14ac:dyDescent="0.25">
      <c r="AE128" t="s">
        <v>79</v>
      </c>
      <c r="AF128" t="s">
        <v>80</v>
      </c>
      <c r="AK128">
        <f t="shared" ref="AK128:AK139" si="48">AK114/$AK$126</f>
        <v>4.2639067793789228E-5</v>
      </c>
      <c r="AL128">
        <f t="shared" ref="AL128:AL139" si="49">AL114/$AL$126</f>
        <v>8.0132892947500332E-3</v>
      </c>
      <c r="AM128">
        <f t="shared" ref="AM128:AM139" si="50">AM114/$AM$126</f>
        <v>-6.2280104722685525E-2</v>
      </c>
      <c r="AN128">
        <f t="shared" ref="AN128:AN139" si="51">AN114/$AN$126</f>
        <v>8.4201508694337318E-2</v>
      </c>
    </row>
    <row r="129" spans="35:40" x14ac:dyDescent="0.25">
      <c r="AK129">
        <f t="shared" si="48"/>
        <v>0</v>
      </c>
      <c r="AL129">
        <f t="shared" si="49"/>
        <v>0</v>
      </c>
      <c r="AM129">
        <f t="shared" si="50"/>
        <v>5.9935028675867426E-2</v>
      </c>
      <c r="AN129">
        <f t="shared" si="51"/>
        <v>0.43493397698244091</v>
      </c>
    </row>
    <row r="130" spans="35:40" x14ac:dyDescent="0.25">
      <c r="AK130">
        <f t="shared" si="48"/>
        <v>5.1451337903899953E-3</v>
      </c>
      <c r="AL130">
        <f t="shared" si="49"/>
        <v>0.32577136273404483</v>
      </c>
      <c r="AM130">
        <f t="shared" si="50"/>
        <v>1.0024556288410065</v>
      </c>
      <c r="AN130">
        <f t="shared" si="51"/>
        <v>0.34024088734957408</v>
      </c>
    </row>
    <row r="131" spans="35:40" x14ac:dyDescent="0.25">
      <c r="AK131">
        <f t="shared" si="48"/>
        <v>2.9803842025771794E-3</v>
      </c>
      <c r="AL131">
        <f t="shared" si="49"/>
        <v>0</v>
      </c>
      <c r="AM131">
        <f t="shared" si="50"/>
        <v>-1.1055279418847567E-4</v>
      </c>
      <c r="AN131">
        <f t="shared" si="51"/>
        <v>1.4149745052664312E-3</v>
      </c>
    </row>
    <row r="132" spans="35:40" x14ac:dyDescent="0.25">
      <c r="AK132">
        <f t="shared" si="48"/>
        <v>0</v>
      </c>
      <c r="AL132">
        <f t="shared" si="49"/>
        <v>0.49329320410356076</v>
      </c>
      <c r="AM132">
        <f t="shared" si="50"/>
        <v>0</v>
      </c>
      <c r="AN132">
        <f t="shared" si="51"/>
        <v>0</v>
      </c>
    </row>
    <row r="133" spans="35:40" x14ac:dyDescent="0.25">
      <c r="AK133">
        <f t="shared" si="48"/>
        <v>2.3571822753760283E-2</v>
      </c>
      <c r="AL133">
        <f t="shared" si="49"/>
        <v>6.6320174131731753E-18</v>
      </c>
      <c r="AM133">
        <f t="shared" si="50"/>
        <v>0</v>
      </c>
      <c r="AN133">
        <f t="shared" si="51"/>
        <v>1.4882861823288532E-2</v>
      </c>
    </row>
    <row r="134" spans="35:40" x14ac:dyDescent="0.25">
      <c r="AK134">
        <f t="shared" si="48"/>
        <v>4.9351201201629441E-4</v>
      </c>
      <c r="AL134">
        <f t="shared" si="49"/>
        <v>5.7591853867163215E-2</v>
      </c>
      <c r="AM134">
        <f t="shared" si="50"/>
        <v>-3.128695053556217E-20</v>
      </c>
      <c r="AN134">
        <f t="shared" si="51"/>
        <v>5.0984582900310181E-2</v>
      </c>
    </row>
    <row r="135" spans="35:40" x14ac:dyDescent="0.25">
      <c r="AK135">
        <f t="shared" si="48"/>
        <v>3.5456056752763763E-3</v>
      </c>
      <c r="AL135">
        <f t="shared" si="49"/>
        <v>0</v>
      </c>
      <c r="AM135">
        <f t="shared" si="50"/>
        <v>0</v>
      </c>
      <c r="AN135">
        <f t="shared" si="51"/>
        <v>7.1825137127195359E-3</v>
      </c>
    </row>
    <row r="136" spans="35:40" x14ac:dyDescent="0.25">
      <c r="AK136">
        <f t="shared" si="48"/>
        <v>0</v>
      </c>
      <c r="AL136">
        <f t="shared" si="49"/>
        <v>3.4723639100697565E-3</v>
      </c>
      <c r="AM136">
        <f t="shared" si="50"/>
        <v>0</v>
      </c>
      <c r="AN136">
        <f t="shared" si="51"/>
        <v>1.1910664719145768E-3</v>
      </c>
    </row>
    <row r="137" spans="35:40" x14ac:dyDescent="0.25">
      <c r="AK137">
        <f t="shared" si="48"/>
        <v>7.1281958496407262E-3</v>
      </c>
      <c r="AL137">
        <f t="shared" si="49"/>
        <v>0.11185792609041141</v>
      </c>
      <c r="AM137">
        <f t="shared" si="50"/>
        <v>0</v>
      </c>
      <c r="AN137">
        <f t="shared" si="51"/>
        <v>6.4852360313203211E-2</v>
      </c>
    </row>
    <row r="138" spans="35:40" x14ac:dyDescent="0.25">
      <c r="AK138">
        <f t="shared" si="48"/>
        <v>0.5058108551432603</v>
      </c>
      <c r="AL138">
        <f t="shared" si="49"/>
        <v>0</v>
      </c>
      <c r="AM138">
        <f t="shared" si="50"/>
        <v>0</v>
      </c>
      <c r="AN138">
        <f t="shared" si="51"/>
        <v>1.1526724694518658E-4</v>
      </c>
    </row>
    <row r="139" spans="35:40" x14ac:dyDescent="0.25">
      <c r="AK139">
        <f t="shared" si="48"/>
        <v>0.4512818515052851</v>
      </c>
      <c r="AL139">
        <f t="shared" si="49"/>
        <v>0</v>
      </c>
      <c r="AM139">
        <f t="shared" si="50"/>
        <v>0</v>
      </c>
      <c r="AN139">
        <f t="shared" si="51"/>
        <v>0</v>
      </c>
    </row>
    <row r="141" spans="35:40" x14ac:dyDescent="0.25">
      <c r="AI141" t="s">
        <v>81</v>
      </c>
      <c r="AK141">
        <v>23221.687699999999</v>
      </c>
      <c r="AL141">
        <v>38813.165410358546</v>
      </c>
      <c r="AM141">
        <v>-1158.9116294489993</v>
      </c>
      <c r="AN141">
        <v>47704.591754423003</v>
      </c>
    </row>
  </sheetData>
  <conditionalFormatting sqref="O4:AP43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DAFA-2391-F542-806A-B07FEF0A1ACC}">
  <dimension ref="A2:AV141"/>
  <sheetViews>
    <sheetView topLeftCell="W1" zoomScale="80" zoomScaleNormal="80" workbookViewId="0">
      <selection activeCell="AS5" sqref="AS5"/>
    </sheetView>
  </sheetViews>
  <sheetFormatPr baseColWidth="10" defaultRowHeight="15" x14ac:dyDescent="0.25"/>
  <cols>
    <col min="1" max="1" width="5" customWidth="1"/>
    <col min="2" max="2" width="22.7109375" bestFit="1" customWidth="1"/>
    <col min="3" max="14" width="15" customWidth="1"/>
    <col min="15" max="15" width="12" bestFit="1" customWidth="1"/>
    <col min="17" max="17" width="14" bestFit="1" customWidth="1"/>
    <col min="36" max="36" width="12" bestFit="1" customWidth="1"/>
    <col min="37" max="37" width="12.7109375" customWidth="1"/>
  </cols>
  <sheetData>
    <row r="2" spans="1:48" ht="15.75" thickBot="1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</row>
    <row r="3" spans="1:48" ht="52.5" x14ac:dyDescent="0.25">
      <c r="B3" s="6"/>
      <c r="C3" s="21" t="s">
        <v>24</v>
      </c>
      <c r="D3" s="21" t="s">
        <v>25</v>
      </c>
      <c r="E3" s="21" t="s">
        <v>26</v>
      </c>
      <c r="F3" s="21" t="s">
        <v>27</v>
      </c>
      <c r="G3" s="21" t="s">
        <v>28</v>
      </c>
      <c r="H3" s="21" t="s">
        <v>29</v>
      </c>
      <c r="I3" s="21" t="s">
        <v>30</v>
      </c>
      <c r="J3" s="21" t="s">
        <v>31</v>
      </c>
      <c r="K3" s="21" t="s">
        <v>32</v>
      </c>
      <c r="L3" s="21" t="s">
        <v>33</v>
      </c>
      <c r="M3" s="21" t="s">
        <v>34</v>
      </c>
      <c r="N3" s="21" t="s">
        <v>35</v>
      </c>
      <c r="O3" s="43" t="s">
        <v>24</v>
      </c>
      <c r="P3" s="43" t="s">
        <v>25</v>
      </c>
      <c r="Q3" s="43" t="s">
        <v>26</v>
      </c>
      <c r="R3" s="43" t="s">
        <v>27</v>
      </c>
      <c r="S3" s="43" t="s">
        <v>28</v>
      </c>
      <c r="T3" s="43" t="s">
        <v>29</v>
      </c>
      <c r="U3" s="43" t="s">
        <v>30</v>
      </c>
      <c r="V3" s="43" t="s">
        <v>31</v>
      </c>
      <c r="W3" s="43" t="s">
        <v>32</v>
      </c>
      <c r="X3" s="43" t="s">
        <v>33</v>
      </c>
      <c r="Y3" s="43" t="s">
        <v>34</v>
      </c>
      <c r="Z3" s="43" t="s">
        <v>35</v>
      </c>
      <c r="AA3" s="14" t="s">
        <v>2</v>
      </c>
      <c r="AB3" s="14" t="s">
        <v>3</v>
      </c>
      <c r="AC3" s="14" t="s">
        <v>4</v>
      </c>
      <c r="AD3" s="14" t="s">
        <v>50</v>
      </c>
      <c r="AE3" s="14" t="s">
        <v>52</v>
      </c>
      <c r="AF3" s="14" t="s">
        <v>54</v>
      </c>
      <c r="AG3" s="14" t="s">
        <v>56</v>
      </c>
      <c r="AH3" s="14" t="s">
        <v>58</v>
      </c>
      <c r="AI3" s="14" t="s">
        <v>6</v>
      </c>
      <c r="AJ3" s="14" t="s">
        <v>23</v>
      </c>
      <c r="AK3" s="14" t="s">
        <v>7</v>
      </c>
      <c r="AL3" s="14" t="s">
        <v>8</v>
      </c>
      <c r="AM3" s="14" t="s">
        <v>9</v>
      </c>
      <c r="AN3" s="14" t="s">
        <v>10</v>
      </c>
      <c r="AO3" s="14" t="s">
        <v>11</v>
      </c>
      <c r="AP3" s="14" t="s">
        <v>12</v>
      </c>
      <c r="AQ3" s="15" t="s">
        <v>88</v>
      </c>
      <c r="AR3" s="52" t="s">
        <v>87</v>
      </c>
      <c r="AS3" s="52" t="s">
        <v>86</v>
      </c>
    </row>
    <row r="4" spans="1:48" ht="21" x14ac:dyDescent="0.25">
      <c r="A4">
        <v>1</v>
      </c>
      <c r="B4" s="59" t="s">
        <v>24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34">
        <v>957.42204231934011</v>
      </c>
      <c r="P4" s="34">
        <v>6.4642571271136623E-2</v>
      </c>
      <c r="Q4" s="34">
        <v>7392.2699452043071</v>
      </c>
      <c r="R4" s="34">
        <v>38.572531663900079</v>
      </c>
      <c r="S4" s="34">
        <v>7.0206874260005661</v>
      </c>
      <c r="T4" s="34">
        <v>424.86020901085141</v>
      </c>
      <c r="U4" s="34">
        <v>0</v>
      </c>
      <c r="V4" s="34">
        <v>0.56566656381647296</v>
      </c>
      <c r="W4" s="34">
        <v>0</v>
      </c>
      <c r="X4" s="34">
        <v>22.08632263938927</v>
      </c>
      <c r="Y4" s="34">
        <v>60.24159063000485</v>
      </c>
      <c r="Z4" s="34">
        <v>29.124393403879004</v>
      </c>
      <c r="AA4" s="34"/>
      <c r="AB4" s="34"/>
      <c r="AC4" s="34"/>
      <c r="AD4" s="34">
        <f t="shared" ref="AD4:AD15" si="0">X50*$Q$58</f>
        <v>929.83779707743577</v>
      </c>
      <c r="AE4" s="34">
        <f t="shared" ref="AE4:AE15" si="1">Y50*$Q$59</f>
        <v>1187.7234773752737</v>
      </c>
      <c r="AF4" s="34">
        <f t="shared" ref="AF4:AF15" si="2">Z50*$Q$60</f>
        <v>1277.5561638064103</v>
      </c>
      <c r="AG4" s="34">
        <f t="shared" ref="AG4:AG15" si="3">AA50*$Q$61</f>
        <v>1399.2386093786554</v>
      </c>
      <c r="AH4" s="34">
        <f t="shared" ref="AH4:AH15" si="4">AB50*$Q$62</f>
        <v>1718.970800437206</v>
      </c>
      <c r="AI4" s="34">
        <f t="shared" ref="AI4:AI15" si="5">AK128*$AK$141</f>
        <v>0.99015111612650142</v>
      </c>
      <c r="AJ4" s="34"/>
      <c r="AK4" s="34"/>
      <c r="AL4" s="34"/>
      <c r="AM4" s="34">
        <f t="shared" ref="AM4:AM15" si="6">AL128*$AL$141</f>
        <v>311.02112287818841</v>
      </c>
      <c r="AN4" s="34">
        <f t="shared" ref="AN4:AN15" si="7">AM128*$AM$141</f>
        <v>72.177137646421798</v>
      </c>
      <c r="AO4" s="34"/>
      <c r="AP4" s="34">
        <f t="shared" ref="AP4:AP15" si="8">AN128*$AN$141</f>
        <v>4016.798597369861</v>
      </c>
      <c r="AQ4" s="60">
        <v>-2201.7236457322201</v>
      </c>
      <c r="AR4" s="1">
        <f>SUM(C4:AQ4)</f>
        <v>17644.818242786114</v>
      </c>
      <c r="AS4">
        <v>17644.818242786099</v>
      </c>
      <c r="AT4" s="1">
        <f>AS4-AR4</f>
        <v>0</v>
      </c>
      <c r="AU4" s="54">
        <f>AT4/AR4</f>
        <v>0</v>
      </c>
    </row>
    <row r="5" spans="1:48" x14ac:dyDescent="0.25">
      <c r="A5">
        <v>2</v>
      </c>
      <c r="B5" s="59" t="s">
        <v>25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34">
        <v>93.153630551915683</v>
      </c>
      <c r="P5" s="34">
        <v>1536.3800550122871</v>
      </c>
      <c r="Q5" s="34">
        <v>3052.0114075578917</v>
      </c>
      <c r="R5" s="34">
        <v>1068.5656368133666</v>
      </c>
      <c r="S5" s="34">
        <v>107.09306706270608</v>
      </c>
      <c r="T5" s="34">
        <v>0.26620579874544925</v>
      </c>
      <c r="U5" s="34">
        <v>7.6142319068131972E-2</v>
      </c>
      <c r="V5" s="34">
        <v>9.0507926809183688E-3</v>
      </c>
      <c r="W5" s="34">
        <v>5.3390694875905574E-3</v>
      </c>
      <c r="X5" s="34">
        <v>1.5033980325840067E-2</v>
      </c>
      <c r="Y5" s="34">
        <v>3.4607094536337223E-2</v>
      </c>
      <c r="Z5" s="34">
        <v>0.39412847163489739</v>
      </c>
      <c r="AA5" s="34"/>
      <c r="AB5" s="34"/>
      <c r="AC5" s="34"/>
      <c r="AD5" s="34">
        <f t="shared" si="0"/>
        <v>17.047284296637603</v>
      </c>
      <c r="AE5" s="34">
        <f t="shared" si="1"/>
        <v>36.062856507023653</v>
      </c>
      <c r="AF5" s="34">
        <f t="shared" si="2"/>
        <v>57.24495398234378</v>
      </c>
      <c r="AG5" s="34">
        <f t="shared" si="3"/>
        <v>82.053943549826883</v>
      </c>
      <c r="AH5" s="34">
        <f t="shared" si="4"/>
        <v>203.6674806561974</v>
      </c>
      <c r="AI5" s="34">
        <f t="shared" si="5"/>
        <v>0</v>
      </c>
      <c r="AJ5" s="34"/>
      <c r="AK5" s="34"/>
      <c r="AL5" s="34"/>
      <c r="AM5" s="34">
        <f t="shared" si="6"/>
        <v>0</v>
      </c>
      <c r="AN5" s="34">
        <f t="shared" si="7"/>
        <v>-69.459401743822013</v>
      </c>
      <c r="AO5" s="34"/>
      <c r="AP5" s="34">
        <f t="shared" si="8"/>
        <v>20748.347812074953</v>
      </c>
      <c r="AQ5" s="60">
        <v>-372.02074047876158</v>
      </c>
      <c r="AR5" s="1">
        <f t="shared" ref="AR5:AR43" si="9">SUM(C5:AQ5)</f>
        <v>26560.948493369044</v>
      </c>
      <c r="AS5">
        <v>26560.948493369044</v>
      </c>
      <c r="AT5" s="1">
        <f t="shared" ref="AT5:AT43" si="10">AS5-AR5</f>
        <v>0</v>
      </c>
      <c r="AU5" s="54">
        <f t="shared" ref="AU5:AU43" si="11">AT5/AR5</f>
        <v>0</v>
      </c>
    </row>
    <row r="6" spans="1:48" x14ac:dyDescent="0.25">
      <c r="A6">
        <v>3</v>
      </c>
      <c r="B6" s="59" t="s">
        <v>26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34">
        <v>3360.5131515737608</v>
      </c>
      <c r="P6" s="34">
        <v>2520.4388498006074</v>
      </c>
      <c r="Q6" s="34">
        <v>13997.215826118698</v>
      </c>
      <c r="R6" s="34">
        <v>513.45298965254437</v>
      </c>
      <c r="S6" s="34">
        <v>7476.5037703347198</v>
      </c>
      <c r="T6" s="34">
        <v>4583.3564959905925</v>
      </c>
      <c r="U6" s="34">
        <v>3627.5235362570447</v>
      </c>
      <c r="V6" s="34">
        <v>426.74977145084813</v>
      </c>
      <c r="W6" s="34">
        <v>46.307253212774718</v>
      </c>
      <c r="X6" s="34">
        <v>1011.9689992340913</v>
      </c>
      <c r="Y6" s="34">
        <v>2625.7837192834909</v>
      </c>
      <c r="Z6" s="34">
        <v>839.59152707663804</v>
      </c>
      <c r="AA6" s="34"/>
      <c r="AB6" s="34"/>
      <c r="AC6" s="34"/>
      <c r="AD6" s="34">
        <f t="shared" si="0"/>
        <v>2345.43528401506</v>
      </c>
      <c r="AE6" s="34">
        <f t="shared" si="1"/>
        <v>3549.7732991856192</v>
      </c>
      <c r="AF6" s="34">
        <f t="shared" si="2"/>
        <v>4155.2949644251112</v>
      </c>
      <c r="AG6" s="34">
        <f t="shared" si="3"/>
        <v>5433.918337384237</v>
      </c>
      <c r="AH6" s="34">
        <f t="shared" si="4"/>
        <v>8702.4797526485363</v>
      </c>
      <c r="AI6" s="34">
        <f t="shared" si="5"/>
        <v>119.47869005515372</v>
      </c>
      <c r="AJ6" s="34"/>
      <c r="AK6" s="34"/>
      <c r="AL6" s="34"/>
      <c r="AM6" s="34">
        <f t="shared" si="6"/>
        <v>12644.217787754396</v>
      </c>
      <c r="AN6" s="34">
        <f t="shared" si="7"/>
        <v>-1161.7574862704521</v>
      </c>
      <c r="AO6" s="34"/>
      <c r="AP6" s="34">
        <f t="shared" si="8"/>
        <v>16231.052629174057</v>
      </c>
      <c r="AQ6" s="60">
        <v>20827.33709638218</v>
      </c>
      <c r="AR6" s="1">
        <f t="shared" si="9"/>
        <v>113876.63624473971</v>
      </c>
      <c r="AS6">
        <v>113876.63624473971</v>
      </c>
      <c r="AT6" s="1">
        <f t="shared" si="10"/>
        <v>0</v>
      </c>
      <c r="AU6" s="54">
        <f t="shared" si="11"/>
        <v>0</v>
      </c>
    </row>
    <row r="7" spans="1:48" ht="21" x14ac:dyDescent="0.25">
      <c r="A7">
        <v>4</v>
      </c>
      <c r="B7" s="59" t="s">
        <v>27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34">
        <v>112.80178844241203</v>
      </c>
      <c r="P7" s="34">
        <v>1964.0239362678262</v>
      </c>
      <c r="Q7" s="34">
        <v>1691.0092771249344</v>
      </c>
      <c r="R7" s="34">
        <v>4222.0732642555431</v>
      </c>
      <c r="S7" s="34">
        <v>91.284361253164704</v>
      </c>
      <c r="T7" s="34">
        <v>540.30981193902642</v>
      </c>
      <c r="U7" s="34">
        <v>278.68906262126728</v>
      </c>
      <c r="V7" s="34">
        <v>57.003161636133292</v>
      </c>
      <c r="W7" s="34">
        <v>90.4083064266581</v>
      </c>
      <c r="X7" s="34">
        <v>135.55458668973102</v>
      </c>
      <c r="Y7" s="34">
        <v>481.51800915969716</v>
      </c>
      <c r="Z7" s="34">
        <v>560.8347740164362</v>
      </c>
      <c r="AA7" s="34"/>
      <c r="AB7" s="34"/>
      <c r="AC7" s="34"/>
      <c r="AD7" s="34">
        <f t="shared" si="0"/>
        <v>770.1189841375699</v>
      </c>
      <c r="AE7" s="34">
        <f t="shared" si="1"/>
        <v>906.39513839963558</v>
      </c>
      <c r="AF7" s="34">
        <f t="shared" si="2"/>
        <v>924.36512041091032</v>
      </c>
      <c r="AG7" s="34">
        <f t="shared" si="3"/>
        <v>1059.8933223316783</v>
      </c>
      <c r="AH7" s="34">
        <f t="shared" si="4"/>
        <v>1446.9215540140999</v>
      </c>
      <c r="AI7" s="34">
        <f t="shared" si="5"/>
        <v>69.209551178260796</v>
      </c>
      <c r="AJ7" s="34"/>
      <c r="AK7" s="34"/>
      <c r="AL7" s="34"/>
      <c r="AM7" s="34">
        <f t="shared" si="6"/>
        <v>0</v>
      </c>
      <c r="AN7" s="34">
        <f t="shared" si="7"/>
        <v>0.1281209188531062</v>
      </c>
      <c r="AO7" s="34"/>
      <c r="AP7" s="34">
        <f t="shared" si="8"/>
        <v>67.500781116651766</v>
      </c>
      <c r="AQ7" s="60">
        <v>-1888.8281847856051</v>
      </c>
      <c r="AR7" s="1">
        <f t="shared" si="9"/>
        <v>13581.214727554887</v>
      </c>
      <c r="AS7">
        <v>13581.214727554887</v>
      </c>
      <c r="AT7" s="1">
        <f t="shared" si="10"/>
        <v>0</v>
      </c>
      <c r="AU7" s="54">
        <f t="shared" si="11"/>
        <v>0</v>
      </c>
    </row>
    <row r="8" spans="1:48" x14ac:dyDescent="0.25">
      <c r="A8">
        <v>5</v>
      </c>
      <c r="B8" s="59" t="s">
        <v>28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34">
        <v>27.688704374574122</v>
      </c>
      <c r="P8" s="34">
        <v>12.966078042682915</v>
      </c>
      <c r="Q8" s="34">
        <v>38.830990988776705</v>
      </c>
      <c r="R8" s="34">
        <v>99.611245017582519</v>
      </c>
      <c r="S8" s="34">
        <v>3193.5457843369163</v>
      </c>
      <c r="T8" s="34">
        <v>260.43760998387</v>
      </c>
      <c r="U8" s="34">
        <v>154.15329608303003</v>
      </c>
      <c r="V8" s="34">
        <v>9.9086685593005903</v>
      </c>
      <c r="W8" s="34">
        <v>2193.3180970105918</v>
      </c>
      <c r="X8" s="34">
        <v>67.561225279686582</v>
      </c>
      <c r="Y8" s="34">
        <v>361.44086673788411</v>
      </c>
      <c r="Z8" s="34">
        <v>362.83115210154102</v>
      </c>
      <c r="AA8" s="34"/>
      <c r="AB8" s="34"/>
      <c r="AC8" s="34"/>
      <c r="AD8" s="34">
        <f t="shared" si="0"/>
        <v>158.57368971104717</v>
      </c>
      <c r="AE8" s="34">
        <f t="shared" si="1"/>
        <v>222.33029378488601</v>
      </c>
      <c r="AF8" s="34">
        <f t="shared" si="2"/>
        <v>235.04209668103005</v>
      </c>
      <c r="AG8" s="34">
        <f t="shared" si="3"/>
        <v>354.1060442122556</v>
      </c>
      <c r="AH8" s="34">
        <f t="shared" si="4"/>
        <v>648.56000342479319</v>
      </c>
      <c r="AI8" s="34">
        <f t="shared" si="5"/>
        <v>0</v>
      </c>
      <c r="AJ8" s="34"/>
      <c r="AK8" s="34"/>
      <c r="AL8" s="34"/>
      <c r="AM8" s="34">
        <f t="shared" si="6"/>
        <v>19146.270726677263</v>
      </c>
      <c r="AN8" s="34">
        <f t="shared" si="7"/>
        <v>0</v>
      </c>
      <c r="AO8" s="34"/>
      <c r="AP8" s="34">
        <f t="shared" si="8"/>
        <v>0</v>
      </c>
      <c r="AQ8" s="60">
        <v>-1751.0643853503389</v>
      </c>
      <c r="AR8" s="1">
        <f t="shared" si="9"/>
        <v>25796.112187657371</v>
      </c>
      <c r="AS8">
        <v>25796.112187657371</v>
      </c>
      <c r="AT8" s="1">
        <f t="shared" si="10"/>
        <v>0</v>
      </c>
      <c r="AU8" s="54">
        <f t="shared" si="11"/>
        <v>0</v>
      </c>
    </row>
    <row r="9" spans="1:48" ht="21" x14ac:dyDescent="0.25">
      <c r="A9">
        <v>6</v>
      </c>
      <c r="B9" s="59" t="s">
        <v>29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34">
        <v>213.50040878204595</v>
      </c>
      <c r="P9" s="34">
        <v>74.95703111560465</v>
      </c>
      <c r="Q9" s="34">
        <v>410.78425434074165</v>
      </c>
      <c r="R9" s="34">
        <v>6.3598059067893473</v>
      </c>
      <c r="S9" s="34">
        <v>37.123788226751017</v>
      </c>
      <c r="T9" s="34">
        <v>1548.5977294921004</v>
      </c>
      <c r="U9" s="34">
        <v>762.73921260681914</v>
      </c>
      <c r="V9" s="34">
        <v>36.976505772052946</v>
      </c>
      <c r="W9" s="34">
        <v>22.136213466498809</v>
      </c>
      <c r="X9" s="34">
        <v>300.0886139282826</v>
      </c>
      <c r="Y9" s="34">
        <v>424.10239820518302</v>
      </c>
      <c r="Z9" s="34">
        <v>86.854599618761796</v>
      </c>
      <c r="AA9" s="34"/>
      <c r="AB9" s="34"/>
      <c r="AC9" s="34"/>
      <c r="AD9" s="34">
        <f t="shared" si="0"/>
        <v>304.38881286874141</v>
      </c>
      <c r="AE9" s="34">
        <f t="shared" si="1"/>
        <v>524.52712755502307</v>
      </c>
      <c r="AF9" s="34">
        <f t="shared" si="2"/>
        <v>741.67888298602475</v>
      </c>
      <c r="AG9" s="34">
        <f t="shared" si="3"/>
        <v>1192.6737884532045</v>
      </c>
      <c r="AH9" s="34">
        <f t="shared" si="4"/>
        <v>2872.1587154486501</v>
      </c>
      <c r="AI9" s="34">
        <f t="shared" si="5"/>
        <v>547.37750650757528</v>
      </c>
      <c r="AJ9" s="34"/>
      <c r="AK9" s="34"/>
      <c r="AL9" s="34"/>
      <c r="AM9" s="34">
        <f t="shared" si="6"/>
        <v>2.5740958886186864E-13</v>
      </c>
      <c r="AN9" s="34">
        <f t="shared" si="7"/>
        <v>0</v>
      </c>
      <c r="AO9" s="34"/>
      <c r="AP9" s="34">
        <f t="shared" si="8"/>
        <v>709.98084741746698</v>
      </c>
      <c r="AQ9" s="60">
        <v>866.38672734809188</v>
      </c>
      <c r="AR9" s="1">
        <f t="shared" si="9"/>
        <v>11683.392970046409</v>
      </c>
      <c r="AS9">
        <v>11683.392970046409</v>
      </c>
      <c r="AT9" s="1">
        <f t="shared" si="10"/>
        <v>0</v>
      </c>
      <c r="AU9" s="54">
        <f t="shared" si="11"/>
        <v>0</v>
      </c>
    </row>
    <row r="10" spans="1:48" ht="21" x14ac:dyDescent="0.25">
      <c r="A10">
        <v>7</v>
      </c>
      <c r="B10" s="59" t="s">
        <v>30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34">
        <v>429.4752743326988</v>
      </c>
      <c r="P10" s="34">
        <v>931.4161323319945</v>
      </c>
      <c r="Q10" s="34">
        <v>2827.4663361213593</v>
      </c>
      <c r="R10" s="34">
        <v>269.31211319217965</v>
      </c>
      <c r="S10" s="34">
        <v>282.72364572887977</v>
      </c>
      <c r="T10" s="34">
        <v>3456.6444606158339</v>
      </c>
      <c r="U10" s="34">
        <v>5120.2585687888932</v>
      </c>
      <c r="V10" s="34">
        <v>653.80759849768435</v>
      </c>
      <c r="W10" s="34">
        <v>34.347722364620033</v>
      </c>
      <c r="X10" s="34">
        <v>1005.7261300381633</v>
      </c>
      <c r="Y10" s="34">
        <v>504.46684621511872</v>
      </c>
      <c r="Z10" s="34">
        <v>494.49166097212213</v>
      </c>
      <c r="AA10" s="34"/>
      <c r="AB10" s="34"/>
      <c r="AC10" s="34"/>
      <c r="AD10" s="34">
        <f t="shared" si="0"/>
        <v>1076.1306890258331</v>
      </c>
      <c r="AE10" s="34">
        <f t="shared" si="1"/>
        <v>1782.0632116820859</v>
      </c>
      <c r="AF10" s="34">
        <f t="shared" si="2"/>
        <v>2290.3398801010208</v>
      </c>
      <c r="AG10" s="34">
        <f t="shared" si="3"/>
        <v>3465.4546717521316</v>
      </c>
      <c r="AH10" s="34">
        <f t="shared" si="4"/>
        <v>7106.901547447228</v>
      </c>
      <c r="AI10" s="34">
        <f t="shared" si="5"/>
        <v>11.460181819241036</v>
      </c>
      <c r="AJ10" s="34"/>
      <c r="AK10" s="34"/>
      <c r="AL10" s="34"/>
      <c r="AM10" s="34">
        <f t="shared" si="6"/>
        <v>2235.3221504354033</v>
      </c>
      <c r="AN10" s="34">
        <f t="shared" si="7"/>
        <v>3.6258810825658593E-17</v>
      </c>
      <c r="AO10" s="34"/>
      <c r="AP10" s="34">
        <f t="shared" si="8"/>
        <v>2432.198713028833</v>
      </c>
      <c r="AQ10" s="60">
        <v>-4612.8642001013468</v>
      </c>
      <c r="AR10" s="1">
        <f t="shared" si="9"/>
        <v>31797.143334389973</v>
      </c>
      <c r="AS10">
        <v>31797.143334389973</v>
      </c>
      <c r="AT10" s="1">
        <f t="shared" si="10"/>
        <v>0</v>
      </c>
      <c r="AU10" s="54">
        <f t="shared" si="11"/>
        <v>0</v>
      </c>
    </row>
    <row r="11" spans="1:48" x14ac:dyDescent="0.25">
      <c r="A11">
        <v>8</v>
      </c>
      <c r="B11" s="59" t="s">
        <v>31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34">
        <v>393.21771288996166</v>
      </c>
      <c r="P11" s="34">
        <v>244.20938352800525</v>
      </c>
      <c r="Q11" s="34">
        <v>840.46922046226348</v>
      </c>
      <c r="R11" s="34">
        <v>329.03159761066331</v>
      </c>
      <c r="S11" s="34">
        <v>686.65800286348565</v>
      </c>
      <c r="T11" s="34">
        <v>1152.6816782470678</v>
      </c>
      <c r="U11" s="34">
        <v>602.90029126579964</v>
      </c>
      <c r="V11" s="34">
        <v>1890.3310382453051</v>
      </c>
      <c r="W11" s="34">
        <v>816.22413691396139</v>
      </c>
      <c r="X11" s="34">
        <v>448.92454278652735</v>
      </c>
      <c r="Y11" s="34">
        <v>222.39917069994598</v>
      </c>
      <c r="Z11" s="34">
        <v>50.920940363447848</v>
      </c>
      <c r="AA11" s="34"/>
      <c r="AB11" s="34"/>
      <c r="AC11" s="34"/>
      <c r="AD11" s="34">
        <f t="shared" si="0"/>
        <v>79.713900561245083</v>
      </c>
      <c r="AE11" s="34">
        <f t="shared" si="1"/>
        <v>162.0155111900535</v>
      </c>
      <c r="AF11" s="34">
        <f t="shared" si="2"/>
        <v>271.01070899811242</v>
      </c>
      <c r="AG11" s="34">
        <f t="shared" si="3"/>
        <v>438.20993521036439</v>
      </c>
      <c r="AH11" s="34">
        <f t="shared" si="4"/>
        <v>1185.9168520740593</v>
      </c>
      <c r="AI11" s="34">
        <f t="shared" si="5"/>
        <v>82.334947698615622</v>
      </c>
      <c r="AJ11" s="34"/>
      <c r="AK11" s="34"/>
      <c r="AL11" s="34"/>
      <c r="AM11" s="34">
        <f t="shared" si="6"/>
        <v>0</v>
      </c>
      <c r="AN11" s="34">
        <f t="shared" si="7"/>
        <v>0</v>
      </c>
      <c r="AO11" s="34"/>
      <c r="AP11" s="34">
        <f t="shared" si="8"/>
        <v>342.63888443583051</v>
      </c>
      <c r="AQ11" s="60">
        <v>3760.2205666778336</v>
      </c>
      <c r="AR11" s="1">
        <f t="shared" si="9"/>
        <v>14000.029022722545</v>
      </c>
      <c r="AS11">
        <v>14000.029022722545</v>
      </c>
      <c r="AT11" s="1">
        <f t="shared" si="10"/>
        <v>0</v>
      </c>
      <c r="AU11" s="54">
        <f t="shared" si="11"/>
        <v>0</v>
      </c>
    </row>
    <row r="12" spans="1:48" ht="21" x14ac:dyDescent="0.25">
      <c r="A12">
        <v>9</v>
      </c>
      <c r="B12" s="59" t="s">
        <v>32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34">
        <v>60.102105588494801</v>
      </c>
      <c r="P12" s="34">
        <v>79.500233739104274</v>
      </c>
      <c r="Q12" s="34">
        <v>311.30717512664251</v>
      </c>
      <c r="R12" s="34">
        <v>40.002950452821494</v>
      </c>
      <c r="S12" s="34">
        <v>95.422139449087155</v>
      </c>
      <c r="T12" s="34">
        <v>2161.7011279625331</v>
      </c>
      <c r="U12" s="34">
        <v>789.49170657541947</v>
      </c>
      <c r="V12" s="34">
        <v>173.9968009003739</v>
      </c>
      <c r="W12" s="34">
        <v>299.64446978539587</v>
      </c>
      <c r="X12" s="34">
        <v>695.88930890238771</v>
      </c>
      <c r="Y12" s="34">
        <v>859.45635365502085</v>
      </c>
      <c r="Z12" s="34">
        <v>147.86297171612793</v>
      </c>
      <c r="AA12" s="34"/>
      <c r="AB12" s="34"/>
      <c r="AC12" s="34"/>
      <c r="AD12" s="34">
        <f t="shared" si="0"/>
        <v>3172.1695629970845</v>
      </c>
      <c r="AE12" s="34">
        <f t="shared" si="1"/>
        <v>3501.2454124327619</v>
      </c>
      <c r="AF12" s="34">
        <f t="shared" si="2"/>
        <v>3617.2197398996409</v>
      </c>
      <c r="AG12" s="34">
        <f t="shared" si="3"/>
        <v>4584.9497262039231</v>
      </c>
      <c r="AH12" s="34">
        <f t="shared" si="4"/>
        <v>8689.3344197979968</v>
      </c>
      <c r="AI12" s="34">
        <f t="shared" si="5"/>
        <v>0</v>
      </c>
      <c r="AJ12" s="34"/>
      <c r="AK12" s="34"/>
      <c r="AL12" s="34"/>
      <c r="AM12" s="34">
        <f t="shared" si="6"/>
        <v>134.77343480649682</v>
      </c>
      <c r="AN12" s="34">
        <f t="shared" si="7"/>
        <v>0</v>
      </c>
      <c r="AO12" s="34"/>
      <c r="AP12" s="34">
        <f t="shared" si="8"/>
        <v>56.819339795065822</v>
      </c>
      <c r="AQ12" s="60">
        <v>-11509.769178694016</v>
      </c>
      <c r="AR12" s="1">
        <f t="shared" si="9"/>
        <v>17961.119801092362</v>
      </c>
      <c r="AS12">
        <v>17961.119801092362</v>
      </c>
      <c r="AT12" s="1">
        <f t="shared" si="10"/>
        <v>0</v>
      </c>
      <c r="AU12" s="54">
        <f t="shared" si="11"/>
        <v>0</v>
      </c>
    </row>
    <row r="13" spans="1:48" x14ac:dyDescent="0.25">
      <c r="A13">
        <v>10</v>
      </c>
      <c r="B13" s="59" t="s">
        <v>33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34">
        <v>1558.7234732047095</v>
      </c>
      <c r="P13" s="34">
        <v>3791.0667180502423</v>
      </c>
      <c r="Q13" s="34">
        <v>4500.5239439576408</v>
      </c>
      <c r="R13" s="34">
        <v>899.32523660552317</v>
      </c>
      <c r="S13" s="34">
        <v>1700.1979370303686</v>
      </c>
      <c r="T13" s="34">
        <v>4700.9402431324706</v>
      </c>
      <c r="U13" s="34">
        <v>4580.8907645148893</v>
      </c>
      <c r="V13" s="34">
        <v>1996.6071300569511</v>
      </c>
      <c r="W13" s="34">
        <v>413.32232272311046</v>
      </c>
      <c r="X13" s="34">
        <v>4172.5016706384749</v>
      </c>
      <c r="Y13" s="34">
        <v>1758.4369149608422</v>
      </c>
      <c r="Z13" s="34">
        <v>811.18895725259028</v>
      </c>
      <c r="AA13" s="34"/>
      <c r="AB13" s="34"/>
      <c r="AC13" s="34"/>
      <c r="AD13" s="34">
        <f t="shared" si="0"/>
        <v>134.78907451882978</v>
      </c>
      <c r="AE13" s="34">
        <f t="shared" si="1"/>
        <v>221.50736117188191</v>
      </c>
      <c r="AF13" s="34">
        <f t="shared" si="2"/>
        <v>312.50687380584145</v>
      </c>
      <c r="AG13" s="34">
        <f t="shared" si="3"/>
        <v>600.89329115200314</v>
      </c>
      <c r="AH13" s="34">
        <f t="shared" si="4"/>
        <v>2611.2084883405223</v>
      </c>
      <c r="AI13" s="34">
        <f t="shared" si="5"/>
        <v>165.52873788479309</v>
      </c>
      <c r="AJ13" s="34"/>
      <c r="AK13" s="34"/>
      <c r="AL13" s="34"/>
      <c r="AM13" s="34">
        <f t="shared" si="6"/>
        <v>4341.5601878067991</v>
      </c>
      <c r="AN13" s="34">
        <f t="shared" si="7"/>
        <v>0</v>
      </c>
      <c r="AO13" s="34"/>
      <c r="AP13" s="34">
        <f t="shared" si="8"/>
        <v>3093.7553730521036</v>
      </c>
      <c r="AQ13" s="60">
        <v>-3209.0303916312405</v>
      </c>
      <c r="AR13" s="1">
        <f t="shared" si="9"/>
        <v>39156.444308229351</v>
      </c>
      <c r="AS13">
        <v>39156.444308229351</v>
      </c>
      <c r="AT13" s="1">
        <f t="shared" si="10"/>
        <v>0</v>
      </c>
      <c r="AU13" s="54">
        <f t="shared" si="11"/>
        <v>0</v>
      </c>
    </row>
    <row r="14" spans="1:48" x14ac:dyDescent="0.25">
      <c r="A14">
        <v>11</v>
      </c>
      <c r="B14" s="59" t="s">
        <v>34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34">
        <v>7.4021136868857509</v>
      </c>
      <c r="P14" s="34">
        <v>8.4917168737767046</v>
      </c>
      <c r="Q14" s="34">
        <v>34.355257082333786</v>
      </c>
      <c r="R14" s="34">
        <v>8.765265083371318E-2</v>
      </c>
      <c r="S14" s="34">
        <v>10.715099680587555</v>
      </c>
      <c r="T14" s="34">
        <v>48.160434973614251</v>
      </c>
      <c r="U14" s="34">
        <v>109.56735071856913</v>
      </c>
      <c r="V14" s="34">
        <v>20.455101027930379</v>
      </c>
      <c r="W14" s="34">
        <v>0.32984871020015616</v>
      </c>
      <c r="X14" s="34">
        <v>4.5900603105766233</v>
      </c>
      <c r="Y14" s="34">
        <v>1010.1491246852461</v>
      </c>
      <c r="Z14" s="34">
        <v>41.975810516627696</v>
      </c>
      <c r="AA14" s="34"/>
      <c r="AB14" s="34"/>
      <c r="AC14" s="34"/>
      <c r="AD14" s="34">
        <f t="shared" si="0"/>
        <v>1081.2886365835741</v>
      </c>
      <c r="AE14" s="34">
        <f t="shared" si="1"/>
        <v>1746.1040975060844</v>
      </c>
      <c r="AF14" s="34">
        <f t="shared" si="2"/>
        <v>2225.770661751475</v>
      </c>
      <c r="AG14" s="34">
        <f t="shared" si="3"/>
        <v>3535.7804792695138</v>
      </c>
      <c r="AH14" s="34">
        <f t="shared" si="4"/>
        <v>7988.6778362906052</v>
      </c>
      <c r="AI14" s="34">
        <f t="shared" si="5"/>
        <v>11745.781713406728</v>
      </c>
      <c r="AJ14" s="34"/>
      <c r="AK14" s="34"/>
      <c r="AL14" s="34"/>
      <c r="AM14" s="34">
        <f t="shared" si="6"/>
        <v>0</v>
      </c>
      <c r="AN14" s="34">
        <f t="shared" si="7"/>
        <v>0</v>
      </c>
      <c r="AO14" s="34"/>
      <c r="AP14" s="34">
        <f t="shared" si="8"/>
        <v>5.4987769581763883</v>
      </c>
      <c r="AQ14" s="60">
        <v>-1513.2555825788113</v>
      </c>
      <c r="AR14" s="1">
        <f t="shared" si="9"/>
        <v>28111.926190104525</v>
      </c>
      <c r="AS14">
        <v>28111.926190104525</v>
      </c>
      <c r="AT14" s="1">
        <f t="shared" si="10"/>
        <v>0</v>
      </c>
      <c r="AU14" s="54">
        <f t="shared" si="11"/>
        <v>0</v>
      </c>
    </row>
    <row r="15" spans="1:48" x14ac:dyDescent="0.25">
      <c r="A15">
        <v>12</v>
      </c>
      <c r="B15" s="59" t="s">
        <v>35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34">
        <v>3.9229281341100295</v>
      </c>
      <c r="P15" s="34">
        <v>0</v>
      </c>
      <c r="Q15" s="34">
        <v>16.715916336601499</v>
      </c>
      <c r="R15" s="34">
        <v>0</v>
      </c>
      <c r="S15" s="34">
        <v>13.394942807725002</v>
      </c>
      <c r="T15" s="34">
        <v>34.080501391594488</v>
      </c>
      <c r="U15" s="34">
        <v>22.23327917705873</v>
      </c>
      <c r="V15" s="34">
        <v>0</v>
      </c>
      <c r="W15" s="34">
        <v>0</v>
      </c>
      <c r="X15" s="34">
        <v>0</v>
      </c>
      <c r="Y15" s="34">
        <v>2.1499921642028901</v>
      </c>
      <c r="Z15" s="34">
        <v>0</v>
      </c>
      <c r="AA15" s="35"/>
      <c r="AB15" s="35"/>
      <c r="AC15" s="35"/>
      <c r="AD15" s="34">
        <f t="shared" si="0"/>
        <v>104.21014672379582</v>
      </c>
      <c r="AE15" s="34">
        <f t="shared" si="1"/>
        <v>137.22425356846796</v>
      </c>
      <c r="AF15" s="34">
        <f t="shared" si="2"/>
        <v>229.52455554343558</v>
      </c>
      <c r="AG15" s="34">
        <f t="shared" si="3"/>
        <v>337.71190434378423</v>
      </c>
      <c r="AH15" s="34">
        <f t="shared" si="4"/>
        <v>793.85735091153583</v>
      </c>
      <c r="AI15" s="34">
        <f t="shared" si="5"/>
        <v>10479.526220333504</v>
      </c>
      <c r="AJ15" s="35"/>
      <c r="AK15" s="35"/>
      <c r="AL15" s="35"/>
      <c r="AM15" s="34">
        <f t="shared" si="6"/>
        <v>0</v>
      </c>
      <c r="AN15" s="34">
        <f t="shared" si="7"/>
        <v>0</v>
      </c>
      <c r="AO15" s="35"/>
      <c r="AP15" s="34">
        <f t="shared" si="8"/>
        <v>0</v>
      </c>
      <c r="AQ15" s="60">
        <v>-1415.0387555373109</v>
      </c>
      <c r="AR15" s="1">
        <f t="shared" si="9"/>
        <v>10759.513235898505</v>
      </c>
      <c r="AS15">
        <v>10759.513235898505</v>
      </c>
      <c r="AT15" s="1">
        <f t="shared" si="10"/>
        <v>0</v>
      </c>
      <c r="AU15" s="54">
        <f t="shared" si="11"/>
        <v>0</v>
      </c>
    </row>
    <row r="16" spans="1:48" ht="21" x14ac:dyDescent="0.25">
      <c r="B16" s="61" t="s">
        <v>24</v>
      </c>
      <c r="C16" s="56">
        <v>12822.783598798489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20.021430382437423</v>
      </c>
      <c r="J16" s="56">
        <v>0</v>
      </c>
      <c r="K16" s="56">
        <v>0</v>
      </c>
      <c r="L16" s="56">
        <v>1142.8329705007513</v>
      </c>
      <c r="M16" s="56">
        <v>0</v>
      </c>
      <c r="N16" s="56">
        <v>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5"/>
      <c r="AB16" s="35"/>
      <c r="AC16" s="35"/>
      <c r="AD16" s="34"/>
      <c r="AE16" s="34"/>
      <c r="AF16" s="34"/>
      <c r="AG16" s="34"/>
      <c r="AH16" s="34"/>
      <c r="AI16" s="34"/>
      <c r="AJ16" s="35"/>
      <c r="AK16" s="35"/>
      <c r="AL16" s="35"/>
      <c r="AM16" s="34"/>
      <c r="AN16" s="34"/>
      <c r="AO16" s="35"/>
      <c r="AP16" s="34"/>
      <c r="AQ16" s="60">
        <v>-1.3880305323091306</v>
      </c>
      <c r="AR16" s="1">
        <f t="shared" si="9"/>
        <v>13984.249969149369</v>
      </c>
      <c r="AS16">
        <v>13984.249969149369</v>
      </c>
      <c r="AT16" s="1">
        <f t="shared" si="10"/>
        <v>0</v>
      </c>
      <c r="AU16" s="54">
        <f t="shared" si="11"/>
        <v>0</v>
      </c>
      <c r="AV16" s="1"/>
    </row>
    <row r="17" spans="2:47" x14ac:dyDescent="0.25">
      <c r="B17" s="61" t="s">
        <v>25</v>
      </c>
      <c r="C17" s="56">
        <v>0</v>
      </c>
      <c r="D17" s="56">
        <v>23412.150423686769</v>
      </c>
      <c r="E17" s="56">
        <v>684.86043437998126</v>
      </c>
      <c r="F17" s="56">
        <v>0</v>
      </c>
      <c r="G17" s="56">
        <v>0</v>
      </c>
      <c r="H17" s="56">
        <v>0</v>
      </c>
      <c r="I17" s="56">
        <v>66.827764784769016</v>
      </c>
      <c r="J17" s="56">
        <v>0</v>
      </c>
      <c r="K17" s="56">
        <v>2.3128978000000004</v>
      </c>
      <c r="L17" s="56">
        <v>649.68646251343171</v>
      </c>
      <c r="M17" s="56">
        <v>0</v>
      </c>
      <c r="N17" s="56">
        <v>0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5"/>
      <c r="AB17" s="35"/>
      <c r="AC17" s="35"/>
      <c r="AD17" s="34"/>
      <c r="AE17" s="34"/>
      <c r="AF17" s="34"/>
      <c r="AG17" s="34"/>
      <c r="AH17" s="34"/>
      <c r="AI17" s="34"/>
      <c r="AJ17" s="35"/>
      <c r="AK17" s="35"/>
      <c r="AL17" s="35"/>
      <c r="AM17" s="34"/>
      <c r="AN17" s="34"/>
      <c r="AO17" s="35"/>
      <c r="AP17" s="34"/>
      <c r="AQ17" s="60">
        <v>18.746743954750855</v>
      </c>
      <c r="AR17" s="1">
        <f t="shared" si="9"/>
        <v>24834.584727119702</v>
      </c>
      <c r="AS17">
        <v>24834.584727119702</v>
      </c>
      <c r="AT17" s="1">
        <f t="shared" si="10"/>
        <v>0</v>
      </c>
      <c r="AU17" s="54">
        <f t="shared" si="11"/>
        <v>0</v>
      </c>
    </row>
    <row r="18" spans="2:47" x14ac:dyDescent="0.25">
      <c r="B18" s="61" t="s">
        <v>26</v>
      </c>
      <c r="C18" s="56">
        <v>112.87408350237355</v>
      </c>
      <c r="D18" s="56">
        <v>79.469890406317106</v>
      </c>
      <c r="E18" s="56">
        <v>46954.43425848968</v>
      </c>
      <c r="F18" s="56">
        <v>579.53244510874026</v>
      </c>
      <c r="G18" s="56">
        <v>0</v>
      </c>
      <c r="H18" s="56">
        <v>1833.3607038312996</v>
      </c>
      <c r="I18" s="56">
        <v>155.5095833545156</v>
      </c>
      <c r="J18" s="56">
        <v>0</v>
      </c>
      <c r="K18" s="56">
        <v>0</v>
      </c>
      <c r="L18" s="56">
        <v>1790.3813715580825</v>
      </c>
      <c r="M18" s="56">
        <v>0</v>
      </c>
      <c r="N18" s="56">
        <v>0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5"/>
      <c r="AB18" s="35"/>
      <c r="AC18" s="35"/>
      <c r="AD18" s="34"/>
      <c r="AE18" s="34"/>
      <c r="AF18" s="34"/>
      <c r="AG18" s="34"/>
      <c r="AH18" s="34"/>
      <c r="AI18" s="34"/>
      <c r="AJ18" s="35"/>
      <c r="AK18" s="35"/>
      <c r="AL18" s="35"/>
      <c r="AM18" s="34"/>
      <c r="AN18" s="34"/>
      <c r="AO18" s="35"/>
      <c r="AP18" s="34"/>
      <c r="AQ18" s="60">
        <v>2210.828391300056</v>
      </c>
      <c r="AR18" s="1">
        <f t="shared" si="9"/>
        <v>53716.390727551065</v>
      </c>
      <c r="AS18">
        <v>53716.390727551065</v>
      </c>
      <c r="AT18" s="1">
        <f t="shared" si="10"/>
        <v>0</v>
      </c>
      <c r="AU18" s="54">
        <f t="shared" si="11"/>
        <v>0</v>
      </c>
    </row>
    <row r="19" spans="2:47" ht="21" x14ac:dyDescent="0.25">
      <c r="B19" s="61" t="s">
        <v>27</v>
      </c>
      <c r="C19" s="56">
        <v>0</v>
      </c>
      <c r="D19" s="56">
        <v>0</v>
      </c>
      <c r="E19" s="56">
        <v>0.94832757420745273</v>
      </c>
      <c r="F19" s="56">
        <v>12160.136315951542</v>
      </c>
      <c r="G19" s="56">
        <v>25.019424784882855</v>
      </c>
      <c r="H19" s="56">
        <v>114.88562171850307</v>
      </c>
      <c r="I19" s="56">
        <v>19.81318846864237</v>
      </c>
      <c r="J19" s="56">
        <v>0</v>
      </c>
      <c r="K19" s="56">
        <v>4.9499511965728056</v>
      </c>
      <c r="L19" s="56">
        <v>349.28772059561214</v>
      </c>
      <c r="M19" s="56">
        <v>0</v>
      </c>
      <c r="N19" s="56">
        <v>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5"/>
      <c r="AB19" s="35"/>
      <c r="AC19" s="35"/>
      <c r="AD19" s="34"/>
      <c r="AE19" s="34"/>
      <c r="AF19" s="34"/>
      <c r="AG19" s="34"/>
      <c r="AH19" s="34"/>
      <c r="AI19" s="34"/>
      <c r="AJ19" s="35"/>
      <c r="AK19" s="35"/>
      <c r="AL19" s="35"/>
      <c r="AM19" s="34"/>
      <c r="AN19" s="34"/>
      <c r="AO19" s="35"/>
      <c r="AP19" s="34"/>
      <c r="AQ19" s="60">
        <v>8.9470750212130952</v>
      </c>
      <c r="AR19" s="1">
        <f t="shared" si="9"/>
        <v>12683.987625311178</v>
      </c>
      <c r="AS19">
        <v>12683.987625311178</v>
      </c>
      <c r="AT19" s="1">
        <f t="shared" si="10"/>
        <v>0</v>
      </c>
      <c r="AU19" s="54">
        <f t="shared" si="11"/>
        <v>0</v>
      </c>
    </row>
    <row r="20" spans="2:47" x14ac:dyDescent="0.25">
      <c r="B20" s="61" t="s">
        <v>28</v>
      </c>
      <c r="C20" s="56">
        <v>0</v>
      </c>
      <c r="D20" s="56">
        <v>0</v>
      </c>
      <c r="E20" s="56">
        <v>0</v>
      </c>
      <c r="F20" s="56">
        <v>0</v>
      </c>
      <c r="G20" s="56">
        <v>24999.055417159481</v>
      </c>
      <c r="H20" s="56">
        <v>0</v>
      </c>
      <c r="I20" s="56">
        <v>79.843431314546663</v>
      </c>
      <c r="J20" s="56">
        <v>0</v>
      </c>
      <c r="K20" s="56">
        <v>142.93599113135292</v>
      </c>
      <c r="L20" s="56">
        <v>2.6642416322807208</v>
      </c>
      <c r="M20" s="56">
        <v>0</v>
      </c>
      <c r="N20" s="56">
        <v>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5"/>
      <c r="AB20" s="35"/>
      <c r="AC20" s="35"/>
      <c r="AD20" s="34"/>
      <c r="AE20" s="34"/>
      <c r="AF20" s="34"/>
      <c r="AG20" s="34"/>
      <c r="AH20" s="34"/>
      <c r="AI20" s="34"/>
      <c r="AJ20" s="35"/>
      <c r="AK20" s="35"/>
      <c r="AL20" s="35"/>
      <c r="AM20" s="34"/>
      <c r="AN20" s="34"/>
      <c r="AO20" s="35"/>
      <c r="AP20" s="34"/>
      <c r="AQ20" s="60">
        <v>-27.47384984216842</v>
      </c>
      <c r="AR20" s="1">
        <f t="shared" si="9"/>
        <v>25197.025231395492</v>
      </c>
      <c r="AS20">
        <v>25197.025231395492</v>
      </c>
      <c r="AT20" s="1">
        <f t="shared" si="10"/>
        <v>0</v>
      </c>
      <c r="AU20" s="54">
        <f t="shared" si="11"/>
        <v>0</v>
      </c>
    </row>
    <row r="21" spans="2:47" ht="21" x14ac:dyDescent="0.25">
      <c r="B21" s="61" t="s">
        <v>29</v>
      </c>
      <c r="C21" s="56">
        <v>0</v>
      </c>
      <c r="D21" s="56">
        <v>0</v>
      </c>
      <c r="E21" s="56">
        <v>792.45474986039039</v>
      </c>
      <c r="F21" s="56">
        <v>0</v>
      </c>
      <c r="G21" s="56">
        <v>0</v>
      </c>
      <c r="H21" s="56">
        <v>33292.300741279141</v>
      </c>
      <c r="I21" s="56">
        <v>166.85735685640211</v>
      </c>
      <c r="J21" s="56">
        <v>62.925322517983759</v>
      </c>
      <c r="K21" s="56">
        <v>217.34690524022176</v>
      </c>
      <c r="L21" s="56">
        <v>4094.1072480535881</v>
      </c>
      <c r="M21" s="56">
        <v>38.692406782738075</v>
      </c>
      <c r="N21" s="56">
        <v>0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5"/>
      <c r="AB21" s="35"/>
      <c r="AC21" s="35"/>
      <c r="AD21" s="34"/>
      <c r="AE21" s="34"/>
      <c r="AF21" s="34"/>
      <c r="AG21" s="34"/>
      <c r="AH21" s="34"/>
      <c r="AI21" s="34"/>
      <c r="AJ21" s="35"/>
      <c r="AK21" s="35"/>
      <c r="AL21" s="35"/>
      <c r="AM21" s="34"/>
      <c r="AN21" s="34"/>
      <c r="AO21" s="35"/>
      <c r="AP21" s="34"/>
      <c r="AQ21" s="60">
        <v>-42.613157593652431</v>
      </c>
      <c r="AR21" s="1">
        <f t="shared" si="9"/>
        <v>38622.071572996814</v>
      </c>
      <c r="AS21">
        <v>38622.071572996814</v>
      </c>
      <c r="AT21" s="1">
        <f t="shared" si="10"/>
        <v>0</v>
      </c>
      <c r="AU21" s="54">
        <f t="shared" si="11"/>
        <v>0</v>
      </c>
    </row>
    <row r="22" spans="2:47" ht="21" x14ac:dyDescent="0.25">
      <c r="B22" s="61" t="s">
        <v>30</v>
      </c>
      <c r="C22" s="56">
        <v>0</v>
      </c>
      <c r="D22" s="56">
        <v>0</v>
      </c>
      <c r="E22" s="56">
        <v>0.42005439</v>
      </c>
      <c r="F22" s="56">
        <v>0</v>
      </c>
      <c r="G22" s="56">
        <v>2.2393096221825388</v>
      </c>
      <c r="H22" s="56">
        <v>159.63296552471607</v>
      </c>
      <c r="I22" s="56">
        <v>27731.6972340051</v>
      </c>
      <c r="J22" s="56">
        <v>0</v>
      </c>
      <c r="K22" s="56">
        <v>86.852088835462325</v>
      </c>
      <c r="L22" s="56">
        <v>1731.9332037459003</v>
      </c>
      <c r="M22" s="56">
        <v>2.8522788414420095</v>
      </c>
      <c r="N22" s="56">
        <v>0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5"/>
      <c r="AB22" s="35"/>
      <c r="AC22" s="35"/>
      <c r="AD22" s="34"/>
      <c r="AE22" s="34"/>
      <c r="AF22" s="34"/>
      <c r="AG22" s="34"/>
      <c r="AH22" s="34"/>
      <c r="AI22" s="34"/>
      <c r="AJ22" s="35"/>
      <c r="AK22" s="35"/>
      <c r="AL22" s="35"/>
      <c r="AM22" s="34"/>
      <c r="AN22" s="34"/>
      <c r="AO22" s="35"/>
      <c r="AP22" s="34"/>
      <c r="AQ22" s="60">
        <v>-10.828031713404926</v>
      </c>
      <c r="AR22" s="1">
        <f t="shared" si="9"/>
        <v>29704.799103251396</v>
      </c>
      <c r="AS22">
        <v>29704.799103251396</v>
      </c>
      <c r="AT22" s="1">
        <f t="shared" si="10"/>
        <v>0</v>
      </c>
      <c r="AU22" s="54">
        <f t="shared" si="11"/>
        <v>0</v>
      </c>
    </row>
    <row r="23" spans="2:47" x14ac:dyDescent="0.25">
      <c r="B23" s="61" t="s">
        <v>31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72.200226033464489</v>
      </c>
      <c r="J23" s="56">
        <v>12713.847444359204</v>
      </c>
      <c r="K23" s="56">
        <v>124.22127435303334</v>
      </c>
      <c r="L23" s="56">
        <v>204.88386086903839</v>
      </c>
      <c r="M23" s="56">
        <v>8.9195519999999995</v>
      </c>
      <c r="N23" s="56">
        <v>0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5"/>
      <c r="AB23" s="35"/>
      <c r="AC23" s="35"/>
      <c r="AD23" s="34"/>
      <c r="AE23" s="34"/>
      <c r="AF23" s="34"/>
      <c r="AG23" s="34"/>
      <c r="AH23" s="34"/>
      <c r="AI23" s="34"/>
      <c r="AJ23" s="35"/>
      <c r="AK23" s="35"/>
      <c r="AL23" s="35"/>
      <c r="AM23" s="34"/>
      <c r="AN23" s="34"/>
      <c r="AO23" s="35"/>
      <c r="AP23" s="34"/>
      <c r="AQ23" s="60">
        <v>-12.865554291784065</v>
      </c>
      <c r="AR23" s="1">
        <f t="shared" si="9"/>
        <v>13111.206803322955</v>
      </c>
      <c r="AS23">
        <v>13111.206803322955</v>
      </c>
      <c r="AT23" s="1">
        <f t="shared" si="10"/>
        <v>0</v>
      </c>
      <c r="AU23" s="54">
        <f t="shared" si="11"/>
        <v>0</v>
      </c>
    </row>
    <row r="24" spans="2:47" ht="21" x14ac:dyDescent="0.25">
      <c r="B24" s="61" t="s">
        <v>32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10.733583408704787</v>
      </c>
      <c r="J24" s="56">
        <v>0</v>
      </c>
      <c r="K24" s="56">
        <v>16772.456703119795</v>
      </c>
      <c r="L24" s="56">
        <v>12.765097621089311</v>
      </c>
      <c r="M24" s="56">
        <v>0</v>
      </c>
      <c r="N24" s="56">
        <v>0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5"/>
      <c r="AB24" s="35"/>
      <c r="AC24" s="35"/>
      <c r="AD24" s="34"/>
      <c r="AE24" s="34"/>
      <c r="AF24" s="34"/>
      <c r="AG24" s="34"/>
      <c r="AH24" s="34"/>
      <c r="AI24" s="34"/>
      <c r="AJ24" s="35"/>
      <c r="AK24" s="35"/>
      <c r="AL24" s="35"/>
      <c r="AM24" s="34"/>
      <c r="AN24" s="34"/>
      <c r="AO24" s="35"/>
      <c r="AP24" s="34"/>
      <c r="AQ24" s="60">
        <v>35.464739126487984</v>
      </c>
      <c r="AR24" s="1">
        <f t="shared" si="9"/>
        <v>16831.420123276079</v>
      </c>
      <c r="AS24">
        <v>16831.420123276079</v>
      </c>
      <c r="AT24" s="1">
        <f t="shared" si="10"/>
        <v>0</v>
      </c>
      <c r="AU24" s="54">
        <f t="shared" si="11"/>
        <v>0</v>
      </c>
    </row>
    <row r="25" spans="2:47" x14ac:dyDescent="0.25">
      <c r="B25" s="61" t="s">
        <v>33</v>
      </c>
      <c r="C25" s="56">
        <v>0</v>
      </c>
      <c r="D25" s="56">
        <v>0</v>
      </c>
      <c r="E25" s="56">
        <v>4.5466422131378268</v>
      </c>
      <c r="F25" s="56">
        <v>0</v>
      </c>
      <c r="G25" s="56">
        <v>0</v>
      </c>
      <c r="H25" s="56">
        <v>29.824348650732354</v>
      </c>
      <c r="I25" s="56">
        <v>226.2196604181747</v>
      </c>
      <c r="J25" s="56">
        <v>0</v>
      </c>
      <c r="K25" s="56">
        <v>121.75818617371901</v>
      </c>
      <c r="L25" s="56">
        <v>24789.958163245607</v>
      </c>
      <c r="M25" s="56">
        <v>0</v>
      </c>
      <c r="N25" s="56">
        <v>0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5"/>
      <c r="AB25" s="35"/>
      <c r="AC25" s="35"/>
      <c r="AD25" s="34"/>
      <c r="AE25" s="34"/>
      <c r="AF25" s="34"/>
      <c r="AG25" s="34"/>
      <c r="AH25" s="34"/>
      <c r="AI25" s="34"/>
      <c r="AJ25" s="35"/>
      <c r="AK25" s="35"/>
      <c r="AL25" s="35"/>
      <c r="AM25" s="34"/>
      <c r="AN25" s="34"/>
      <c r="AO25" s="35"/>
      <c r="AP25" s="34"/>
      <c r="AQ25" s="60">
        <v>-24.644481751383864</v>
      </c>
      <c r="AR25" s="1">
        <f t="shared" si="9"/>
        <v>25147.662518949986</v>
      </c>
      <c r="AS25">
        <v>25147.662518949986</v>
      </c>
      <c r="AT25" s="1">
        <f t="shared" si="10"/>
        <v>0</v>
      </c>
      <c r="AU25" s="54">
        <f t="shared" si="11"/>
        <v>0</v>
      </c>
    </row>
    <row r="26" spans="2:47" x14ac:dyDescent="0.25">
      <c r="B26" s="61" t="s">
        <v>34</v>
      </c>
      <c r="C26" s="56">
        <v>0</v>
      </c>
      <c r="D26" s="56">
        <v>0</v>
      </c>
      <c r="E26" s="56">
        <v>0.17641271338629599</v>
      </c>
      <c r="F26" s="56">
        <v>0</v>
      </c>
      <c r="G26" s="56">
        <v>0</v>
      </c>
      <c r="H26" s="56">
        <v>34.342616379137169</v>
      </c>
      <c r="I26" s="56">
        <v>119.11438607247972</v>
      </c>
      <c r="J26" s="56">
        <v>0</v>
      </c>
      <c r="K26" s="56">
        <v>54.098391854941475</v>
      </c>
      <c r="L26" s="56">
        <v>655.54750732145521</v>
      </c>
      <c r="M26" s="56">
        <v>27090.097800151747</v>
      </c>
      <c r="N26" s="56">
        <v>0</v>
      </c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5"/>
      <c r="AB26" s="35"/>
      <c r="AC26" s="35"/>
      <c r="AD26" s="34"/>
      <c r="AE26" s="34"/>
      <c r="AF26" s="34"/>
      <c r="AG26" s="34"/>
      <c r="AH26" s="34"/>
      <c r="AI26" s="34"/>
      <c r="AJ26" s="35"/>
      <c r="AK26" s="35"/>
      <c r="AL26" s="35"/>
      <c r="AM26" s="34"/>
      <c r="AN26" s="34"/>
      <c r="AO26" s="35"/>
      <c r="AP26" s="34"/>
      <c r="AQ26" s="60">
        <v>-101.76096765903276</v>
      </c>
      <c r="AR26" s="1">
        <f t="shared" si="9"/>
        <v>27851.616146834112</v>
      </c>
      <c r="AS26">
        <v>27851.616146834112</v>
      </c>
      <c r="AT26" s="1">
        <f t="shared" si="10"/>
        <v>0</v>
      </c>
      <c r="AU26" s="54">
        <f t="shared" si="11"/>
        <v>0</v>
      </c>
    </row>
    <row r="27" spans="2:47" x14ac:dyDescent="0.25">
      <c r="B27" s="61" t="s">
        <v>35</v>
      </c>
      <c r="C27" s="56">
        <v>0</v>
      </c>
      <c r="D27" s="56">
        <v>0</v>
      </c>
      <c r="E27" s="56">
        <v>9.2750256743828245</v>
      </c>
      <c r="F27" s="56">
        <v>122.01690180200001</v>
      </c>
      <c r="G27" s="56">
        <v>0</v>
      </c>
      <c r="H27" s="56">
        <v>1.8886229141621129E-2</v>
      </c>
      <c r="I27" s="56">
        <v>367.82940260550453</v>
      </c>
      <c r="J27" s="56">
        <v>0.60370800699999994</v>
      </c>
      <c r="K27" s="56">
        <v>44.397657497795329</v>
      </c>
      <c r="L27" s="56">
        <v>117.91845283173014</v>
      </c>
      <c r="M27" s="56">
        <v>208.81259601289995</v>
      </c>
      <c r="N27" s="56">
        <v>10759.513235898505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5"/>
      <c r="AB27" s="35"/>
      <c r="AC27" s="35"/>
      <c r="AD27" s="34"/>
      <c r="AE27" s="34"/>
      <c r="AF27" s="34"/>
      <c r="AG27" s="34"/>
      <c r="AH27" s="34"/>
      <c r="AI27" s="34"/>
      <c r="AJ27" s="35"/>
      <c r="AK27" s="35"/>
      <c r="AL27" s="35"/>
      <c r="AM27" s="34"/>
      <c r="AN27" s="34"/>
      <c r="AO27" s="35"/>
      <c r="AP27" s="34"/>
      <c r="AQ27" s="60">
        <v>-42.589893146387112</v>
      </c>
      <c r="AR27" s="1">
        <f t="shared" si="9"/>
        <v>11587.795973412572</v>
      </c>
      <c r="AS27">
        <v>11587.795973412572</v>
      </c>
      <c r="AT27" s="1">
        <f t="shared" si="10"/>
        <v>0</v>
      </c>
      <c r="AU27" s="54">
        <f t="shared" si="11"/>
        <v>0</v>
      </c>
    </row>
    <row r="28" spans="2:47" x14ac:dyDescent="0.25">
      <c r="B28" s="12" t="s">
        <v>2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37">
        <v>2151.4320819088912</v>
      </c>
      <c r="P28" s="37">
        <v>2421.2619962841354</v>
      </c>
      <c r="Q28" s="37">
        <v>5548.5900961853722</v>
      </c>
      <c r="R28" s="37">
        <v>744.18740565532482</v>
      </c>
      <c r="S28" s="37">
        <v>6001.1894916861384</v>
      </c>
      <c r="T28" s="37">
        <v>9874.2813238441904</v>
      </c>
      <c r="U28" s="37">
        <v>5275.1312681771742</v>
      </c>
      <c r="V28" s="37">
        <v>3548.0377741274028</v>
      </c>
      <c r="W28" s="37">
        <v>490.515992632723</v>
      </c>
      <c r="X28" s="37">
        <v>7532.0268769838503</v>
      </c>
      <c r="Y28" s="37">
        <v>15328.242775300645</v>
      </c>
      <c r="Z28" s="37">
        <v>6428.1523604204986</v>
      </c>
      <c r="AA28" s="35"/>
      <c r="AB28" s="35"/>
      <c r="AC28" s="35"/>
      <c r="AD28" s="34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>
        <v>30.01491</v>
      </c>
      <c r="AQ28" s="60">
        <v>0</v>
      </c>
      <c r="AR28" s="1">
        <f t="shared" si="9"/>
        <v>65373.064353206355</v>
      </c>
      <c r="AS28">
        <v>65373.064353206348</v>
      </c>
      <c r="AT28" s="1">
        <f t="shared" si="10"/>
        <v>0</v>
      </c>
      <c r="AU28" s="54">
        <f t="shared" si="11"/>
        <v>0</v>
      </c>
    </row>
    <row r="29" spans="2:47" x14ac:dyDescent="0.25">
      <c r="B29" s="12" t="s">
        <v>3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37">
        <v>4436.8065839185501</v>
      </c>
      <c r="P29" s="37">
        <v>11194.080675622423</v>
      </c>
      <c r="Q29" s="37">
        <v>10651.619302222467</v>
      </c>
      <c r="R29" s="37">
        <v>4397.7590744308591</v>
      </c>
      <c r="S29" s="37">
        <v>5283.2488977746134</v>
      </c>
      <c r="T29" s="37">
        <v>9476.7728771451402</v>
      </c>
      <c r="U29" s="37">
        <v>8851.9736316076633</v>
      </c>
      <c r="V29" s="37">
        <v>4141.0692375356284</v>
      </c>
      <c r="W29" s="37">
        <v>11702.060178299804</v>
      </c>
      <c r="X29" s="37">
        <v>9660.8261236096005</v>
      </c>
      <c r="Y29" s="37">
        <v>3983.7398524908731</v>
      </c>
      <c r="Z29" s="37">
        <v>1716.2676692571304</v>
      </c>
      <c r="AA29" s="35"/>
      <c r="AB29" s="35"/>
      <c r="AC29" s="35"/>
      <c r="AD29" s="34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>
        <v>5263.3714115720104</v>
      </c>
      <c r="AQ29" s="60">
        <v>0</v>
      </c>
      <c r="AR29" s="1">
        <f t="shared" si="9"/>
        <v>90759.595515486755</v>
      </c>
      <c r="AS29">
        <v>90759.595515486799</v>
      </c>
      <c r="AT29" s="1">
        <f t="shared" si="10"/>
        <v>0</v>
      </c>
      <c r="AU29" s="54">
        <f t="shared" si="11"/>
        <v>0</v>
      </c>
    </row>
    <row r="30" spans="2:47" x14ac:dyDescent="0.25">
      <c r="B30" s="12" t="s">
        <v>4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28732.601737616598</v>
      </c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60">
        <v>1.7737366142682731E-3</v>
      </c>
      <c r="AR30" s="1">
        <f t="shared" si="9"/>
        <v>28732.603511353213</v>
      </c>
      <c r="AS30">
        <v>28732.603511353213</v>
      </c>
      <c r="AT30" s="1">
        <f t="shared" si="10"/>
        <v>0</v>
      </c>
      <c r="AU30" s="54">
        <f t="shared" si="11"/>
        <v>0</v>
      </c>
    </row>
    <row r="31" spans="2:47" x14ac:dyDescent="0.25">
      <c r="B31" s="12" t="s">
        <v>50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>
        <f>O49*$O$54</f>
        <v>1940.3051212889561</v>
      </c>
      <c r="AB31" s="35">
        <f>P49*$P$54</f>
        <v>3300.4807081408967</v>
      </c>
      <c r="AC31" s="36">
        <f>26.83/5</f>
        <v>5.3659999999999997</v>
      </c>
      <c r="AD31" s="35"/>
      <c r="AE31" s="35"/>
      <c r="AF31" s="35"/>
      <c r="AG31" s="35"/>
      <c r="AH31" s="35"/>
      <c r="AI31" s="35">
        <f>Q49*$Q$54</f>
        <v>1093.2021778331434</v>
      </c>
      <c r="AJ31" s="35"/>
      <c r="AK31" s="35"/>
      <c r="AL31" s="35"/>
      <c r="AM31" s="35"/>
      <c r="AN31" s="35"/>
      <c r="AO31" s="35"/>
      <c r="AP31" s="35">
        <f>S49*$S$54</f>
        <v>54.943347934746726</v>
      </c>
      <c r="AQ31" s="60">
        <v>3897.432179934307</v>
      </c>
      <c r="AR31" s="1">
        <f t="shared" si="9"/>
        <v>10291.72953513205</v>
      </c>
      <c r="AS31">
        <v>10291.72953513205</v>
      </c>
      <c r="AT31" s="1">
        <f t="shared" si="10"/>
        <v>0</v>
      </c>
      <c r="AU31" s="54">
        <f t="shared" si="11"/>
        <v>0</v>
      </c>
    </row>
    <row r="32" spans="2:47" x14ac:dyDescent="0.25">
      <c r="B32" s="12" t="s">
        <v>52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>
        <f>O50*$O$54</f>
        <v>5435.7730985336966</v>
      </c>
      <c r="AB32" s="35">
        <f>P50*$P$54</f>
        <v>4941.4565697498711</v>
      </c>
      <c r="AC32" s="36">
        <f t="shared" ref="AC32:AC35" si="12">26.83/5</f>
        <v>5.3659999999999997</v>
      </c>
      <c r="AD32" s="35"/>
      <c r="AE32" s="35"/>
      <c r="AF32" s="35"/>
      <c r="AG32" s="35"/>
      <c r="AH32" s="35"/>
      <c r="AI32" s="35">
        <f>Q50*$Q$54</f>
        <v>1166.3723873321755</v>
      </c>
      <c r="AJ32" s="35"/>
      <c r="AK32" s="35"/>
      <c r="AL32" s="35"/>
      <c r="AM32" s="35"/>
      <c r="AN32" s="35"/>
      <c r="AO32" s="35"/>
      <c r="AP32" s="35">
        <f>S50*$S$54</f>
        <v>54.356600087529522</v>
      </c>
      <c r="AQ32" s="60">
        <v>2880.007640390184</v>
      </c>
      <c r="AR32" s="1">
        <f t="shared" si="9"/>
        <v>14483.332296093457</v>
      </c>
      <c r="AS32">
        <v>14483.332296093457</v>
      </c>
      <c r="AT32" s="1">
        <f t="shared" si="10"/>
        <v>0</v>
      </c>
      <c r="AU32" s="54">
        <f t="shared" si="11"/>
        <v>0</v>
      </c>
    </row>
    <row r="33" spans="2:47" x14ac:dyDescent="0.25">
      <c r="B33" s="12" t="s">
        <v>54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>
        <f>O51*$O$54</f>
        <v>8734.4508158542812</v>
      </c>
      <c r="AB33" s="35">
        <f>P51*$P$54</f>
        <v>5819.0407768424793</v>
      </c>
      <c r="AC33" s="36">
        <f t="shared" si="12"/>
        <v>5.3659999999999997</v>
      </c>
      <c r="AD33" s="35"/>
      <c r="AE33" s="35"/>
      <c r="AF33" s="35"/>
      <c r="AG33" s="35"/>
      <c r="AH33" s="35"/>
      <c r="AI33" s="35">
        <f>Q51*$Q$54</f>
        <v>975.26204494424871</v>
      </c>
      <c r="AJ33" s="35"/>
      <c r="AK33" s="35"/>
      <c r="AL33" s="35"/>
      <c r="AM33" s="35"/>
      <c r="AN33" s="35"/>
      <c r="AO33" s="35"/>
      <c r="AP33" s="35">
        <f>S51*$S$54</f>
        <v>136.04258126308915</v>
      </c>
      <c r="AQ33" s="60">
        <v>1725.7677810143887</v>
      </c>
      <c r="AR33" s="1">
        <f t="shared" si="9"/>
        <v>17395.929999918488</v>
      </c>
      <c r="AS33">
        <v>17395.929999918488</v>
      </c>
      <c r="AT33" s="1">
        <f t="shared" si="10"/>
        <v>0</v>
      </c>
      <c r="AU33" s="54">
        <f t="shared" si="11"/>
        <v>0</v>
      </c>
    </row>
    <row r="34" spans="2:47" x14ac:dyDescent="0.25">
      <c r="B34" s="12" t="s">
        <v>56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>
        <f>O52*$O$54</f>
        <v>14583.626336302324</v>
      </c>
      <c r="AB34" s="35">
        <f>P52*$P$54</f>
        <v>8452.0383227141501</v>
      </c>
      <c r="AC34" s="36">
        <f t="shared" si="12"/>
        <v>5.3659999999999997</v>
      </c>
      <c r="AD34" s="35"/>
      <c r="AE34" s="35"/>
      <c r="AF34" s="35"/>
      <c r="AG34" s="35"/>
      <c r="AH34" s="35"/>
      <c r="AI34" s="35">
        <f>Q52*$Q$54</f>
        <v>918.22811318303104</v>
      </c>
      <c r="AJ34" s="35"/>
      <c r="AK34" s="35"/>
      <c r="AL34" s="35"/>
      <c r="AM34" s="35"/>
      <c r="AN34" s="35"/>
      <c r="AO34" s="35"/>
      <c r="AP34" s="35">
        <f>S52*$S$54</f>
        <v>167.93514662988446</v>
      </c>
      <c r="AQ34" s="60">
        <v>539.05201747111278</v>
      </c>
      <c r="AR34" s="1">
        <f t="shared" si="9"/>
        <v>24666.245936300504</v>
      </c>
      <c r="AS34">
        <v>24666.245936300504</v>
      </c>
      <c r="AT34" s="1">
        <f t="shared" si="10"/>
        <v>0</v>
      </c>
      <c r="AU34" s="54">
        <f t="shared" si="11"/>
        <v>0</v>
      </c>
    </row>
    <row r="35" spans="2:47" x14ac:dyDescent="0.25">
      <c r="B35" s="12" t="s">
        <v>58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>
        <f>O53*$O$54</f>
        <v>34400.811671227093</v>
      </c>
      <c r="AB35" s="35">
        <f>P53*$P$54</f>
        <v>28393.151704751202</v>
      </c>
      <c r="AC35" s="36">
        <f t="shared" si="12"/>
        <v>5.3659999999999997</v>
      </c>
      <c r="AD35" s="35"/>
      <c r="AE35" s="35"/>
      <c r="AF35" s="35"/>
      <c r="AG35" s="35"/>
      <c r="AH35" s="35"/>
      <c r="AI35" s="35">
        <f>Q53*$Q$54</f>
        <v>824.63727670740036</v>
      </c>
      <c r="AJ35" s="35"/>
      <c r="AK35" s="35"/>
      <c r="AL35" s="35"/>
      <c r="AM35" s="35"/>
      <c r="AN35" s="35"/>
      <c r="AO35" s="35"/>
      <c r="AP35" s="35">
        <f>S53*$S$54</f>
        <v>607.50596782137029</v>
      </c>
      <c r="AQ35" s="60">
        <v>-9042.2613925466067</v>
      </c>
      <c r="AR35" s="1">
        <f t="shared" si="9"/>
        <v>55189.211227960463</v>
      </c>
      <c r="AS35">
        <v>55189.211227960463</v>
      </c>
      <c r="AT35" s="1">
        <f t="shared" si="10"/>
        <v>0</v>
      </c>
      <c r="AU35" s="54">
        <f t="shared" si="11"/>
        <v>0</v>
      </c>
    </row>
    <row r="36" spans="2:47" x14ac:dyDescent="0.25">
      <c r="B36" s="12" t="s">
        <v>6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>
        <v>1341.3684282292686</v>
      </c>
      <c r="AC36" s="35">
        <v>7518.6541899999984</v>
      </c>
      <c r="AD36" s="35">
        <f>R49*R54</f>
        <v>118.02567261519425</v>
      </c>
      <c r="AE36" s="35">
        <f>R50*R54</f>
        <v>197.33230669241303</v>
      </c>
      <c r="AF36" s="35">
        <f>R51*R54</f>
        <v>260.01893225915489</v>
      </c>
      <c r="AG36" s="35">
        <f>R52*R54</f>
        <v>404.21291387373901</v>
      </c>
      <c r="AH36" s="35">
        <f>R53*R54</f>
        <v>1922.1581345594984</v>
      </c>
      <c r="AI36" s="35"/>
      <c r="AJ36" s="35">
        <v>13722.231300758005</v>
      </c>
      <c r="AK36" s="35">
        <v>4006.8901377098273</v>
      </c>
      <c r="AL36" s="35">
        <v>695.52296735031621</v>
      </c>
      <c r="AM36" s="35"/>
      <c r="AN36" s="35"/>
      <c r="AO36" s="35"/>
      <c r="AP36" s="35"/>
      <c r="AQ36" s="60">
        <v>-5.8181467466056347E-6</v>
      </c>
      <c r="AR36" s="1">
        <f t="shared" si="9"/>
        <v>30186.414978229266</v>
      </c>
      <c r="AS36">
        <v>30186.414978229266</v>
      </c>
      <c r="AT36" s="1">
        <f t="shared" si="10"/>
        <v>0</v>
      </c>
      <c r="AU36" s="54">
        <f t="shared" si="11"/>
        <v>0</v>
      </c>
    </row>
    <row r="37" spans="2:47" x14ac:dyDescent="0.25">
      <c r="B37" s="12" t="s">
        <v>23</v>
      </c>
      <c r="C37" s="57">
        <v>220.49358344719769</v>
      </c>
      <c r="D37" s="57">
        <v>4.9701093522171185</v>
      </c>
      <c r="E37" s="57">
        <v>7443.3280522620744</v>
      </c>
      <c r="F37" s="57">
        <v>679.99647241956018</v>
      </c>
      <c r="G37" s="57">
        <v>769.41111389684818</v>
      </c>
      <c r="H37" s="57">
        <v>961.64391958760234</v>
      </c>
      <c r="I37" s="57">
        <v>1093.6419519010888</v>
      </c>
      <c r="J37" s="57">
        <v>502.74426985451072</v>
      </c>
      <c r="K37" s="57">
        <v>299.46574868159934</v>
      </c>
      <c r="L37" s="57">
        <v>1005.1546806826192</v>
      </c>
      <c r="M37" s="57">
        <v>741.38139867268342</v>
      </c>
      <c r="N37" s="57">
        <v>0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60">
        <v>0</v>
      </c>
      <c r="AR37" s="1">
        <f t="shared" si="9"/>
        <v>13722.231300758001</v>
      </c>
      <c r="AS37">
        <v>13722.231300758005</v>
      </c>
      <c r="AT37" s="1">
        <f t="shared" si="10"/>
        <v>0</v>
      </c>
      <c r="AU37" s="54">
        <f t="shared" si="11"/>
        <v>0</v>
      </c>
    </row>
    <row r="38" spans="2:47" x14ac:dyDescent="0.25">
      <c r="B38" s="12" t="s">
        <v>7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37">
        <v>178.08796944101738</v>
      </c>
      <c r="P38" s="37">
        <v>55.727277879736633</v>
      </c>
      <c r="Q38" s="37">
        <v>2403.221778721037</v>
      </c>
      <c r="R38" s="37">
        <v>55.646121403247129</v>
      </c>
      <c r="S38" s="37">
        <v>210.90361573434876</v>
      </c>
      <c r="T38" s="37">
        <v>358.98086346918024</v>
      </c>
      <c r="U38" s="37">
        <v>-470.82900746130014</v>
      </c>
      <c r="V38" s="37">
        <v>155.68929815684635</v>
      </c>
      <c r="W38" s="37">
        <v>722.80024266025293</v>
      </c>
      <c r="X38" s="37">
        <v>89.903023928899003</v>
      </c>
      <c r="Y38" s="37">
        <v>229.45392555142274</v>
      </c>
      <c r="Z38" s="37">
        <v>17.305028225138386</v>
      </c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60">
        <v>0</v>
      </c>
      <c r="AR38" s="1">
        <f t="shared" si="9"/>
        <v>4006.8901377098268</v>
      </c>
      <c r="AS38">
        <v>4006.8901377098273</v>
      </c>
      <c r="AT38" s="1">
        <f t="shared" si="10"/>
        <v>0</v>
      </c>
      <c r="AU38" s="54">
        <f t="shared" si="11"/>
        <v>0</v>
      </c>
    </row>
    <row r="39" spans="2:47" x14ac:dyDescent="0.25">
      <c r="B39" s="12" t="s">
        <v>8</v>
      </c>
      <c r="C39" s="58">
        <v>2.4022647025555735</v>
      </c>
      <c r="D39" s="58">
        <v>26.963878163703356</v>
      </c>
      <c r="E39" s="58">
        <v>665.88840329794004</v>
      </c>
      <c r="F39" s="58">
        <v>6.0693173022778576E-5</v>
      </c>
      <c r="G39" s="58">
        <v>0</v>
      </c>
      <c r="H39" s="58">
        <v>0</v>
      </c>
      <c r="I39" s="58">
        <v>0.26836049294498593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60">
        <v>0</v>
      </c>
      <c r="AR39" s="1">
        <f t="shared" si="9"/>
        <v>695.522967350317</v>
      </c>
      <c r="AS39">
        <v>695.52296735031621</v>
      </c>
      <c r="AT39" s="1">
        <f t="shared" si="10"/>
        <v>0</v>
      </c>
      <c r="AU39" s="54">
        <f t="shared" si="11"/>
        <v>0</v>
      </c>
    </row>
    <row r="40" spans="2:47" x14ac:dyDescent="0.25">
      <c r="B40" s="12" t="s">
        <v>9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>
        <v>21187.119321353213</v>
      </c>
      <c r="AD40" s="35">
        <f>T49*T54</f>
        <v>0</v>
      </c>
      <c r="AE40" s="35">
        <f>T50*T54</f>
        <v>309.02794904224845</v>
      </c>
      <c r="AF40" s="35">
        <f>T51*T54</f>
        <v>798.35646526797416</v>
      </c>
      <c r="AG40" s="35">
        <f>T52*T54</f>
        <v>1777.1489691851875</v>
      </c>
      <c r="AH40" s="35">
        <f>T53*T54</f>
        <v>9298.3982919095397</v>
      </c>
      <c r="AI40" s="35">
        <v>1987.02527822927</v>
      </c>
      <c r="AJ40" s="35"/>
      <c r="AK40" s="35"/>
      <c r="AL40" s="35"/>
      <c r="AM40" s="35"/>
      <c r="AN40" s="35"/>
      <c r="AO40" s="35"/>
      <c r="AP40" s="35">
        <v>2297.1774911766861</v>
      </c>
      <c r="AQ40" s="60">
        <v>1.4745433873031288E-5</v>
      </c>
      <c r="AR40" s="1">
        <f t="shared" si="9"/>
        <v>37654.253780909545</v>
      </c>
      <c r="AS40">
        <v>37654.253780909545</v>
      </c>
      <c r="AT40" s="1">
        <f t="shared" si="10"/>
        <v>0</v>
      </c>
      <c r="AU40" s="54">
        <f t="shared" si="11"/>
        <v>0</v>
      </c>
    </row>
    <row r="41" spans="2:47" x14ac:dyDescent="0.25">
      <c r="B41" s="12" t="s">
        <v>10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>
        <v>-1158.9116294489993</v>
      </c>
      <c r="AN41" s="35"/>
      <c r="AO41" s="35"/>
      <c r="AP41" s="35"/>
      <c r="AQ41" s="60">
        <v>0</v>
      </c>
      <c r="AR41" s="1">
        <f t="shared" si="9"/>
        <v>-1158.9116294489993</v>
      </c>
      <c r="AS41">
        <v>-1158.9116294489993</v>
      </c>
      <c r="AT41" s="1">
        <f t="shared" si="10"/>
        <v>0</v>
      </c>
      <c r="AU41" s="54">
        <f t="shared" si="11"/>
        <v>0</v>
      </c>
    </row>
    <row r="42" spans="2:47" x14ac:dyDescent="0.25">
      <c r="B42" s="12" t="s">
        <v>11</v>
      </c>
      <c r="C42" s="57">
        <v>3819.6224523066362</v>
      </c>
      <c r="D42" s="57">
        <v>47.373941739300513</v>
      </c>
      <c r="E42" s="57">
        <v>21003.334007613063</v>
      </c>
      <c r="F42" s="57">
        <v>39.433811826993534</v>
      </c>
      <c r="G42" s="57">
        <v>0</v>
      </c>
      <c r="H42" s="57">
        <v>-24928.542476947474</v>
      </c>
      <c r="I42" s="57">
        <v>18.778263461489345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60">
        <v>-7.9438677857979201E-12</v>
      </c>
      <c r="AR42" s="1">
        <f t="shared" si="9"/>
        <v>0</v>
      </c>
      <c r="AS42">
        <v>0</v>
      </c>
      <c r="AT42" s="1">
        <f t="shared" si="10"/>
        <v>0</v>
      </c>
      <c r="AU42" s="54" t="e">
        <f t="shared" si="11"/>
        <v>#DIV/0!</v>
      </c>
    </row>
    <row r="43" spans="2:47" x14ac:dyDescent="0.25">
      <c r="B43" s="12" t="s">
        <v>12</v>
      </c>
      <c r="C43" s="57">
        <v>666.64226002886221</v>
      </c>
      <c r="D43" s="57">
        <v>2990.0202500207351</v>
      </c>
      <c r="E43" s="57">
        <v>36316.969876271454</v>
      </c>
      <c r="F43" s="57">
        <v>9.871975287768267E-2</v>
      </c>
      <c r="G43" s="57">
        <v>0.38692219397898597</v>
      </c>
      <c r="H43" s="57">
        <v>185.92564379361102</v>
      </c>
      <c r="I43" s="57">
        <v>1647.7875108297114</v>
      </c>
      <c r="J43" s="57">
        <v>719.90827798384612</v>
      </c>
      <c r="K43" s="57">
        <v>90.324005207865071</v>
      </c>
      <c r="L43" s="57">
        <v>2609.3233270581645</v>
      </c>
      <c r="M43" s="57">
        <v>21.170157643017873</v>
      </c>
      <c r="N43" s="57">
        <v>0</v>
      </c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>
        <v>278.09730999999999</v>
      </c>
      <c r="AB43" s="35">
        <v>9779.4572674423307</v>
      </c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60">
        <v>1009.8276826818619</v>
      </c>
      <c r="AR43" s="1">
        <f t="shared" si="9"/>
        <v>56315.939210908313</v>
      </c>
      <c r="AS43">
        <v>56315.939210908313</v>
      </c>
      <c r="AT43" s="1">
        <f t="shared" si="10"/>
        <v>0</v>
      </c>
      <c r="AU43" s="54">
        <f t="shared" si="11"/>
        <v>0</v>
      </c>
    </row>
    <row r="44" spans="2:47" ht="15.75" thickBot="1" x14ac:dyDescent="0.3">
      <c r="B44" s="30" t="s">
        <v>88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62"/>
    </row>
    <row r="45" spans="2:47" x14ac:dyDescent="0.25">
      <c r="C45" s="1">
        <f>SUM(C4:C43)</f>
        <v>17644.818242786114</v>
      </c>
      <c r="D45" s="1">
        <f t="shared" ref="D45:N45" si="13">SUM(D4:D43)</f>
        <v>26560.948493369044</v>
      </c>
      <c r="E45" s="1">
        <f t="shared" si="13"/>
        <v>113876.63624473971</v>
      </c>
      <c r="F45" s="1">
        <f t="shared" si="13"/>
        <v>13581.214727554887</v>
      </c>
      <c r="G45" s="1">
        <f t="shared" si="13"/>
        <v>25796.112187657371</v>
      </c>
      <c r="H45" s="1">
        <f t="shared" si="13"/>
        <v>11683.392970046409</v>
      </c>
      <c r="I45" s="1">
        <f t="shared" si="13"/>
        <v>31797.143334389973</v>
      </c>
      <c r="J45" s="1">
        <f t="shared" si="13"/>
        <v>14000.029022722545</v>
      </c>
      <c r="K45" s="1">
        <f t="shared" si="13"/>
        <v>17961.119801092362</v>
      </c>
      <c r="L45" s="1">
        <f t="shared" si="13"/>
        <v>39156.444308229351</v>
      </c>
      <c r="M45" s="1">
        <f t="shared" si="13"/>
        <v>28111.926190104525</v>
      </c>
      <c r="N45" s="1">
        <f t="shared" si="13"/>
        <v>10759.513235898505</v>
      </c>
      <c r="O45" s="1">
        <f t="shared" ref="O45:AP45" si="14">SUM(O4:O43)</f>
        <v>13984.249969149369</v>
      </c>
      <c r="P45" s="1">
        <f t="shared" si="14"/>
        <v>24834.584727119702</v>
      </c>
      <c r="Q45" s="1">
        <f t="shared" si="14"/>
        <v>53716.390727551065</v>
      </c>
      <c r="R45" s="1">
        <f t="shared" si="14"/>
        <v>12683.987625311178</v>
      </c>
      <c r="S45" s="1">
        <f t="shared" si="14"/>
        <v>25197.025231395492</v>
      </c>
      <c r="T45" s="1">
        <f t="shared" si="14"/>
        <v>38622.071572996814</v>
      </c>
      <c r="U45" s="1">
        <f t="shared" si="14"/>
        <v>29704.799103251396</v>
      </c>
      <c r="V45" s="1">
        <f t="shared" si="14"/>
        <v>13111.206803322955</v>
      </c>
      <c r="W45" s="1">
        <f t="shared" si="14"/>
        <v>16831.420123276079</v>
      </c>
      <c r="X45" s="1">
        <f t="shared" si="14"/>
        <v>25147.662518949986</v>
      </c>
      <c r="Y45" s="1">
        <f t="shared" si="14"/>
        <v>27851.616146834112</v>
      </c>
      <c r="Z45" s="1">
        <f t="shared" si="14"/>
        <v>11587.795973412572</v>
      </c>
      <c r="AA45" s="1">
        <f t="shared" si="14"/>
        <v>65373.064353206348</v>
      </c>
      <c r="AB45" s="1">
        <f t="shared" si="14"/>
        <v>90759.595515486799</v>
      </c>
      <c r="AC45" s="1">
        <f t="shared" si="14"/>
        <v>28732.603511353213</v>
      </c>
      <c r="AD45" s="1">
        <f t="shared" si="14"/>
        <v>10291.72953513205</v>
      </c>
      <c r="AE45" s="1">
        <f t="shared" si="14"/>
        <v>14483.332296093457</v>
      </c>
      <c r="AF45" s="1">
        <f t="shared" si="14"/>
        <v>17395.929999918488</v>
      </c>
      <c r="AG45" s="1">
        <f t="shared" si="14"/>
        <v>24666.245936300504</v>
      </c>
      <c r="AH45" s="1">
        <f t="shared" si="14"/>
        <v>55189.211227960463</v>
      </c>
      <c r="AI45" s="1">
        <f t="shared" si="14"/>
        <v>30186.414978229266</v>
      </c>
      <c r="AJ45" s="1">
        <f t="shared" si="14"/>
        <v>13722.231300758005</v>
      </c>
      <c r="AK45" s="1">
        <f t="shared" si="14"/>
        <v>4006.8901377098273</v>
      </c>
      <c r="AL45" s="1">
        <f t="shared" si="14"/>
        <v>695.52296735031621</v>
      </c>
      <c r="AM45" s="1">
        <f t="shared" si="14"/>
        <v>37654.253780909545</v>
      </c>
      <c r="AN45" s="1">
        <f t="shared" si="14"/>
        <v>-1158.9116294489993</v>
      </c>
      <c r="AO45" s="1">
        <f t="shared" si="14"/>
        <v>0</v>
      </c>
      <c r="AP45" s="1">
        <f t="shared" si="14"/>
        <v>56315.939210908313</v>
      </c>
      <c r="AQ45" s="1">
        <f>SUM(AQ4:AQ44)</f>
        <v>-2.0691004465334117E-11</v>
      </c>
    </row>
    <row r="47" spans="2:47" ht="15.75" thickBot="1" x14ac:dyDescent="0.3"/>
    <row r="48" spans="2:47" x14ac:dyDescent="0.25">
      <c r="B48" s="25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6" t="s">
        <v>2</v>
      </c>
      <c r="P48" s="26" t="s">
        <v>3</v>
      </c>
      <c r="Q48" s="26" t="s">
        <v>37</v>
      </c>
      <c r="R48" s="26" t="s">
        <v>38</v>
      </c>
      <c r="S48" s="26" t="s">
        <v>39</v>
      </c>
      <c r="T48" s="26" t="s">
        <v>40</v>
      </c>
      <c r="U48" s="27" t="s">
        <v>41</v>
      </c>
      <c r="W48" s="40" t="s">
        <v>36</v>
      </c>
      <c r="X48" s="41"/>
      <c r="Y48" s="41"/>
      <c r="Z48" s="41"/>
      <c r="AA48" s="41"/>
      <c r="AB48" s="42"/>
    </row>
    <row r="49" spans="2:28" x14ac:dyDescent="0.25">
      <c r="B49" s="28" t="s">
        <v>50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18">
        <v>2.9807298619585927E-2</v>
      </c>
      <c r="P49" s="18">
        <v>6.4834593379953176E-2</v>
      </c>
      <c r="Q49" s="18">
        <v>0.21961985225976635</v>
      </c>
      <c r="R49" s="18">
        <v>4.067399176019211E-2</v>
      </c>
      <c r="S49" s="18">
        <v>5.382467506397768E-2</v>
      </c>
      <c r="T49" s="18">
        <v>0</v>
      </c>
      <c r="U49" s="29">
        <v>9.5133117054281485E-2</v>
      </c>
      <c r="W49" s="19" t="s">
        <v>42</v>
      </c>
      <c r="X49" s="17" t="s">
        <v>43</v>
      </c>
      <c r="Y49" s="17" t="s">
        <v>44</v>
      </c>
      <c r="Z49" s="17" t="s">
        <v>45</v>
      </c>
      <c r="AA49" s="17" t="s">
        <v>46</v>
      </c>
      <c r="AB49" s="22" t="s">
        <v>47</v>
      </c>
    </row>
    <row r="50" spans="2:28" x14ac:dyDescent="0.25">
      <c r="B50" s="28" t="s">
        <v>52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18">
        <v>8.3505274607877725E-2</v>
      </c>
      <c r="P50" s="18">
        <v>9.7069898519386924E-2</v>
      </c>
      <c r="Q50" s="18">
        <v>0.23431944847887151</v>
      </c>
      <c r="R50" s="18">
        <v>6.8004633556255883E-2</v>
      </c>
      <c r="S50" s="18">
        <v>5.3249873683864073E-2</v>
      </c>
      <c r="T50" s="18">
        <v>2.5365647388971065E-2</v>
      </c>
      <c r="U50" s="29">
        <v>0.1306970337596329</v>
      </c>
      <c r="W50" s="19" t="s">
        <v>48</v>
      </c>
      <c r="X50" s="17">
        <v>9.1396192541366633E-2</v>
      </c>
      <c r="Y50" s="17">
        <v>8.497716629508148E-2</v>
      </c>
      <c r="Z50" s="17">
        <v>7.8197514554559616E-2</v>
      </c>
      <c r="AA50" s="17">
        <v>6.2230190116409845E-2</v>
      </c>
      <c r="AB50" s="22">
        <v>3.9095369376160621E-2</v>
      </c>
    </row>
    <row r="51" spans="2:28" x14ac:dyDescent="0.25">
      <c r="B51" s="28" t="s">
        <v>54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18">
        <v>0.1341801250172974</v>
      </c>
      <c r="P51" s="18">
        <v>0.11430914948158007</v>
      </c>
      <c r="Q51" s="18">
        <v>0.19592616129777332</v>
      </c>
      <c r="R51" s="18">
        <v>8.960769020723458E-2</v>
      </c>
      <c r="S51" s="18">
        <v>0.13327268917152685</v>
      </c>
      <c r="T51" s="18">
        <v>6.5530734846006383E-2</v>
      </c>
      <c r="U51" s="29">
        <v>0.15277056570285413</v>
      </c>
      <c r="W51" s="19" t="s">
        <v>25</v>
      </c>
      <c r="X51" s="17">
        <v>1.6756222244137845E-3</v>
      </c>
      <c r="Y51" s="17">
        <v>2.5801623129023516E-3</v>
      </c>
      <c r="Z51" s="17">
        <v>3.5038875385894497E-3</v>
      </c>
      <c r="AA51" s="17">
        <v>3.6492936034507777E-3</v>
      </c>
      <c r="AB51" s="22">
        <v>4.6321062487744997E-3</v>
      </c>
    </row>
    <row r="52" spans="2:28" x14ac:dyDescent="0.25">
      <c r="B52" s="28" t="s">
        <v>56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18">
        <v>0.22403615822744852</v>
      </c>
      <c r="P52" s="18">
        <v>0.16603171366319652</v>
      </c>
      <c r="Q52" s="18">
        <v>0.18446827736634921</v>
      </c>
      <c r="R52" s="18">
        <v>0.13929980117009855</v>
      </c>
      <c r="S52" s="18">
        <v>0.16451590663732721</v>
      </c>
      <c r="T52" s="18">
        <v>0.14587202953562625</v>
      </c>
      <c r="U52" s="29">
        <v>0.21025352570659558</v>
      </c>
      <c r="W52" s="19" t="s">
        <v>49</v>
      </c>
      <c r="X52" s="17">
        <v>0.23053897731939951</v>
      </c>
      <c r="Y52" s="17">
        <v>0.25397298420112563</v>
      </c>
      <c r="Z52" s="17">
        <v>0.25434008121490187</v>
      </c>
      <c r="AA52" s="17">
        <v>0.24166984025878691</v>
      </c>
      <c r="AB52" s="22">
        <v>0.19792463044271585</v>
      </c>
    </row>
    <row r="53" spans="2:28" x14ac:dyDescent="0.25">
      <c r="B53" s="28" t="s">
        <v>58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18">
        <v>0.52847114352779045</v>
      </c>
      <c r="P53" s="18">
        <v>0.55775464495588345</v>
      </c>
      <c r="Q53" s="18">
        <v>0.16566626059723955</v>
      </c>
      <c r="R53" s="18">
        <v>0.66241388330621886</v>
      </c>
      <c r="S53" s="18">
        <v>0.5951368554433043</v>
      </c>
      <c r="T53" s="18">
        <v>0.76323158822939619</v>
      </c>
      <c r="U53" s="29">
        <v>0.41114575777663598</v>
      </c>
      <c r="W53" s="19" t="s">
        <v>51</v>
      </c>
      <c r="X53" s="17">
        <v>7.5697012075900114E-2</v>
      </c>
      <c r="Y53" s="17">
        <v>6.4849177331284688E-2</v>
      </c>
      <c r="Z53" s="17">
        <v>5.6579160278712064E-2</v>
      </c>
      <c r="AA53" s="17">
        <v>4.7138038151407623E-2</v>
      </c>
      <c r="AB53" s="22">
        <v>3.290802414917228E-2</v>
      </c>
    </row>
    <row r="54" spans="2:28" ht="15.75" thickBot="1" x14ac:dyDescent="0.3">
      <c r="B54" s="30" t="s">
        <v>65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31">
        <v>65094.96704320635</v>
      </c>
      <c r="P54" s="31">
        <v>50906.168082198594</v>
      </c>
      <c r="Q54" s="31">
        <v>4977.7019999999993</v>
      </c>
      <c r="R54" s="31">
        <v>2901.7479599999997</v>
      </c>
      <c r="S54" s="31">
        <v>1020.78364373662</v>
      </c>
      <c r="T54" s="31">
        <v>12182.931675404951</v>
      </c>
      <c r="U54" s="32">
        <v>106941.76936000001</v>
      </c>
      <c r="W54" s="19" t="s">
        <v>53</v>
      </c>
      <c r="X54" s="17">
        <v>1.558662330395549E-2</v>
      </c>
      <c r="Y54" s="17">
        <v>1.5906899802253498E-2</v>
      </c>
      <c r="Z54" s="17">
        <v>1.4386614300687727E-2</v>
      </c>
      <c r="AA54" s="17">
        <v>1.5748626649520356E-2</v>
      </c>
      <c r="AB54" s="22">
        <v>1.4750508205286138E-2</v>
      </c>
    </row>
    <row r="55" spans="2:28" x14ac:dyDescent="0.25">
      <c r="W55" s="19" t="s">
        <v>55</v>
      </c>
      <c r="X55" s="17">
        <v>2.9919173683657749E-2</v>
      </c>
      <c r="Y55" s="17">
        <v>3.7527951407532345E-2</v>
      </c>
      <c r="Z55" s="17">
        <v>4.5397178527407281E-2</v>
      </c>
      <c r="AA55" s="17">
        <v>5.3043359513399863E-2</v>
      </c>
      <c r="AB55" s="22">
        <v>6.5322869858443461E-2</v>
      </c>
    </row>
    <row r="56" spans="2:28" x14ac:dyDescent="0.25">
      <c r="W56" s="19" t="s">
        <v>57</v>
      </c>
      <c r="X56" s="17">
        <v>0.10577570406689733</v>
      </c>
      <c r="Y56" s="17">
        <v>0.12749994823888475</v>
      </c>
      <c r="Z56" s="17">
        <v>0.1401886595540914</v>
      </c>
      <c r="AA56" s="17">
        <v>0.15412375102964018</v>
      </c>
      <c r="AB56" s="22">
        <v>0.16163563746794815</v>
      </c>
    </row>
    <row r="57" spans="2:28" x14ac:dyDescent="0.25">
      <c r="P57" s="18"/>
      <c r="Q57" s="38" t="s">
        <v>66</v>
      </c>
      <c r="R57" s="38"/>
      <c r="S57" s="33"/>
      <c r="W57" s="19" t="s">
        <v>59</v>
      </c>
      <c r="X57" s="17">
        <v>7.8352880758537045E-3</v>
      </c>
      <c r="Y57" s="17">
        <v>1.1591603011169398E-2</v>
      </c>
      <c r="Z57" s="17">
        <v>1.6588205248198169E-2</v>
      </c>
      <c r="AA57" s="17">
        <v>1.9489090278283602E-2</v>
      </c>
      <c r="AB57" s="22">
        <v>2.6971870243204084E-2</v>
      </c>
    </row>
    <row r="58" spans="2:28" x14ac:dyDescent="0.25">
      <c r="P58" s="18" t="s">
        <v>50</v>
      </c>
      <c r="Q58" s="38">
        <f>U49*$U$54</f>
        <v>10173.703862516853</v>
      </c>
      <c r="R58" s="38"/>
      <c r="W58" s="19" t="s">
        <v>61</v>
      </c>
      <c r="X58" s="17">
        <v>0.31180085501450083</v>
      </c>
      <c r="Y58" s="17">
        <v>0.25050099566077999</v>
      </c>
      <c r="Z58" s="17">
        <v>0.22140521197524768</v>
      </c>
      <c r="AA58" s="17">
        <v>0.20391253587731642</v>
      </c>
      <c r="AB58" s="22">
        <v>0.19762565989404002</v>
      </c>
    </row>
    <row r="59" spans="2:28" x14ac:dyDescent="0.25">
      <c r="P59" s="18" t="s">
        <v>52</v>
      </c>
      <c r="Q59" s="38">
        <f>U50*$U$54</f>
        <v>13976.972040358796</v>
      </c>
      <c r="R59" s="38"/>
      <c r="W59" s="19" t="s">
        <v>62</v>
      </c>
      <c r="X59" s="17">
        <v>1.3248771179141101E-2</v>
      </c>
      <c r="Y59" s="17">
        <v>1.5848022056012906E-2</v>
      </c>
      <c r="Z59" s="17">
        <v>1.9128130335986718E-2</v>
      </c>
      <c r="AA59" s="17">
        <v>2.6724322426086699E-2</v>
      </c>
      <c r="AB59" s="22">
        <v>5.9387954899451437E-2</v>
      </c>
    </row>
    <row r="60" spans="2:28" x14ac:dyDescent="0.25">
      <c r="P60" s="18" t="s">
        <v>54</v>
      </c>
      <c r="Q60" s="38">
        <f>U51*$U$54</f>
        <v>16337.554602391354</v>
      </c>
      <c r="R60" s="38"/>
      <c r="W60" s="19" t="s">
        <v>63</v>
      </c>
      <c r="X60" s="17">
        <v>0.1062826922422407</v>
      </c>
      <c r="Y60" s="17">
        <v>0.12492720830120949</v>
      </c>
      <c r="Z60" s="17">
        <v>0.13623646352959612</v>
      </c>
      <c r="AA60" s="17">
        <v>0.15725144372091041</v>
      </c>
      <c r="AB60" s="22">
        <v>0.18169029442355433</v>
      </c>
    </row>
    <row r="61" spans="2:28" ht="15.75" thickBot="1" x14ac:dyDescent="0.3">
      <c r="P61" s="18" t="s">
        <v>56</v>
      </c>
      <c r="Q61" s="38">
        <f>U52*$U$54</f>
        <v>22484.884053241578</v>
      </c>
      <c r="R61" s="38"/>
      <c r="W61" s="23" t="s">
        <v>64</v>
      </c>
      <c r="X61" s="20">
        <v>1.024308827267314E-2</v>
      </c>
      <c r="Y61" s="20">
        <v>9.8178813817635241E-3</v>
      </c>
      <c r="Z61" s="20">
        <v>1.4048892942022039E-2</v>
      </c>
      <c r="AA61" s="20">
        <v>1.5019508374787343E-2</v>
      </c>
      <c r="AB61" s="24">
        <v>1.8055074791248966E-2</v>
      </c>
    </row>
    <row r="62" spans="2:28" x14ac:dyDescent="0.25">
      <c r="P62" s="18" t="s">
        <v>58</v>
      </c>
      <c r="Q62" s="38">
        <f>U53*$U$54</f>
        <v>43968.654801491437</v>
      </c>
      <c r="R62" s="38"/>
    </row>
    <row r="63" spans="2:28" x14ac:dyDescent="0.25">
      <c r="P63" s="18" t="s">
        <v>60</v>
      </c>
      <c r="Q63" s="38">
        <f>SUM(Q58:R62)</f>
        <v>106941.76936000002</v>
      </c>
      <c r="R63" s="38"/>
    </row>
    <row r="65" spans="2:27" x14ac:dyDescent="0.25">
      <c r="B65" t="s">
        <v>67</v>
      </c>
    </row>
    <row r="66" spans="2:27" x14ac:dyDescent="0.25">
      <c r="T66" s="39" t="s">
        <v>68</v>
      </c>
      <c r="U66" s="39"/>
      <c r="V66" s="39"/>
    </row>
    <row r="67" spans="2:27" x14ac:dyDescent="0.25">
      <c r="O67">
        <v>1</v>
      </c>
      <c r="P67">
        <v>2</v>
      </c>
      <c r="Q67">
        <v>3</v>
      </c>
      <c r="R67">
        <v>4</v>
      </c>
      <c r="S67">
        <v>5</v>
      </c>
      <c r="T67">
        <v>6</v>
      </c>
      <c r="U67">
        <v>7</v>
      </c>
      <c r="V67">
        <v>8</v>
      </c>
      <c r="W67">
        <v>9</v>
      </c>
      <c r="X67">
        <v>10</v>
      </c>
      <c r="Y67">
        <v>11</v>
      </c>
      <c r="Z67">
        <v>12</v>
      </c>
      <c r="AA67" t="s">
        <v>60</v>
      </c>
    </row>
    <row r="68" spans="2:27" x14ac:dyDescent="0.25">
      <c r="B68">
        <v>1</v>
      </c>
      <c r="O68">
        <v>957.42204231934011</v>
      </c>
      <c r="P68">
        <v>6.4642571271136623E-2</v>
      </c>
      <c r="Q68">
        <v>7392.2699452043071</v>
      </c>
      <c r="R68">
        <v>38.572531663900079</v>
      </c>
      <c r="S68">
        <v>7.0206874260005661</v>
      </c>
      <c r="T68">
        <v>424.86020901085141</v>
      </c>
      <c r="U68">
        <v>0</v>
      </c>
      <c r="V68">
        <v>0.56566656381647296</v>
      </c>
      <c r="W68">
        <v>0</v>
      </c>
      <c r="X68">
        <v>22.08632263938927</v>
      </c>
      <c r="Y68">
        <v>60.24159063000485</v>
      </c>
      <c r="Z68">
        <v>29.124393403879004</v>
      </c>
      <c r="AA68">
        <v>8932.2280314327581</v>
      </c>
    </row>
    <row r="69" spans="2:27" x14ac:dyDescent="0.25">
      <c r="B69">
        <v>2</v>
      </c>
      <c r="O69">
        <v>93.153630551915683</v>
      </c>
      <c r="P69">
        <v>1536.3800550122871</v>
      </c>
      <c r="Q69">
        <v>3052.0114075578917</v>
      </c>
      <c r="R69">
        <v>1068.5656368133666</v>
      </c>
      <c r="S69">
        <v>107.09306706270608</v>
      </c>
      <c r="T69">
        <v>0.26620579874544925</v>
      </c>
      <c r="U69">
        <v>7.6142319068131972E-2</v>
      </c>
      <c r="V69">
        <v>9.0507926809183688E-3</v>
      </c>
      <c r="W69">
        <v>5.3390694875905574E-3</v>
      </c>
      <c r="X69">
        <v>1.5033980325840067E-2</v>
      </c>
      <c r="Y69">
        <v>3.4607094536337223E-2</v>
      </c>
      <c r="Z69">
        <v>0.39412847163489739</v>
      </c>
      <c r="AA69">
        <v>5858.0043045246457</v>
      </c>
    </row>
    <row r="70" spans="2:27" x14ac:dyDescent="0.25">
      <c r="B70">
        <v>3</v>
      </c>
      <c r="O70">
        <v>3360.5131515737608</v>
      </c>
      <c r="P70">
        <v>2520.4388498006074</v>
      </c>
      <c r="Q70">
        <v>13997.215826118698</v>
      </c>
      <c r="R70">
        <v>513.45298965254437</v>
      </c>
      <c r="S70">
        <v>7476.5037703347198</v>
      </c>
      <c r="T70">
        <v>4583.3564959905925</v>
      </c>
      <c r="U70">
        <v>3627.5235362570447</v>
      </c>
      <c r="V70">
        <v>426.74977145084813</v>
      </c>
      <c r="W70">
        <v>46.307253212774718</v>
      </c>
      <c r="X70">
        <v>1011.9689992340913</v>
      </c>
      <c r="Y70">
        <v>2625.7837192834909</v>
      </c>
      <c r="Z70">
        <v>839.59152707663804</v>
      </c>
      <c r="AA70">
        <v>41029.405889985814</v>
      </c>
    </row>
    <row r="71" spans="2:27" x14ac:dyDescent="0.25">
      <c r="B71">
        <v>4</v>
      </c>
      <c r="O71">
        <v>112.80178844241203</v>
      </c>
      <c r="P71">
        <v>1964.0239362678262</v>
      </c>
      <c r="Q71">
        <v>1691.0092771249344</v>
      </c>
      <c r="R71">
        <v>4222.0732642555431</v>
      </c>
      <c r="S71">
        <v>91.284361253164704</v>
      </c>
      <c r="T71">
        <v>540.30981193902642</v>
      </c>
      <c r="U71">
        <v>278.68906262126728</v>
      </c>
      <c r="V71">
        <v>57.003161636133292</v>
      </c>
      <c r="W71">
        <v>90.4083064266581</v>
      </c>
      <c r="X71">
        <v>135.55458668973102</v>
      </c>
      <c r="Y71">
        <v>481.51800915969716</v>
      </c>
      <c r="Z71">
        <v>560.8347740164362</v>
      </c>
      <c r="AA71">
        <v>10225.510339832832</v>
      </c>
    </row>
    <row r="72" spans="2:27" x14ac:dyDescent="0.25">
      <c r="B72">
        <v>5</v>
      </c>
      <c r="O72">
        <v>27.688704374574122</v>
      </c>
      <c r="P72">
        <v>12.966078042682915</v>
      </c>
      <c r="Q72">
        <v>38.830990988776705</v>
      </c>
      <c r="R72">
        <v>99.611245017582519</v>
      </c>
      <c r="S72">
        <v>3193.5457843369163</v>
      </c>
      <c r="T72">
        <v>260.43760998387</v>
      </c>
      <c r="U72">
        <v>154.15329608303003</v>
      </c>
      <c r="V72">
        <v>9.9086685593005903</v>
      </c>
      <c r="W72">
        <v>2193.3180970105918</v>
      </c>
      <c r="X72">
        <v>67.561225279686582</v>
      </c>
      <c r="Y72">
        <v>361.44086673788411</v>
      </c>
      <c r="Z72">
        <v>362.83115210154102</v>
      </c>
      <c r="AA72">
        <v>6782.2937185164365</v>
      </c>
    </row>
    <row r="73" spans="2:27" x14ac:dyDescent="0.25">
      <c r="B73">
        <v>6</v>
      </c>
      <c r="O73">
        <v>213.50040878204595</v>
      </c>
      <c r="P73">
        <v>74.95703111560465</v>
      </c>
      <c r="Q73">
        <v>410.78425434074165</v>
      </c>
      <c r="R73">
        <v>6.3598059067893473</v>
      </c>
      <c r="S73">
        <v>37.123788226751017</v>
      </c>
      <c r="T73">
        <v>1548.5977294921004</v>
      </c>
      <c r="U73">
        <v>762.73921260681914</v>
      </c>
      <c r="V73">
        <v>36.976505772052946</v>
      </c>
      <c r="W73">
        <v>22.136213466498809</v>
      </c>
      <c r="X73">
        <v>300.0886139282826</v>
      </c>
      <c r="Y73">
        <v>424.10239820518302</v>
      </c>
      <c r="Z73">
        <v>86.854599618761796</v>
      </c>
      <c r="AA73">
        <v>3924.220561461631</v>
      </c>
    </row>
    <row r="74" spans="2:27" x14ac:dyDescent="0.25">
      <c r="B74">
        <v>7</v>
      </c>
      <c r="O74">
        <v>429.4752743326988</v>
      </c>
      <c r="P74">
        <v>931.4161323319945</v>
      </c>
      <c r="Q74">
        <v>2827.4663361213593</v>
      </c>
      <c r="R74">
        <v>269.31211319217965</v>
      </c>
      <c r="S74">
        <v>282.72364572887977</v>
      </c>
      <c r="T74">
        <v>3456.6444606158339</v>
      </c>
      <c r="U74">
        <v>5120.2585687888932</v>
      </c>
      <c r="V74">
        <v>653.80759849768435</v>
      </c>
      <c r="W74">
        <v>34.347722364620033</v>
      </c>
      <c r="X74">
        <v>1005.7261300381633</v>
      </c>
      <c r="Y74">
        <v>504.46684621511872</v>
      </c>
      <c r="Z74">
        <v>494.49166097212213</v>
      </c>
      <c r="AA74">
        <v>16010.136489199547</v>
      </c>
    </row>
    <row r="75" spans="2:27" x14ac:dyDescent="0.25">
      <c r="B75">
        <v>8</v>
      </c>
      <c r="O75">
        <v>393.21771288996166</v>
      </c>
      <c r="P75">
        <v>244.20938352800525</v>
      </c>
      <c r="Q75">
        <v>840.46922046226348</v>
      </c>
      <c r="R75">
        <v>329.03159761066331</v>
      </c>
      <c r="S75">
        <v>686.65800286348565</v>
      </c>
      <c r="T75">
        <v>1152.6816782470678</v>
      </c>
      <c r="U75">
        <v>602.90029126579964</v>
      </c>
      <c r="V75">
        <v>1890.3310382453051</v>
      </c>
      <c r="W75">
        <v>816.22413691396139</v>
      </c>
      <c r="X75">
        <v>448.92454278652735</v>
      </c>
      <c r="Y75">
        <v>222.39917069994598</v>
      </c>
      <c r="Z75">
        <v>50.920940363447848</v>
      </c>
      <c r="AA75">
        <v>7677.9677158764334</v>
      </c>
    </row>
    <row r="76" spans="2:27" x14ac:dyDescent="0.25">
      <c r="B76">
        <v>9</v>
      </c>
      <c r="O76">
        <v>60.102105588494801</v>
      </c>
      <c r="P76">
        <v>79.500233739104274</v>
      </c>
      <c r="Q76">
        <v>311.30717512664251</v>
      </c>
      <c r="R76">
        <v>40.002950452821494</v>
      </c>
      <c r="S76">
        <v>95.422139449087155</v>
      </c>
      <c r="T76">
        <v>2161.7011279625331</v>
      </c>
      <c r="U76">
        <v>789.49170657541947</v>
      </c>
      <c r="V76">
        <v>173.9968009003739</v>
      </c>
      <c r="W76">
        <v>299.64446978539587</v>
      </c>
      <c r="X76">
        <v>695.88930890238771</v>
      </c>
      <c r="Y76">
        <v>859.45635365502085</v>
      </c>
      <c r="Z76">
        <v>147.86297171612793</v>
      </c>
      <c r="AA76">
        <v>5714.3773438534081</v>
      </c>
    </row>
    <row r="77" spans="2:27" x14ac:dyDescent="0.25">
      <c r="B77">
        <v>10</v>
      </c>
      <c r="O77">
        <v>1558.7234732047095</v>
      </c>
      <c r="P77">
        <v>3791.0667180502423</v>
      </c>
      <c r="Q77">
        <v>4500.5239439576408</v>
      </c>
      <c r="R77">
        <v>899.32523660552317</v>
      </c>
      <c r="S77">
        <v>1700.1979370303686</v>
      </c>
      <c r="T77">
        <v>4700.9402431324706</v>
      </c>
      <c r="U77">
        <v>4580.8907645148893</v>
      </c>
      <c r="V77">
        <v>1996.6071300569511</v>
      </c>
      <c r="W77">
        <v>413.32232272311046</v>
      </c>
      <c r="X77">
        <v>4172.5016706384749</v>
      </c>
      <c r="Y77">
        <v>1758.4369149608422</v>
      </c>
      <c r="Z77">
        <v>811.18895725259028</v>
      </c>
      <c r="AA77">
        <v>30883.725312127815</v>
      </c>
    </row>
    <row r="78" spans="2:27" x14ac:dyDescent="0.25">
      <c r="B78">
        <v>11</v>
      </c>
      <c r="O78">
        <v>7.4021136868857509</v>
      </c>
      <c r="P78">
        <v>8.4917168737767046</v>
      </c>
      <c r="Q78">
        <v>34.355257082333786</v>
      </c>
      <c r="R78">
        <v>8.765265083371318E-2</v>
      </c>
      <c r="S78">
        <v>10.715099680587555</v>
      </c>
      <c r="T78">
        <v>48.160434973614251</v>
      </c>
      <c r="U78">
        <v>109.56735071856913</v>
      </c>
      <c r="V78">
        <v>20.455101027930379</v>
      </c>
      <c r="W78">
        <v>0.32984871020015616</v>
      </c>
      <c r="X78">
        <v>4.5900603105766233</v>
      </c>
      <c r="Y78">
        <v>1010.1491246852461</v>
      </c>
      <c r="Z78">
        <v>41.975810516627696</v>
      </c>
      <c r="AA78">
        <v>1296.2795709171819</v>
      </c>
    </row>
    <row r="79" spans="2:27" x14ac:dyDescent="0.25">
      <c r="B79">
        <v>12</v>
      </c>
      <c r="O79">
        <v>3.9229281341100295</v>
      </c>
      <c r="P79">
        <v>0</v>
      </c>
      <c r="Q79">
        <v>16.715916336601499</v>
      </c>
      <c r="R79">
        <v>0</v>
      </c>
      <c r="S79">
        <v>13.394942807725002</v>
      </c>
      <c r="T79">
        <v>34.080501391594488</v>
      </c>
      <c r="U79">
        <v>22.23327917705873</v>
      </c>
      <c r="V79">
        <v>0</v>
      </c>
      <c r="W79">
        <v>0</v>
      </c>
      <c r="X79">
        <v>0</v>
      </c>
      <c r="Y79">
        <v>2.1499921642028901</v>
      </c>
      <c r="Z79">
        <v>0</v>
      </c>
      <c r="AA79">
        <v>92.497560011292634</v>
      </c>
    </row>
    <row r="80" spans="2:27" x14ac:dyDescent="0.25">
      <c r="B80" t="s">
        <v>60</v>
      </c>
      <c r="O80">
        <v>7217.923333880909</v>
      </c>
      <c r="P80">
        <v>11163.514777333405</v>
      </c>
      <c r="Q80">
        <v>35112.959550422187</v>
      </c>
      <c r="R80">
        <v>7486.3950238217467</v>
      </c>
      <c r="S80">
        <v>13701.683226200392</v>
      </c>
      <c r="T80">
        <v>18912.036508538302</v>
      </c>
      <c r="U80">
        <v>16048.523210927859</v>
      </c>
      <c r="V80">
        <v>5266.4104935030773</v>
      </c>
      <c r="W80">
        <v>3916.0437096832989</v>
      </c>
      <c r="X80">
        <v>7864.9064944276361</v>
      </c>
      <c r="Y80">
        <v>8310.1795934911734</v>
      </c>
      <c r="Z80">
        <v>3426.0709155098066</v>
      </c>
      <c r="AA80">
        <f>SUM(O80:Z80)</f>
        <v>138426.64683773977</v>
      </c>
    </row>
    <row r="82" spans="15:26" x14ac:dyDescent="0.25">
      <c r="O82">
        <f t="shared" ref="O82:O94" si="15">O68/$O$80</f>
        <v>0.13264508336147104</v>
      </c>
      <c r="P82">
        <f t="shared" ref="P82:P94" si="16">P68/$P$80</f>
        <v>5.7905214048167007E-6</v>
      </c>
      <c r="Q82">
        <f t="shared" ref="Q82:Q94" si="17">Q68/$Q$80</f>
        <v>0.21052825053351062</v>
      </c>
      <c r="R82">
        <f t="shared" ref="R82:R94" si="18">R68/$R$80</f>
        <v>5.152350569421209E-3</v>
      </c>
      <c r="S82">
        <f t="shared" ref="S82:S94" si="19">S68/$S$80</f>
        <v>5.1239598158097765E-4</v>
      </c>
      <c r="T82">
        <f t="shared" ref="T82:T94" si="20">T68/$T$80</f>
        <v>2.2465069207064921E-2</v>
      </c>
      <c r="U82">
        <f t="shared" ref="U82:U94" si="21">U68/$U$80</f>
        <v>0</v>
      </c>
      <c r="V82">
        <f t="shared" ref="V82:V94" si="22">V68/$V$80</f>
        <v>1.0741026824899221E-4</v>
      </c>
      <c r="W82">
        <f t="shared" ref="W82:W94" si="23">W68/$W$80</f>
        <v>0</v>
      </c>
      <c r="X82">
        <f t="shared" ref="X82:X94" si="24">X68/$X$80</f>
        <v>2.8082117257258745E-3</v>
      </c>
      <c r="Y82">
        <f t="shared" ref="Y82:Y94" si="25">Y68/$Y$80</f>
        <v>7.2491322181759098E-3</v>
      </c>
      <c r="Z82">
        <f t="shared" ref="Z82:Z94" si="26">Z68/$Z$80</f>
        <v>8.5008145254766958E-3</v>
      </c>
    </row>
    <row r="83" spans="15:26" x14ac:dyDescent="0.25">
      <c r="O83">
        <f t="shared" si="15"/>
        <v>1.2905876973596108E-2</v>
      </c>
      <c r="P83">
        <f t="shared" si="16"/>
        <v>0.13762511947686762</v>
      </c>
      <c r="Q83">
        <f t="shared" si="17"/>
        <v>8.6919799602058756E-2</v>
      </c>
      <c r="R83">
        <f t="shared" si="18"/>
        <v>0.14273433787733419</v>
      </c>
      <c r="S83">
        <f t="shared" si="19"/>
        <v>7.8160518890060503E-3</v>
      </c>
      <c r="T83">
        <f t="shared" si="20"/>
        <v>1.4075998564473166E-5</v>
      </c>
      <c r="U83">
        <f t="shared" si="21"/>
        <v>4.7445062743396024E-6</v>
      </c>
      <c r="V83">
        <f t="shared" si="22"/>
        <v>1.7185885323758764E-6</v>
      </c>
      <c r="W83">
        <f t="shared" si="23"/>
        <v>1.3633835277140822E-6</v>
      </c>
      <c r="X83">
        <f t="shared" si="24"/>
        <v>1.9115268994605073E-6</v>
      </c>
      <c r="Y83">
        <f t="shared" si="25"/>
        <v>4.1644219775277446E-6</v>
      </c>
      <c r="Z83">
        <f t="shared" si="26"/>
        <v>1.1503803667655556E-4</v>
      </c>
    </row>
    <row r="84" spans="15:26" x14ac:dyDescent="0.25">
      <c r="O84">
        <f t="shared" si="15"/>
        <v>0.46557894786711335</v>
      </c>
      <c r="P84">
        <f t="shared" si="16"/>
        <v>0.22577466864809911</v>
      </c>
      <c r="Q84">
        <f t="shared" si="17"/>
        <v>0.39863389487344991</v>
      </c>
      <c r="R84">
        <f t="shared" si="18"/>
        <v>6.8584811250105612E-2</v>
      </c>
      <c r="S84">
        <f t="shared" si="19"/>
        <v>0.5456631602778651</v>
      </c>
      <c r="T84">
        <f t="shared" si="20"/>
        <v>0.24235129272943842</v>
      </c>
      <c r="U84">
        <f t="shared" si="21"/>
        <v>0.22603472535011629</v>
      </c>
      <c r="V84">
        <f t="shared" si="22"/>
        <v>8.1032379070585026E-2</v>
      </c>
      <c r="W84">
        <f t="shared" si="23"/>
        <v>1.1825009281247198E-2</v>
      </c>
      <c r="X84">
        <f t="shared" si="24"/>
        <v>0.12866891678255568</v>
      </c>
      <c r="Y84">
        <f t="shared" si="25"/>
        <v>0.31597195821617352</v>
      </c>
      <c r="Z84">
        <f t="shared" si="26"/>
        <v>0.24505958801839484</v>
      </c>
    </row>
    <row r="85" spans="15:26" x14ac:dyDescent="0.25">
      <c r="O85">
        <f t="shared" si="15"/>
        <v>1.5628011441036066E-2</v>
      </c>
      <c r="P85">
        <f t="shared" si="16"/>
        <v>0.17593239901967209</v>
      </c>
      <c r="Q85">
        <f t="shared" si="17"/>
        <v>4.8159121269645361E-2</v>
      </c>
      <c r="R85">
        <f t="shared" si="18"/>
        <v>0.56396613467775669</v>
      </c>
      <c r="S85">
        <f t="shared" si="19"/>
        <v>6.6622735138563505E-3</v>
      </c>
      <c r="T85">
        <f t="shared" si="20"/>
        <v>2.8569626105316069E-2</v>
      </c>
      <c r="U85">
        <f t="shared" si="21"/>
        <v>1.7365402346273245E-2</v>
      </c>
      <c r="V85">
        <f t="shared" si="22"/>
        <v>1.0823911600976682E-2</v>
      </c>
      <c r="W85">
        <f t="shared" si="23"/>
        <v>2.3086643850042641E-2</v>
      </c>
      <c r="X85">
        <f t="shared" si="24"/>
        <v>1.7235371683792144E-2</v>
      </c>
      <c r="Y85">
        <f t="shared" si="25"/>
        <v>5.7943153182494288E-2</v>
      </c>
      <c r="Z85">
        <f t="shared" si="26"/>
        <v>0.1636961953932535</v>
      </c>
    </row>
    <row r="86" spans="15:26" x14ac:dyDescent="0.25">
      <c r="O86">
        <f t="shared" si="15"/>
        <v>3.8361039725378398E-3</v>
      </c>
      <c r="P86">
        <f t="shared" si="16"/>
        <v>1.1614691520818753E-3</v>
      </c>
      <c r="Q86">
        <f t="shared" si="17"/>
        <v>1.1058877259552966E-3</v>
      </c>
      <c r="R86">
        <f t="shared" si="18"/>
        <v>1.3305635716605793E-2</v>
      </c>
      <c r="S86">
        <f t="shared" si="19"/>
        <v>0.23307689512411223</v>
      </c>
      <c r="T86">
        <f t="shared" si="20"/>
        <v>1.3770997632449E-2</v>
      </c>
      <c r="U86">
        <f t="shared" si="21"/>
        <v>9.605450548749745E-3</v>
      </c>
      <c r="V86">
        <f t="shared" si="22"/>
        <v>1.8814842807115869E-3</v>
      </c>
      <c r="W86">
        <f t="shared" si="23"/>
        <v>0.5600851930194547</v>
      </c>
      <c r="X86">
        <f t="shared" si="24"/>
        <v>8.5902134154492975E-3</v>
      </c>
      <c r="Y86">
        <f t="shared" si="25"/>
        <v>4.3493749162891421E-2</v>
      </c>
      <c r="Z86">
        <f t="shared" si="26"/>
        <v>0.1059029894737456</v>
      </c>
    </row>
    <row r="87" spans="15:26" x14ac:dyDescent="0.25">
      <c r="O87">
        <f t="shared" si="15"/>
        <v>2.9579201510755278E-2</v>
      </c>
      <c r="P87">
        <f t="shared" si="16"/>
        <v>6.7144651671710697E-3</v>
      </c>
      <c r="Q87">
        <f t="shared" si="17"/>
        <v>1.1698935652258413E-2</v>
      </c>
      <c r="R87">
        <f t="shared" si="18"/>
        <v>8.4951513866853305E-4</v>
      </c>
      <c r="S87">
        <f t="shared" si="19"/>
        <v>2.7094326743565943E-3</v>
      </c>
      <c r="T87">
        <f t="shared" si="20"/>
        <v>8.1884239637172229E-2</v>
      </c>
      <c r="U87">
        <f t="shared" si="21"/>
        <v>4.7527065424153803E-2</v>
      </c>
      <c r="V87">
        <f t="shared" si="22"/>
        <v>7.0211970406919705E-3</v>
      </c>
      <c r="W87">
        <f t="shared" si="23"/>
        <v>5.6526982606864276E-3</v>
      </c>
      <c r="X87">
        <f t="shared" si="24"/>
        <v>3.8155394999406331E-2</v>
      </c>
      <c r="Y87">
        <f t="shared" si="25"/>
        <v>5.1034083371357584E-2</v>
      </c>
      <c r="Z87">
        <f t="shared" si="26"/>
        <v>2.5351080511956552E-2</v>
      </c>
    </row>
    <row r="88" spans="15:26" x14ac:dyDescent="0.25">
      <c r="O88">
        <f t="shared" si="15"/>
        <v>5.9501224170218497E-2</v>
      </c>
      <c r="P88">
        <f t="shared" si="16"/>
        <v>8.3433949872414565E-2</v>
      </c>
      <c r="Q88">
        <f t="shared" si="17"/>
        <v>8.0524865244159194E-2</v>
      </c>
      <c r="R88">
        <f t="shared" si="18"/>
        <v>3.5973537641979504E-2</v>
      </c>
      <c r="S88">
        <f t="shared" si="19"/>
        <v>2.0634227274226785E-2</v>
      </c>
      <c r="T88">
        <f t="shared" si="20"/>
        <v>0.1827748407240673</v>
      </c>
      <c r="U88">
        <f t="shared" si="21"/>
        <v>0.31904858169768391</v>
      </c>
      <c r="V88">
        <f t="shared" si="22"/>
        <v>0.12414672181446092</v>
      </c>
      <c r="W88">
        <f t="shared" si="23"/>
        <v>8.7710262987329701E-3</v>
      </c>
      <c r="X88">
        <f t="shared" si="24"/>
        <v>0.12787515411031652</v>
      </c>
      <c r="Y88">
        <f t="shared" si="25"/>
        <v>6.0704686407768493E-2</v>
      </c>
      <c r="Z88">
        <f t="shared" si="26"/>
        <v>0.1443319981304417</v>
      </c>
    </row>
    <row r="89" spans="15:26" x14ac:dyDescent="0.25">
      <c r="O89">
        <f t="shared" si="15"/>
        <v>5.4477956428852461E-2</v>
      </c>
      <c r="P89">
        <f t="shared" si="16"/>
        <v>2.1875671632007175E-2</v>
      </c>
      <c r="Q89">
        <f t="shared" si="17"/>
        <v>2.3936154377854429E-2</v>
      </c>
      <c r="R89">
        <f t="shared" si="18"/>
        <v>4.3950605941001392E-2</v>
      </c>
      <c r="S89">
        <f t="shared" si="19"/>
        <v>5.0114864832844518E-2</v>
      </c>
      <c r="T89">
        <f t="shared" si="20"/>
        <v>6.0949632670530295E-2</v>
      </c>
      <c r="U89">
        <f t="shared" si="21"/>
        <v>3.756733771337098E-2</v>
      </c>
      <c r="V89">
        <f t="shared" si="22"/>
        <v>0.35894107392071267</v>
      </c>
      <c r="W89">
        <f t="shared" si="23"/>
        <v>0.20843080349069232</v>
      </c>
      <c r="X89">
        <f t="shared" si="24"/>
        <v>5.7079450735313231E-2</v>
      </c>
      <c r="Y89">
        <f t="shared" si="25"/>
        <v>2.6762258047243272E-2</v>
      </c>
      <c r="Z89">
        <f t="shared" si="26"/>
        <v>1.4862780607642706E-2</v>
      </c>
    </row>
    <row r="90" spans="15:26" x14ac:dyDescent="0.25">
      <c r="O90">
        <f t="shared" si="15"/>
        <v>8.3267863633817926E-3</v>
      </c>
      <c r="P90">
        <f t="shared" si="16"/>
        <v>7.1214340039682609E-3</v>
      </c>
      <c r="Q90">
        <f t="shared" si="17"/>
        <v>8.8658768475384595E-3</v>
      </c>
      <c r="R90">
        <f t="shared" si="18"/>
        <v>5.3434196733583928E-3</v>
      </c>
      <c r="S90">
        <f t="shared" si="19"/>
        <v>6.9642640158707443E-3</v>
      </c>
      <c r="T90">
        <f t="shared" si="20"/>
        <v>0.11430292697386557</v>
      </c>
      <c r="U90">
        <f t="shared" si="21"/>
        <v>4.9194040859649561E-2</v>
      </c>
      <c r="V90">
        <f t="shared" si="22"/>
        <v>3.3038974290937925E-2</v>
      </c>
      <c r="W90">
        <f t="shared" si="23"/>
        <v>7.6517141278187858E-2</v>
      </c>
      <c r="X90">
        <f t="shared" si="24"/>
        <v>8.8480302899396471E-2</v>
      </c>
      <c r="Y90">
        <f t="shared" si="25"/>
        <v>0.10342211548931836</v>
      </c>
      <c r="Z90">
        <f t="shared" si="26"/>
        <v>4.3158176045554976E-2</v>
      </c>
    </row>
    <row r="91" spans="15:26" x14ac:dyDescent="0.25">
      <c r="O91">
        <f t="shared" si="15"/>
        <v>0.21595179127049835</v>
      </c>
      <c r="P91">
        <f t="shared" si="16"/>
        <v>0.33959436554405698</v>
      </c>
      <c r="Q91">
        <f t="shared" si="17"/>
        <v>0.12817273170878379</v>
      </c>
      <c r="R91">
        <f t="shared" si="18"/>
        <v>0.12012794325491317</v>
      </c>
      <c r="S91">
        <f t="shared" si="19"/>
        <v>0.12408679349550616</v>
      </c>
      <c r="T91">
        <f t="shared" si="20"/>
        <v>0.24856869544483567</v>
      </c>
      <c r="U91">
        <f t="shared" si="21"/>
        <v>0.28544001864268986</v>
      </c>
      <c r="V91">
        <f t="shared" si="22"/>
        <v>0.37912106025917869</v>
      </c>
      <c r="W91">
        <f t="shared" si="23"/>
        <v>0.10554589104842677</v>
      </c>
      <c r="X91">
        <f t="shared" si="24"/>
        <v>0.53052145929449179</v>
      </c>
      <c r="Y91">
        <f t="shared" si="25"/>
        <v>0.21160035053130646</v>
      </c>
      <c r="Z91">
        <f t="shared" si="26"/>
        <v>0.23676945902676497</v>
      </c>
    </row>
    <row r="92" spans="15:26" x14ac:dyDescent="0.25">
      <c r="O92">
        <f t="shared" si="15"/>
        <v>1.0255184690228355E-3</v>
      </c>
      <c r="P92">
        <f t="shared" si="16"/>
        <v>7.6066696225622729E-4</v>
      </c>
      <c r="Q92">
        <f t="shared" si="17"/>
        <v>9.7842100245066656E-4</v>
      </c>
      <c r="R92">
        <f t="shared" si="18"/>
        <v>1.1708258855537545E-5</v>
      </c>
      <c r="S92">
        <f t="shared" si="19"/>
        <v>7.8202798179555894E-4</v>
      </c>
      <c r="T92">
        <f t="shared" si="20"/>
        <v>2.5465493867818543E-3</v>
      </c>
      <c r="U92">
        <f t="shared" si="21"/>
        <v>6.8272544008262303E-3</v>
      </c>
      <c r="V92">
        <f t="shared" si="22"/>
        <v>3.8840688649631233E-3</v>
      </c>
      <c r="W92">
        <f t="shared" si="23"/>
        <v>8.4230089001440669E-5</v>
      </c>
      <c r="X92">
        <f t="shared" si="24"/>
        <v>5.8361282665327638E-4</v>
      </c>
      <c r="Y92">
        <f t="shared" si="25"/>
        <v>0.12155563105717121</v>
      </c>
      <c r="Z92">
        <f t="shared" si="26"/>
        <v>1.2251880230091969E-2</v>
      </c>
    </row>
    <row r="93" spans="15:26" x14ac:dyDescent="0.25">
      <c r="O93">
        <f t="shared" si="15"/>
        <v>5.4349817151642737E-4</v>
      </c>
      <c r="P93">
        <f t="shared" si="16"/>
        <v>0</v>
      </c>
      <c r="Q93">
        <f t="shared" si="17"/>
        <v>4.760611623351616E-4</v>
      </c>
      <c r="R93">
        <f t="shared" si="18"/>
        <v>0</v>
      </c>
      <c r="S93">
        <f t="shared" si="19"/>
        <v>9.7761293897899774E-4</v>
      </c>
      <c r="T93">
        <f t="shared" si="20"/>
        <v>1.8020534899141089E-3</v>
      </c>
      <c r="U93">
        <f t="shared" si="21"/>
        <v>1.3853785102120493E-3</v>
      </c>
      <c r="V93">
        <f t="shared" si="22"/>
        <v>0</v>
      </c>
      <c r="W93">
        <f t="shared" si="23"/>
        <v>0</v>
      </c>
      <c r="X93">
        <f t="shared" si="24"/>
        <v>0</v>
      </c>
      <c r="Y93">
        <f t="shared" si="25"/>
        <v>2.5871789412190802E-4</v>
      </c>
      <c r="Z93">
        <f t="shared" si="26"/>
        <v>0</v>
      </c>
    </row>
    <row r="94" spans="15:26" x14ac:dyDescent="0.25">
      <c r="O94">
        <f t="shared" si="15"/>
        <v>1</v>
      </c>
      <c r="P94">
        <f t="shared" si="16"/>
        <v>1</v>
      </c>
      <c r="Q94">
        <f t="shared" si="17"/>
        <v>1</v>
      </c>
      <c r="R94">
        <f t="shared" si="18"/>
        <v>1</v>
      </c>
      <c r="S94">
        <f t="shared" si="19"/>
        <v>1</v>
      </c>
      <c r="T94">
        <f t="shared" si="20"/>
        <v>1</v>
      </c>
      <c r="U94">
        <f t="shared" si="21"/>
        <v>1</v>
      </c>
      <c r="V94">
        <f t="shared" si="22"/>
        <v>1</v>
      </c>
      <c r="W94">
        <f t="shared" si="23"/>
        <v>1</v>
      </c>
      <c r="X94">
        <f t="shared" si="24"/>
        <v>1</v>
      </c>
      <c r="Y94">
        <f t="shared" si="25"/>
        <v>1</v>
      </c>
      <c r="Z94">
        <f t="shared" si="26"/>
        <v>1</v>
      </c>
    </row>
    <row r="96" spans="15:26" x14ac:dyDescent="0.25">
      <c r="S96" t="s">
        <v>65</v>
      </c>
      <c r="T96">
        <v>138990.162129017</v>
      </c>
    </row>
    <row r="97" spans="2:38" x14ac:dyDescent="0.25">
      <c r="B97">
        <v>1</v>
      </c>
      <c r="O97">
        <v>7217.923333880909</v>
      </c>
      <c r="Q97">
        <f t="shared" ref="Q97:Q108" si="27">O97/$O$109</f>
        <v>5.2142585974372241E-2</v>
      </c>
      <c r="S97">
        <f t="shared" ref="S97:S108" si="28">Q97*$T$96</f>
        <v>7247.3064784042053</v>
      </c>
    </row>
    <row r="98" spans="2:38" x14ac:dyDescent="0.25">
      <c r="B98">
        <v>2</v>
      </c>
      <c r="O98">
        <v>11163.514777333405</v>
      </c>
      <c r="Q98">
        <f t="shared" si="27"/>
        <v>8.0645706822754987E-2</v>
      </c>
      <c r="S98">
        <f t="shared" si="28"/>
        <v>11208.959866303889</v>
      </c>
    </row>
    <row r="99" spans="2:38" x14ac:dyDescent="0.25">
      <c r="B99">
        <v>3</v>
      </c>
      <c r="O99">
        <v>35112.959550422187</v>
      </c>
      <c r="Q99">
        <f t="shared" si="27"/>
        <v>0.25365751719450891</v>
      </c>
      <c r="S99">
        <f t="shared" si="28"/>
        <v>35255.899440108711</v>
      </c>
    </row>
    <row r="100" spans="2:38" x14ac:dyDescent="0.25">
      <c r="B100">
        <v>4</v>
      </c>
      <c r="O100">
        <v>7486.3950238217467</v>
      </c>
      <c r="Q100">
        <f t="shared" si="27"/>
        <v>5.4082036911557288E-2</v>
      </c>
      <c r="S100">
        <f t="shared" si="28"/>
        <v>7516.8710786048296</v>
      </c>
    </row>
    <row r="101" spans="2:38" x14ac:dyDescent="0.25">
      <c r="B101">
        <v>5</v>
      </c>
      <c r="O101">
        <v>13701.683226200392</v>
      </c>
      <c r="Q101">
        <f t="shared" si="27"/>
        <v>9.8981543938293615E-2</v>
      </c>
      <c r="S101">
        <f t="shared" si="28"/>
        <v>13757.460839763849</v>
      </c>
    </row>
    <row r="102" spans="2:38" x14ac:dyDescent="0.25">
      <c r="B102">
        <v>6</v>
      </c>
      <c r="O102">
        <v>18912.036508538302</v>
      </c>
      <c r="Q102">
        <f t="shared" si="27"/>
        <v>0.13662135824691699</v>
      </c>
      <c r="S102">
        <f t="shared" si="28"/>
        <v>18989.024733025504</v>
      </c>
    </row>
    <row r="103" spans="2:38" x14ac:dyDescent="0.25">
      <c r="B103">
        <v>7</v>
      </c>
      <c r="O103">
        <v>16048.523210927859</v>
      </c>
      <c r="Q103">
        <f t="shared" si="27"/>
        <v>0.11593521606963098</v>
      </c>
      <c r="S103">
        <f t="shared" si="28"/>
        <v>16113.854477980627</v>
      </c>
    </row>
    <row r="104" spans="2:38" x14ac:dyDescent="0.25">
      <c r="B104">
        <v>8</v>
      </c>
      <c r="O104">
        <v>5266.4104935030773</v>
      </c>
      <c r="Q104">
        <f t="shared" si="27"/>
        <v>3.8044773992656419E-2</v>
      </c>
      <c r="S104">
        <f t="shared" si="28"/>
        <v>5287.8493054011251</v>
      </c>
    </row>
    <row r="105" spans="2:38" x14ac:dyDescent="0.25">
      <c r="B105">
        <v>9</v>
      </c>
      <c r="O105">
        <v>3916.0437096832989</v>
      </c>
      <c r="Q105">
        <f t="shared" si="27"/>
        <v>2.8289666759562463E-2</v>
      </c>
      <c r="S105">
        <f t="shared" si="28"/>
        <v>3931.9853694874496</v>
      </c>
    </row>
    <row r="106" spans="2:38" x14ac:dyDescent="0.25">
      <c r="B106">
        <v>10</v>
      </c>
      <c r="O106">
        <v>7864.9064944276361</v>
      </c>
      <c r="Q106">
        <f t="shared" si="27"/>
        <v>5.6816419916944756E-2</v>
      </c>
      <c r="S106">
        <f t="shared" si="28"/>
        <v>7896.9234158464624</v>
      </c>
    </row>
    <row r="107" spans="2:38" x14ac:dyDescent="0.25">
      <c r="B107">
        <v>11</v>
      </c>
      <c r="O107">
        <v>8310.1795934911734</v>
      </c>
      <c r="Q107">
        <f t="shared" si="27"/>
        <v>6.0033091773379128E-2</v>
      </c>
      <c r="S107">
        <f t="shared" si="28"/>
        <v>8344.0091586881226</v>
      </c>
    </row>
    <row r="108" spans="2:38" x14ac:dyDescent="0.25">
      <c r="B108">
        <v>12</v>
      </c>
      <c r="O108">
        <v>3426.0709155098066</v>
      </c>
      <c r="Q108">
        <f t="shared" si="27"/>
        <v>2.4750082399422422E-2</v>
      </c>
      <c r="S108">
        <f t="shared" si="28"/>
        <v>3440.0179654022527</v>
      </c>
    </row>
    <row r="109" spans="2:38" x14ac:dyDescent="0.25">
      <c r="B109" t="s">
        <v>60</v>
      </c>
      <c r="O109">
        <f>SUM(O97:O108)</f>
        <v>138426.64683773977</v>
      </c>
      <c r="AA109">
        <v>177.94120382869332</v>
      </c>
      <c r="AB109">
        <v>55.68135199217194</v>
      </c>
      <c r="AC109">
        <v>2401.2412388956263</v>
      </c>
      <c r="AD109">
        <v>55.60026239824618</v>
      </c>
      <c r="AE109">
        <v>210.72980613675628</v>
      </c>
      <c r="AF109">
        <v>358.68502065394102</v>
      </c>
      <c r="AG109">
        <v>-470.44098850753886</v>
      </c>
      <c r="AH109">
        <v>155.56099170668014</v>
      </c>
      <c r="AI109">
        <v>722.20456951885558</v>
      </c>
      <c r="AJ109">
        <v>89.828933172526618</v>
      </c>
      <c r="AK109">
        <v>229.2648282980293</v>
      </c>
      <c r="AL109">
        <v>17.29076682908946</v>
      </c>
    </row>
    <row r="112" spans="2:38" x14ac:dyDescent="0.25">
      <c r="O112" t="s">
        <v>69</v>
      </c>
      <c r="Q112" t="s">
        <v>70</v>
      </c>
      <c r="R112">
        <v>65343.049443206342</v>
      </c>
      <c r="U112" t="s">
        <v>71</v>
      </c>
      <c r="W112" t="s">
        <v>72</v>
      </c>
      <c r="X112">
        <v>85496.224103914748</v>
      </c>
      <c r="Z112" t="s">
        <v>73</v>
      </c>
      <c r="AB112" t="s">
        <v>74</v>
      </c>
      <c r="AC112">
        <v>4006.8901377098273</v>
      </c>
    </row>
    <row r="113" spans="2:40" x14ac:dyDescent="0.25">
      <c r="AF113" t="s">
        <v>75</v>
      </c>
      <c r="AG113" t="s">
        <v>76</v>
      </c>
      <c r="AH113" t="s">
        <v>77</v>
      </c>
      <c r="AI113" t="s">
        <v>78</v>
      </c>
    </row>
    <row r="114" spans="2:40" x14ac:dyDescent="0.25">
      <c r="B114">
        <v>1</v>
      </c>
      <c r="O114">
        <v>2167.5835940313286</v>
      </c>
      <c r="P114">
        <f t="shared" ref="P114:P125" si="29">O114/$O$126</f>
        <v>3.2925186385413995E-2</v>
      </c>
      <c r="Q114">
        <f t="shared" ref="Q114:Q125" si="30">P114*$R$112</f>
        <v>2151.4320819088912</v>
      </c>
      <c r="R114">
        <v>2151.4320819088912</v>
      </c>
      <c r="T114">
        <v>1</v>
      </c>
      <c r="U114">
        <v>4422.1898679466876</v>
      </c>
      <c r="V114">
        <f t="shared" ref="V114:V125" si="31">U114/$U$126</f>
        <v>5.1894766469755653E-2</v>
      </c>
      <c r="W114">
        <f t="shared" ref="W114:W125" si="32">V114*$X$112</f>
        <v>4436.8065839185501</v>
      </c>
      <c r="X114">
        <v>4436.8065839185501</v>
      </c>
      <c r="Z114">
        <v>177.94120382869332</v>
      </c>
      <c r="AA114">
        <f t="shared" ref="AA114:AA126" si="33">Z114/$Z$126</f>
        <v>4.4445433570785418E-2</v>
      </c>
      <c r="AB114">
        <f t="shared" ref="AB114:AB125" si="34">AA114*$AC$112</f>
        <v>178.08796944101738</v>
      </c>
      <c r="AC114">
        <v>178.08796944101738</v>
      </c>
      <c r="AE114">
        <v>1</v>
      </c>
      <c r="AF114">
        <v>0.99613148800004114</v>
      </c>
      <c r="AG114">
        <v>308.86950544548904</v>
      </c>
      <c r="AH114">
        <v>55.250515834547606</v>
      </c>
      <c r="AI114">
        <v>4018.302153505098</v>
      </c>
      <c r="AJ114">
        <v>1</v>
      </c>
      <c r="AK114">
        <v>0.99613148800004114</v>
      </c>
      <c r="AL114">
        <v>308.86950544548904</v>
      </c>
      <c r="AM114">
        <v>55.250515834547606</v>
      </c>
      <c r="AN114">
        <v>4018.302153505098</v>
      </c>
    </row>
    <row r="115" spans="2:40" x14ac:dyDescent="0.25">
      <c r="B115">
        <v>2</v>
      </c>
      <c r="O115">
        <v>2439.4392108071625</v>
      </c>
      <c r="P115">
        <f t="shared" si="29"/>
        <v>3.7054621982229384E-2</v>
      </c>
      <c r="Q115">
        <f t="shared" si="30"/>
        <v>2421.2619962841354</v>
      </c>
      <c r="R115">
        <v>2421.2619962841354</v>
      </c>
      <c r="T115">
        <v>2</v>
      </c>
      <c r="U115">
        <v>11157.202643031427</v>
      </c>
      <c r="V115">
        <f t="shared" si="31"/>
        <v>0.13093070241343982</v>
      </c>
      <c r="W115">
        <f t="shared" si="32"/>
        <v>11194.080675622423</v>
      </c>
      <c r="X115">
        <v>11194.080675622423</v>
      </c>
      <c r="Z115">
        <v>55.68135199217194</v>
      </c>
      <c r="AA115">
        <f t="shared" si="33"/>
        <v>1.3907862697625156E-2</v>
      </c>
      <c r="AB115">
        <f t="shared" si="34"/>
        <v>55.727277879736633</v>
      </c>
      <c r="AC115">
        <v>55.727277879736633</v>
      </c>
      <c r="AE115">
        <v>2</v>
      </c>
      <c r="AF115">
        <v>0</v>
      </c>
      <c r="AG115">
        <v>0</v>
      </c>
      <c r="AH115">
        <v>-53.170129781331049</v>
      </c>
      <c r="AI115">
        <v>20756.114272078528</v>
      </c>
      <c r="AJ115">
        <v>2</v>
      </c>
      <c r="AK115">
        <v>0</v>
      </c>
      <c r="AL115">
        <v>0</v>
      </c>
      <c r="AM115">
        <v>-53.170129781331049</v>
      </c>
      <c r="AN115">
        <v>20756.114272078528</v>
      </c>
    </row>
    <row r="116" spans="2:40" x14ac:dyDescent="0.25">
      <c r="B116">
        <v>3</v>
      </c>
      <c r="O116">
        <v>5590.2451969689682</v>
      </c>
      <c r="P116">
        <f t="shared" si="29"/>
        <v>8.4914771249052168E-2</v>
      </c>
      <c r="Q116">
        <f t="shared" si="30"/>
        <v>5548.5900961853722</v>
      </c>
      <c r="R116">
        <v>5548.5900961853722</v>
      </c>
      <c r="T116">
        <v>3</v>
      </c>
      <c r="U116">
        <v>10616.528366650629</v>
      </c>
      <c r="V116">
        <f t="shared" si="31"/>
        <v>0.12458584474182346</v>
      </c>
      <c r="W116">
        <f t="shared" si="32"/>
        <v>10651.619302222467</v>
      </c>
      <c r="X116">
        <v>10651.619302222467</v>
      </c>
      <c r="Z116">
        <v>2401.2412388956263</v>
      </c>
      <c r="AA116">
        <f t="shared" si="33"/>
        <v>0.59977231621694005</v>
      </c>
      <c r="AB116">
        <f t="shared" si="34"/>
        <v>2403.221778721037</v>
      </c>
      <c r="AC116">
        <v>2403.221778721037</v>
      </c>
      <c r="AE116">
        <v>3</v>
      </c>
      <c r="AF116">
        <v>120.20032434496645</v>
      </c>
      <c r="AG116">
        <v>12556.746174369364</v>
      </c>
      <c r="AH116">
        <v>-889.30792331402415</v>
      </c>
      <c r="AI116">
        <v>16237.128188645209</v>
      </c>
      <c r="AJ116">
        <v>3</v>
      </c>
      <c r="AK116">
        <v>120.20032434496645</v>
      </c>
      <c r="AL116">
        <v>12556.746174369364</v>
      </c>
      <c r="AM116">
        <v>-889.30792331402415</v>
      </c>
      <c r="AN116">
        <v>16237.128188645209</v>
      </c>
    </row>
    <row r="117" spans="2:40" x14ac:dyDescent="0.25">
      <c r="B117">
        <v>4</v>
      </c>
      <c r="O117">
        <v>749.77426661406957</v>
      </c>
      <c r="P117">
        <f t="shared" si="29"/>
        <v>1.1388929840229508E-2</v>
      </c>
      <c r="Q117">
        <f t="shared" si="30"/>
        <v>744.18740565532482</v>
      </c>
      <c r="R117">
        <v>744.18740565532482</v>
      </c>
      <c r="T117">
        <v>4</v>
      </c>
      <c r="U117">
        <v>4383.2709974575191</v>
      </c>
      <c r="V117">
        <f t="shared" si="31"/>
        <v>5.1438050282614674E-2</v>
      </c>
      <c r="W117">
        <f t="shared" si="32"/>
        <v>4397.7590744308591</v>
      </c>
      <c r="X117">
        <v>4397.7590744308591</v>
      </c>
      <c r="Z117">
        <v>55.60026239824618</v>
      </c>
      <c r="AA117">
        <f t="shared" si="33"/>
        <v>1.3887608467112142E-2</v>
      </c>
      <c r="AB117">
        <f t="shared" si="34"/>
        <v>55.646121403247129</v>
      </c>
      <c r="AC117">
        <v>55.646121403247129</v>
      </c>
      <c r="AE117">
        <v>4</v>
      </c>
      <c r="AF117">
        <v>69.62756702099999</v>
      </c>
      <c r="AG117">
        <v>0</v>
      </c>
      <c r="AH117">
        <v>9.8074640899551715E-2</v>
      </c>
      <c r="AI117">
        <v>67.526047808800001</v>
      </c>
      <c r="AJ117">
        <v>4</v>
      </c>
      <c r="AK117">
        <v>69.62756702099999</v>
      </c>
      <c r="AL117">
        <v>0</v>
      </c>
      <c r="AM117">
        <v>9.8074640899551715E-2</v>
      </c>
      <c r="AN117">
        <v>67.526047808800001</v>
      </c>
    </row>
    <row r="118" spans="2:40" x14ac:dyDescent="0.25">
      <c r="B118">
        <v>5</v>
      </c>
      <c r="O118">
        <v>6046.2424058074212</v>
      </c>
      <c r="P118">
        <f t="shared" si="29"/>
        <v>9.184128293403479E-2</v>
      </c>
      <c r="Q118">
        <f t="shared" si="30"/>
        <v>6001.1894916861384</v>
      </c>
      <c r="R118">
        <v>6001.1894916861384</v>
      </c>
      <c r="T118">
        <v>5</v>
      </c>
      <c r="U118">
        <v>5265.8436430972224</v>
      </c>
      <c r="V118">
        <f t="shared" si="31"/>
        <v>6.1795113797694617E-2</v>
      </c>
      <c r="W118">
        <f t="shared" si="32"/>
        <v>5283.2488977746134</v>
      </c>
      <c r="X118">
        <v>5283.2488977746134</v>
      </c>
      <c r="Z118">
        <v>210.72980613675628</v>
      </c>
      <c r="AA118">
        <f t="shared" si="33"/>
        <v>5.2635237924165433E-2</v>
      </c>
      <c r="AB118">
        <f t="shared" si="34"/>
        <v>210.90361573434876</v>
      </c>
      <c r="AC118">
        <v>210.90361573434876</v>
      </c>
      <c r="AE118">
        <v>5</v>
      </c>
      <c r="AF118">
        <v>0</v>
      </c>
      <c r="AG118">
        <v>19013.818469140933</v>
      </c>
      <c r="AH118">
        <v>0</v>
      </c>
      <c r="AI118">
        <v>0</v>
      </c>
      <c r="AJ118">
        <v>5</v>
      </c>
      <c r="AK118">
        <v>0</v>
      </c>
      <c r="AL118">
        <v>19013.818469140933</v>
      </c>
      <c r="AM118">
        <v>0</v>
      </c>
      <c r="AN118">
        <v>0</v>
      </c>
    </row>
    <row r="119" spans="2:40" x14ac:dyDescent="0.25">
      <c r="B119">
        <v>6</v>
      </c>
      <c r="O119">
        <v>9948.4108191898795</v>
      </c>
      <c r="P119">
        <f t="shared" si="29"/>
        <v>0.15111448590146584</v>
      </c>
      <c r="Q119">
        <f t="shared" si="30"/>
        <v>9874.2813238441904</v>
      </c>
      <c r="R119">
        <v>9874.2813238441904</v>
      </c>
      <c r="T119">
        <v>6</v>
      </c>
      <c r="U119">
        <v>9445.5523822114301</v>
      </c>
      <c r="V119">
        <f t="shared" si="31"/>
        <v>0.11084434402186906</v>
      </c>
      <c r="W119">
        <f t="shared" si="32"/>
        <v>9476.7728771451402</v>
      </c>
      <c r="X119">
        <v>9476.7728771451402</v>
      </c>
      <c r="Z119">
        <v>358.68502065394102</v>
      </c>
      <c r="AA119">
        <f t="shared" si="33"/>
        <v>8.959089247062782E-2</v>
      </c>
      <c r="AB119">
        <f t="shared" si="34"/>
        <v>358.98086346918024</v>
      </c>
      <c r="AC119">
        <v>358.98086346918024</v>
      </c>
      <c r="AE119">
        <v>6</v>
      </c>
      <c r="AF119">
        <v>550.68358877200001</v>
      </c>
      <c r="AG119">
        <v>2.5562885141994229E-13</v>
      </c>
      <c r="AH119">
        <v>0</v>
      </c>
      <c r="AI119">
        <v>710.24660534213228</v>
      </c>
      <c r="AJ119">
        <v>6</v>
      </c>
      <c r="AK119">
        <v>550.68358877200001</v>
      </c>
      <c r="AL119">
        <v>2.5562885141994229E-13</v>
      </c>
      <c r="AM119">
        <v>0</v>
      </c>
      <c r="AN119">
        <v>710.24660534213228</v>
      </c>
    </row>
    <row r="120" spans="2:40" x14ac:dyDescent="0.25">
      <c r="B120">
        <v>7</v>
      </c>
      <c r="O120">
        <v>5314.7334231054483</v>
      </c>
      <c r="P120">
        <f t="shared" si="29"/>
        <v>8.0729799314954151E-2</v>
      </c>
      <c r="Q120">
        <f t="shared" si="30"/>
        <v>5275.1312681771742</v>
      </c>
      <c r="R120">
        <v>5275.1312681771742</v>
      </c>
      <c r="T120">
        <v>7</v>
      </c>
      <c r="U120">
        <v>8822.8114894415849</v>
      </c>
      <c r="V120">
        <f t="shared" si="31"/>
        <v>0.1035364277707598</v>
      </c>
      <c r="W120">
        <f t="shared" si="32"/>
        <v>8851.9736316076633</v>
      </c>
      <c r="X120">
        <v>8851.9736316076633</v>
      </c>
      <c r="Z120">
        <v>-470.44098850753886</v>
      </c>
      <c r="AA120">
        <f t="shared" si="33"/>
        <v>-0.11750484572317386</v>
      </c>
      <c r="AB120">
        <f t="shared" si="34"/>
        <v>-470.82900746130014</v>
      </c>
      <c r="AC120">
        <v>-470.82900746130014</v>
      </c>
      <c r="AE120">
        <v>7</v>
      </c>
      <c r="AF120">
        <v>11.529399687000005</v>
      </c>
      <c r="AG120">
        <v>2219.8583836594744</v>
      </c>
      <c r="AH120">
        <v>2.7755575615628914E-17</v>
      </c>
      <c r="AI120">
        <v>2433.1091264360389</v>
      </c>
      <c r="AJ120">
        <v>7</v>
      </c>
      <c r="AK120">
        <v>11.529399687000005</v>
      </c>
      <c r="AL120">
        <v>2219.8583836594744</v>
      </c>
      <c r="AM120">
        <v>2.7755575615628914E-17</v>
      </c>
      <c r="AN120">
        <v>2433.1091264360389</v>
      </c>
    </row>
    <row r="121" spans="2:40" x14ac:dyDescent="0.25">
      <c r="B121">
        <v>8</v>
      </c>
      <c r="O121">
        <v>3574.6740670420459</v>
      </c>
      <c r="P121">
        <f t="shared" si="29"/>
        <v>5.429862555176921E-2</v>
      </c>
      <c r="Q121">
        <f t="shared" si="30"/>
        <v>3548.0377741274028</v>
      </c>
      <c r="R121">
        <v>3548.0377741274028</v>
      </c>
      <c r="T121">
        <v>8</v>
      </c>
      <c r="U121">
        <v>4127.4268053673513</v>
      </c>
      <c r="V121">
        <f t="shared" si="31"/>
        <v>4.8435697376558354E-2</v>
      </c>
      <c r="W121">
        <f t="shared" si="32"/>
        <v>4141.0692375356284</v>
      </c>
      <c r="X121">
        <v>4141.0692375356284</v>
      </c>
      <c r="Z121">
        <v>155.56099170668014</v>
      </c>
      <c r="AA121">
        <f t="shared" si="33"/>
        <v>3.8855394784003718E-2</v>
      </c>
      <c r="AB121">
        <f t="shared" si="34"/>
        <v>155.68929815684635</v>
      </c>
      <c r="AC121">
        <v>155.68929815684635</v>
      </c>
      <c r="AE121">
        <v>8</v>
      </c>
      <c r="AF121">
        <v>82.832239068999996</v>
      </c>
      <c r="AG121">
        <v>0</v>
      </c>
      <c r="AH121">
        <v>0</v>
      </c>
      <c r="AI121">
        <v>342.76714000662304</v>
      </c>
      <c r="AJ121">
        <v>8</v>
      </c>
      <c r="AK121">
        <v>82.832239068999996</v>
      </c>
      <c r="AL121">
        <v>0</v>
      </c>
      <c r="AM121">
        <v>0</v>
      </c>
      <c r="AN121">
        <v>342.76714000662304</v>
      </c>
    </row>
    <row r="122" spans="2:40" x14ac:dyDescent="0.25">
      <c r="B122">
        <v>9</v>
      </c>
      <c r="O122">
        <v>494.19845840418606</v>
      </c>
      <c r="P122">
        <f t="shared" si="29"/>
        <v>7.5067814681508025E-3</v>
      </c>
      <c r="Q122">
        <f t="shared" si="30"/>
        <v>490.515992632723</v>
      </c>
      <c r="R122">
        <v>490.515992632723</v>
      </c>
      <c r="T122">
        <v>9</v>
      </c>
      <c r="U122">
        <v>11663.508646544551</v>
      </c>
      <c r="V122">
        <f t="shared" si="31"/>
        <v>0.13687224554006922</v>
      </c>
      <c r="W122">
        <f t="shared" si="32"/>
        <v>11702.060178299804</v>
      </c>
      <c r="X122">
        <v>11702.060178299804</v>
      </c>
      <c r="Z122">
        <v>722.20456951885558</v>
      </c>
      <c r="AA122">
        <f t="shared" si="33"/>
        <v>0.18038933382719988</v>
      </c>
      <c r="AB122">
        <f t="shared" si="34"/>
        <v>722.80024266025293</v>
      </c>
      <c r="AC122">
        <v>722.80024266025293</v>
      </c>
      <c r="AE122">
        <v>9</v>
      </c>
      <c r="AF122">
        <v>0</v>
      </c>
      <c r="AG122">
        <v>133.84108375229528</v>
      </c>
      <c r="AH122">
        <v>0</v>
      </c>
      <c r="AI122">
        <v>56.840608241784793</v>
      </c>
      <c r="AJ122">
        <v>9</v>
      </c>
      <c r="AK122">
        <v>0</v>
      </c>
      <c r="AL122">
        <v>133.84108375229528</v>
      </c>
      <c r="AM122">
        <v>0</v>
      </c>
      <c r="AN122">
        <v>56.840608241784793</v>
      </c>
    </row>
    <row r="123" spans="2:40" x14ac:dyDescent="0.25">
      <c r="B123">
        <v>10</v>
      </c>
      <c r="O123">
        <v>7588.5722936080147</v>
      </c>
      <c r="P123">
        <f t="shared" si="29"/>
        <v>0.11526898332974798</v>
      </c>
      <c r="Q123">
        <f t="shared" si="30"/>
        <v>7532.0268769838503</v>
      </c>
      <c r="R123">
        <v>7532.0268769838503</v>
      </c>
      <c r="T123">
        <v>10</v>
      </c>
      <c r="U123">
        <v>9628.9992794974023</v>
      </c>
      <c r="V123">
        <f t="shared" si="31"/>
        <v>0.11299710864268736</v>
      </c>
      <c r="W123">
        <f t="shared" si="32"/>
        <v>9660.8261236096005</v>
      </c>
      <c r="X123">
        <v>9660.8261236096005</v>
      </c>
      <c r="Z123">
        <v>89.828933172526618</v>
      </c>
      <c r="AA123">
        <f t="shared" si="33"/>
        <v>2.2437107292460946E-2</v>
      </c>
      <c r="AB123">
        <f t="shared" si="34"/>
        <v>89.903023928899003</v>
      </c>
      <c r="AC123">
        <v>89.903023928899003</v>
      </c>
      <c r="AE123">
        <v>10</v>
      </c>
      <c r="AF123">
        <v>166.52850791200001</v>
      </c>
      <c r="AG123">
        <v>4311.5256470696531</v>
      </c>
      <c r="AH123">
        <v>0</v>
      </c>
      <c r="AI123">
        <v>1129.7803894750057</v>
      </c>
      <c r="AJ123">
        <v>10</v>
      </c>
      <c r="AK123">
        <f>166.528507912+AF126</f>
        <v>166.52850791200001</v>
      </c>
      <c r="AL123">
        <v>4311.5256470696504</v>
      </c>
      <c r="AM123">
        <v>0</v>
      </c>
      <c r="AN123">
        <f>1129.78038947501+AI126</f>
        <v>3094.9134183857982</v>
      </c>
    </row>
    <row r="124" spans="2:40" x14ac:dyDescent="0.25">
      <c r="B124">
        <v>11</v>
      </c>
      <c r="O124">
        <v>15443.31696290004</v>
      </c>
      <c r="P124">
        <f t="shared" si="29"/>
        <v>0.2345810748949414</v>
      </c>
      <c r="Q124">
        <f t="shared" si="30"/>
        <v>15328.242775300645</v>
      </c>
      <c r="R124">
        <v>15328.242775300645</v>
      </c>
      <c r="T124">
        <v>11</v>
      </c>
      <c r="U124">
        <v>3970.6157298075218</v>
      </c>
      <c r="V124">
        <f t="shared" si="31"/>
        <v>4.6595506342466224E-2</v>
      </c>
      <c r="W124">
        <f t="shared" si="32"/>
        <v>3983.7398524908731</v>
      </c>
      <c r="X124">
        <v>3983.7398524908731</v>
      </c>
      <c r="Z124">
        <v>229.2648282980293</v>
      </c>
      <c r="AA124">
        <f t="shared" si="33"/>
        <v>5.7264840728218497E-2</v>
      </c>
      <c r="AB124">
        <f t="shared" si="34"/>
        <v>229.45392555142274</v>
      </c>
      <c r="AC124">
        <v>229.45392555142274</v>
      </c>
      <c r="AE124">
        <v>11</v>
      </c>
      <c r="AF124">
        <v>11816.724563894431</v>
      </c>
      <c r="AG124">
        <v>0</v>
      </c>
      <c r="AH124">
        <v>0</v>
      </c>
      <c r="AI124">
        <v>5.5008352440553914</v>
      </c>
      <c r="AJ124">
        <v>11</v>
      </c>
      <c r="AK124">
        <v>11816.724563894431</v>
      </c>
      <c r="AL124">
        <v>0</v>
      </c>
      <c r="AM124">
        <v>0</v>
      </c>
      <c r="AN124">
        <v>5.5008352440553914</v>
      </c>
    </row>
    <row r="125" spans="2:40" x14ac:dyDescent="0.25">
      <c r="B125">
        <v>12</v>
      </c>
      <c r="O125">
        <v>6476.4106259949749</v>
      </c>
      <c r="P125">
        <f t="shared" si="29"/>
        <v>9.8375457148010825E-2</v>
      </c>
      <c r="Q125">
        <f t="shared" si="30"/>
        <v>6428.1523604204986</v>
      </c>
      <c r="R125">
        <v>6428.1523604204986</v>
      </c>
      <c r="T125">
        <v>12</v>
      </c>
      <c r="U125">
        <v>1710.6135582250768</v>
      </c>
      <c r="V125">
        <f t="shared" si="31"/>
        <v>2.0074192600261803E-2</v>
      </c>
      <c r="W125">
        <f t="shared" si="32"/>
        <v>1716.2676692571304</v>
      </c>
      <c r="X125">
        <v>1716.2676692571304</v>
      </c>
      <c r="Z125">
        <v>17.29076682908946</v>
      </c>
      <c r="AA125">
        <f t="shared" si="33"/>
        <v>4.3188177440345856E-3</v>
      </c>
      <c r="AB125">
        <f t="shared" si="34"/>
        <v>17.305028225138386</v>
      </c>
      <c r="AC125">
        <v>17.305028225138386</v>
      </c>
      <c r="AE125">
        <v>12</v>
      </c>
      <c r="AF125">
        <v>10542.82106779202</v>
      </c>
      <c r="AG125">
        <v>0</v>
      </c>
      <c r="AH125">
        <v>0</v>
      </c>
      <c r="AI125">
        <v>0</v>
      </c>
      <c r="AJ125">
        <v>12</v>
      </c>
      <c r="AK125">
        <v>10542.82106779202</v>
      </c>
      <c r="AL125">
        <v>0</v>
      </c>
      <c r="AM125">
        <v>0</v>
      </c>
      <c r="AN125">
        <v>0</v>
      </c>
    </row>
    <row r="126" spans="2:40" x14ac:dyDescent="0.25">
      <c r="B126" t="s">
        <v>60</v>
      </c>
      <c r="O126">
        <f>SUM(O114:O125)</f>
        <v>65833.601324473537</v>
      </c>
      <c r="T126" t="s">
        <v>60</v>
      </c>
      <c r="U126">
        <f>SUM(U114:U125)</f>
        <v>85214.563409278402</v>
      </c>
      <c r="Z126">
        <f>SUM(Z114:Z125)</f>
        <v>4003.5879849230782</v>
      </c>
      <c r="AA126">
        <f t="shared" si="33"/>
        <v>1</v>
      </c>
      <c r="AE126">
        <v>13</v>
      </c>
      <c r="AF126">
        <v>0</v>
      </c>
      <c r="AG126">
        <v>0</v>
      </c>
      <c r="AH126">
        <v>0</v>
      </c>
      <c r="AI126">
        <v>1965.1330289107882</v>
      </c>
      <c r="AJ126" t="s">
        <v>60</v>
      </c>
      <c r="AK126">
        <f>SUM(AK114:AK125)</f>
        <v>23361.943389980417</v>
      </c>
      <c r="AL126">
        <f>SUM(AL114:AL125)</f>
        <v>38544.659263437206</v>
      </c>
      <c r="AM126">
        <f>SUM(AM114:AM125)</f>
        <v>-887.12946261990805</v>
      </c>
      <c r="AN126">
        <f t="shared" ref="AN126" si="35">SUM(AN114:AN125)</f>
        <v>47722.448395694068</v>
      </c>
    </row>
    <row r="128" spans="2:40" x14ac:dyDescent="0.25">
      <c r="AE128" t="s">
        <v>79</v>
      </c>
      <c r="AF128" t="s">
        <v>80</v>
      </c>
      <c r="AK128">
        <f t="shared" ref="AK128:AK139" si="36">AK114/$AK$126</f>
        <v>4.2639067793789228E-5</v>
      </c>
      <c r="AL128">
        <f t="shared" ref="AL128:AL139" si="37">AL114/$AL$126</f>
        <v>8.0132892947500332E-3</v>
      </c>
      <c r="AM128">
        <f t="shared" ref="AM128:AM139" si="38">AM114/$AM$126</f>
        <v>-6.2280104722685525E-2</v>
      </c>
      <c r="AN128">
        <f t="shared" ref="AN128:AN139" si="39">AN114/$AN$126</f>
        <v>8.4201508694337318E-2</v>
      </c>
    </row>
    <row r="129" spans="35:40" x14ac:dyDescent="0.25">
      <c r="AK129">
        <f t="shared" si="36"/>
        <v>0</v>
      </c>
      <c r="AL129">
        <f t="shared" si="37"/>
        <v>0</v>
      </c>
      <c r="AM129">
        <f t="shared" si="38"/>
        <v>5.9935028675867426E-2</v>
      </c>
      <c r="AN129">
        <f t="shared" si="39"/>
        <v>0.43493397698244091</v>
      </c>
    </row>
    <row r="130" spans="35:40" x14ac:dyDescent="0.25">
      <c r="AK130">
        <f t="shared" si="36"/>
        <v>5.1451337903899953E-3</v>
      </c>
      <c r="AL130">
        <f t="shared" si="37"/>
        <v>0.32577136273404483</v>
      </c>
      <c r="AM130">
        <f t="shared" si="38"/>
        <v>1.0024556288410065</v>
      </c>
      <c r="AN130">
        <f t="shared" si="39"/>
        <v>0.34024088734957408</v>
      </c>
    </row>
    <row r="131" spans="35:40" x14ac:dyDescent="0.25">
      <c r="AK131">
        <f t="shared" si="36"/>
        <v>2.9803842025771794E-3</v>
      </c>
      <c r="AL131">
        <f t="shared" si="37"/>
        <v>0</v>
      </c>
      <c r="AM131">
        <f t="shared" si="38"/>
        <v>-1.1055279418847567E-4</v>
      </c>
      <c r="AN131">
        <f t="shared" si="39"/>
        <v>1.4149745052664312E-3</v>
      </c>
    </row>
    <row r="132" spans="35:40" x14ac:dyDescent="0.25">
      <c r="AK132">
        <f t="shared" si="36"/>
        <v>0</v>
      </c>
      <c r="AL132">
        <f t="shared" si="37"/>
        <v>0.49329320410356076</v>
      </c>
      <c r="AM132">
        <f t="shared" si="38"/>
        <v>0</v>
      </c>
      <c r="AN132">
        <f t="shared" si="39"/>
        <v>0</v>
      </c>
    </row>
    <row r="133" spans="35:40" x14ac:dyDescent="0.25">
      <c r="AK133">
        <f t="shared" si="36"/>
        <v>2.3571822753760283E-2</v>
      </c>
      <c r="AL133">
        <f t="shared" si="37"/>
        <v>6.6320174131731753E-18</v>
      </c>
      <c r="AM133">
        <f t="shared" si="38"/>
        <v>0</v>
      </c>
      <c r="AN133">
        <f t="shared" si="39"/>
        <v>1.4882861823288532E-2</v>
      </c>
    </row>
    <row r="134" spans="35:40" x14ac:dyDescent="0.25">
      <c r="AK134">
        <f t="shared" si="36"/>
        <v>4.9351201201629441E-4</v>
      </c>
      <c r="AL134">
        <f t="shared" si="37"/>
        <v>5.7591853867163215E-2</v>
      </c>
      <c r="AM134">
        <f t="shared" si="38"/>
        <v>-3.128695053556217E-20</v>
      </c>
      <c r="AN134">
        <f t="shared" si="39"/>
        <v>5.0984582900310181E-2</v>
      </c>
    </row>
    <row r="135" spans="35:40" x14ac:dyDescent="0.25">
      <c r="AK135">
        <f t="shared" si="36"/>
        <v>3.5456056752763763E-3</v>
      </c>
      <c r="AL135">
        <f t="shared" si="37"/>
        <v>0</v>
      </c>
      <c r="AM135">
        <f t="shared" si="38"/>
        <v>0</v>
      </c>
      <c r="AN135">
        <f t="shared" si="39"/>
        <v>7.1825137127195359E-3</v>
      </c>
    </row>
    <row r="136" spans="35:40" x14ac:dyDescent="0.25">
      <c r="AK136">
        <f t="shared" si="36"/>
        <v>0</v>
      </c>
      <c r="AL136">
        <f t="shared" si="37"/>
        <v>3.4723639100697565E-3</v>
      </c>
      <c r="AM136">
        <f t="shared" si="38"/>
        <v>0</v>
      </c>
      <c r="AN136">
        <f t="shared" si="39"/>
        <v>1.1910664719145768E-3</v>
      </c>
    </row>
    <row r="137" spans="35:40" x14ac:dyDescent="0.25">
      <c r="AK137">
        <f t="shared" si="36"/>
        <v>7.1281958496407262E-3</v>
      </c>
      <c r="AL137">
        <f t="shared" si="37"/>
        <v>0.11185792609041141</v>
      </c>
      <c r="AM137">
        <f t="shared" si="38"/>
        <v>0</v>
      </c>
      <c r="AN137">
        <f t="shared" si="39"/>
        <v>6.4852360313203211E-2</v>
      </c>
    </row>
    <row r="138" spans="35:40" x14ac:dyDescent="0.25">
      <c r="AK138">
        <f t="shared" si="36"/>
        <v>0.5058108551432603</v>
      </c>
      <c r="AL138">
        <f t="shared" si="37"/>
        <v>0</v>
      </c>
      <c r="AM138">
        <f t="shared" si="38"/>
        <v>0</v>
      </c>
      <c r="AN138">
        <f t="shared" si="39"/>
        <v>1.1526724694518658E-4</v>
      </c>
    </row>
    <row r="139" spans="35:40" x14ac:dyDescent="0.25">
      <c r="AK139">
        <f t="shared" si="36"/>
        <v>0.4512818515052851</v>
      </c>
      <c r="AL139">
        <f t="shared" si="37"/>
        <v>0</v>
      </c>
      <c r="AM139">
        <f t="shared" si="38"/>
        <v>0</v>
      </c>
      <c r="AN139">
        <f t="shared" si="39"/>
        <v>0</v>
      </c>
    </row>
    <row r="141" spans="35:40" x14ac:dyDescent="0.25">
      <c r="AI141" t="s">
        <v>81</v>
      </c>
      <c r="AK141">
        <v>23221.687699999999</v>
      </c>
      <c r="AL141">
        <v>38813.165410358546</v>
      </c>
      <c r="AM141">
        <v>-1158.9116294489993</v>
      </c>
      <c r="AN141">
        <v>47704.591754423003</v>
      </c>
    </row>
  </sheetData>
  <conditionalFormatting sqref="O4:AQ43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8196-CC7C-453F-9034-70834C6EBA7C}">
  <dimension ref="A2:AV141"/>
  <sheetViews>
    <sheetView topLeftCell="M1" zoomScale="80" zoomScaleNormal="80" workbookViewId="0">
      <selection activeCell="H30" sqref="H30"/>
    </sheetView>
  </sheetViews>
  <sheetFormatPr baseColWidth="10" defaultRowHeight="15" x14ac:dyDescent="0.25"/>
  <cols>
    <col min="1" max="1" width="5" customWidth="1"/>
    <col min="2" max="2" width="22.7109375" bestFit="1" customWidth="1"/>
    <col min="3" max="14" width="15" customWidth="1"/>
    <col min="15" max="15" width="12" bestFit="1" customWidth="1"/>
    <col min="17" max="17" width="14" bestFit="1" customWidth="1"/>
    <col min="36" max="36" width="12" bestFit="1" customWidth="1"/>
    <col min="37" max="37" width="12.7109375" customWidth="1"/>
  </cols>
  <sheetData>
    <row r="2" spans="1:48" ht="15.75" thickBot="1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</row>
    <row r="3" spans="1:48" ht="52.5" x14ac:dyDescent="0.25">
      <c r="B3" s="6"/>
      <c r="C3" s="21" t="s">
        <v>24</v>
      </c>
      <c r="D3" s="21" t="s">
        <v>25</v>
      </c>
      <c r="E3" s="21" t="s">
        <v>26</v>
      </c>
      <c r="F3" s="21" t="s">
        <v>27</v>
      </c>
      <c r="G3" s="21" t="s">
        <v>28</v>
      </c>
      <c r="H3" s="21" t="s">
        <v>29</v>
      </c>
      <c r="I3" s="21" t="s">
        <v>30</v>
      </c>
      <c r="J3" s="21" t="s">
        <v>31</v>
      </c>
      <c r="K3" s="21" t="s">
        <v>32</v>
      </c>
      <c r="L3" s="21" t="s">
        <v>33</v>
      </c>
      <c r="M3" s="21" t="s">
        <v>34</v>
      </c>
      <c r="N3" s="21" t="s">
        <v>35</v>
      </c>
      <c r="O3" s="43" t="s">
        <v>24</v>
      </c>
      <c r="P3" s="43" t="s">
        <v>25</v>
      </c>
      <c r="Q3" s="43" t="s">
        <v>26</v>
      </c>
      <c r="R3" s="43" t="s">
        <v>27</v>
      </c>
      <c r="S3" s="43" t="s">
        <v>28</v>
      </c>
      <c r="T3" s="43" t="s">
        <v>29</v>
      </c>
      <c r="U3" s="43" t="s">
        <v>30</v>
      </c>
      <c r="V3" s="43" t="s">
        <v>31</v>
      </c>
      <c r="W3" s="43" t="s">
        <v>32</v>
      </c>
      <c r="X3" s="43" t="s">
        <v>33</v>
      </c>
      <c r="Y3" s="43" t="s">
        <v>34</v>
      </c>
      <c r="Z3" s="43" t="s">
        <v>35</v>
      </c>
      <c r="AA3" s="14" t="s">
        <v>2</v>
      </c>
      <c r="AB3" s="14" t="s">
        <v>3</v>
      </c>
      <c r="AC3" s="14" t="s">
        <v>4</v>
      </c>
      <c r="AD3" s="14" t="s">
        <v>50</v>
      </c>
      <c r="AE3" s="14" t="s">
        <v>52</v>
      </c>
      <c r="AF3" s="14" t="s">
        <v>54</v>
      </c>
      <c r="AG3" s="14" t="s">
        <v>56</v>
      </c>
      <c r="AH3" s="14" t="s">
        <v>58</v>
      </c>
      <c r="AI3" s="14" t="s">
        <v>6</v>
      </c>
      <c r="AJ3" s="14" t="s">
        <v>23</v>
      </c>
      <c r="AK3" s="14" t="s">
        <v>7</v>
      </c>
      <c r="AL3" s="14" t="s">
        <v>8</v>
      </c>
      <c r="AM3" s="14" t="s">
        <v>9</v>
      </c>
      <c r="AN3" s="14" t="s">
        <v>10</v>
      </c>
      <c r="AO3" s="14" t="s">
        <v>11</v>
      </c>
      <c r="AP3" s="14" t="s">
        <v>12</v>
      </c>
      <c r="AQ3" s="15" t="s">
        <v>88</v>
      </c>
      <c r="AR3" s="52" t="s">
        <v>87</v>
      </c>
      <c r="AS3" s="52" t="s">
        <v>86</v>
      </c>
      <c r="AT3" s="52" t="s">
        <v>89</v>
      </c>
    </row>
    <row r="4" spans="1:48" ht="21" x14ac:dyDescent="0.25">
      <c r="A4">
        <v>1</v>
      </c>
      <c r="B4" s="59" t="s">
        <v>24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75">
        <v>957.42204231934011</v>
      </c>
      <c r="P4" s="75">
        <v>6.4642571271136623E-2</v>
      </c>
      <c r="Q4" s="75">
        <v>7392.2699452043071</v>
      </c>
      <c r="R4" s="75">
        <v>38.572531663900079</v>
      </c>
      <c r="S4" s="75">
        <v>7.0206874260005661</v>
      </c>
      <c r="T4" s="75">
        <v>424.86020901085141</v>
      </c>
      <c r="U4" s="75">
        <v>0</v>
      </c>
      <c r="V4" s="75">
        <v>0.56566656381647296</v>
      </c>
      <c r="W4" s="75">
        <v>0</v>
      </c>
      <c r="X4" s="75">
        <v>22.08632263938927</v>
      </c>
      <c r="Y4" s="75">
        <v>60.24159063000485</v>
      </c>
      <c r="Z4" s="75">
        <v>29.124393403879004</v>
      </c>
      <c r="AA4" s="75"/>
      <c r="AB4" s="75"/>
      <c r="AC4" s="75"/>
      <c r="AD4" s="75">
        <f>X50*$Q$58</f>
        <v>867.19425190671075</v>
      </c>
      <c r="AE4" s="75">
        <f t="shared" ref="AE4:AE15" si="0">Y50*$Q$59</f>
        <v>1185.5921018584609</v>
      </c>
      <c r="AF4" s="75">
        <f t="shared" ref="AF4:AF15" si="1">Z50*$Q$60</f>
        <v>1273.0118672832621</v>
      </c>
      <c r="AG4" s="75">
        <f t="shared" ref="AG4:AG15" si="2">AA50*$Q$61</f>
        <v>1440.3941724987476</v>
      </c>
      <c r="AH4" s="75">
        <f t="shared" ref="AH4:AH15" si="3">AB50*$Q$62</f>
        <v>1686.3591855884472</v>
      </c>
      <c r="AI4" s="75">
        <f t="shared" ref="AI4:AI15" si="4">AK128*$AK$141</f>
        <v>0.99015111612650142</v>
      </c>
      <c r="AJ4" s="75"/>
      <c r="AK4" s="75"/>
      <c r="AL4" s="75"/>
      <c r="AM4" s="75">
        <f t="shared" ref="AM4:AM15" si="5">AL128*$AL$141</f>
        <v>311.02112287818841</v>
      </c>
      <c r="AN4" s="75">
        <f t="shared" ref="AN4:AN15" si="6">AM128*$AM$141</f>
        <v>72.177137646421798</v>
      </c>
      <c r="AO4" s="75"/>
      <c r="AP4" s="75">
        <f t="shared" ref="AP4:AP15" si="7">AN128*$AN$141</f>
        <v>4016.798597369861</v>
      </c>
      <c r="AQ4" s="76">
        <v>-2140.9483767928832</v>
      </c>
      <c r="AR4" s="1">
        <f>SUM(C4:AQ4)</f>
        <v>17644.818242786099</v>
      </c>
      <c r="AS4">
        <v>17644.818242786099</v>
      </c>
      <c r="AT4" s="1">
        <f t="shared" ref="AT4:AT43" si="8">AS4-AR4</f>
        <v>0</v>
      </c>
      <c r="AU4" s="69">
        <f t="shared" ref="AU4:AU43" si="9">AT4/AR4</f>
        <v>0</v>
      </c>
    </row>
    <row r="5" spans="1:48" x14ac:dyDescent="0.25">
      <c r="A5">
        <v>2</v>
      </c>
      <c r="B5" s="59" t="s">
        <v>25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75">
        <v>93.153630551915683</v>
      </c>
      <c r="P5" s="75">
        <v>1536.3800550122871</v>
      </c>
      <c r="Q5" s="75">
        <v>3052.0114075578917</v>
      </c>
      <c r="R5" s="75">
        <v>1068.5656368133666</v>
      </c>
      <c r="S5" s="75">
        <v>107.09306706270608</v>
      </c>
      <c r="T5" s="75">
        <v>0.26620579874544925</v>
      </c>
      <c r="U5" s="75">
        <v>7.6142319068131972E-2</v>
      </c>
      <c r="V5" s="75">
        <v>9.0507926809183688E-3</v>
      </c>
      <c r="W5" s="75">
        <v>5.3390694875905574E-3</v>
      </c>
      <c r="X5" s="75">
        <v>1.5033980325840067E-2</v>
      </c>
      <c r="Y5" s="75">
        <v>3.4607094536337223E-2</v>
      </c>
      <c r="Z5" s="75">
        <v>0.39412847163489739</v>
      </c>
      <c r="AA5" s="75"/>
      <c r="AB5" s="75"/>
      <c r="AC5" s="75"/>
      <c r="AD5" s="75">
        <f t="shared" ref="AD5:AD15" si="10">X51*$Q$58</f>
        <v>22.301419376028914</v>
      </c>
      <c r="AE5" s="75">
        <f t="shared" si="0"/>
        <v>34.38976631396779</v>
      </c>
      <c r="AF5" s="75">
        <f t="shared" si="1"/>
        <v>58.25718181563672</v>
      </c>
      <c r="AG5" s="75">
        <f t="shared" si="2"/>
        <v>76.952525554990785</v>
      </c>
      <c r="AH5" s="75">
        <f t="shared" si="3"/>
        <v>174.46723205411462</v>
      </c>
      <c r="AI5" s="75">
        <f t="shared" si="4"/>
        <v>0</v>
      </c>
      <c r="AJ5" s="75"/>
      <c r="AK5" s="75"/>
      <c r="AL5" s="75"/>
      <c r="AM5" s="75">
        <f t="shared" si="5"/>
        <v>0</v>
      </c>
      <c r="AN5" s="75">
        <f t="shared" si="6"/>
        <v>-69.459401743822013</v>
      </c>
      <c r="AO5" s="75"/>
      <c r="AP5" s="75">
        <f t="shared" si="7"/>
        <v>20748.347812074953</v>
      </c>
      <c r="AQ5" s="76">
        <v>-342.31234660147311</v>
      </c>
      <c r="AR5" s="1">
        <f t="shared" ref="AR5:AR43" si="11">SUM(C5:AQ5)</f>
        <v>26560.948493369044</v>
      </c>
      <c r="AS5">
        <v>26560.948493369044</v>
      </c>
      <c r="AT5" s="1">
        <f t="shared" si="8"/>
        <v>0</v>
      </c>
      <c r="AU5" s="54">
        <f t="shared" si="9"/>
        <v>0</v>
      </c>
    </row>
    <row r="6" spans="1:48" x14ac:dyDescent="0.25">
      <c r="A6">
        <v>3</v>
      </c>
      <c r="B6" s="59" t="s">
        <v>26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75">
        <v>3360.5131515737608</v>
      </c>
      <c r="P6" s="75">
        <v>2520.4388498006074</v>
      </c>
      <c r="Q6" s="75">
        <v>13997.215826118698</v>
      </c>
      <c r="R6" s="75">
        <v>513.45298965254437</v>
      </c>
      <c r="S6" s="75">
        <v>7476.5037703347198</v>
      </c>
      <c r="T6" s="75">
        <v>4583.3564959905925</v>
      </c>
      <c r="U6" s="75">
        <v>3627.5235362570447</v>
      </c>
      <c r="V6" s="75">
        <v>426.74977145084813</v>
      </c>
      <c r="W6" s="75">
        <v>46.307253212774718</v>
      </c>
      <c r="X6" s="75">
        <v>1011.9689992340913</v>
      </c>
      <c r="Y6" s="75">
        <v>2625.7837192834909</v>
      </c>
      <c r="Z6" s="75">
        <v>839.59152707663804</v>
      </c>
      <c r="AA6" s="75"/>
      <c r="AB6" s="75"/>
      <c r="AC6" s="75"/>
      <c r="AD6" s="75">
        <f t="shared" si="10"/>
        <v>2276.3385537727527</v>
      </c>
      <c r="AE6" s="75">
        <f t="shared" si="0"/>
        <v>3576.3325850578481</v>
      </c>
      <c r="AF6" s="75">
        <f t="shared" si="1"/>
        <v>4139.4188384457211</v>
      </c>
      <c r="AG6" s="75">
        <f t="shared" si="2"/>
        <v>5400.483217529465</v>
      </c>
      <c r="AH6" s="75">
        <f t="shared" si="3"/>
        <v>8560.6671667773644</v>
      </c>
      <c r="AI6" s="75">
        <f t="shared" si="4"/>
        <v>119.47869005515372</v>
      </c>
      <c r="AJ6" s="75"/>
      <c r="AK6" s="75"/>
      <c r="AL6" s="75"/>
      <c r="AM6" s="75">
        <f t="shared" si="5"/>
        <v>12644.217787754396</v>
      </c>
      <c r="AN6" s="75">
        <f t="shared" si="6"/>
        <v>-1161.7574862704521</v>
      </c>
      <c r="AO6" s="75"/>
      <c r="AP6" s="75">
        <f t="shared" si="7"/>
        <v>16231.052629174057</v>
      </c>
      <c r="AQ6" s="76">
        <v>21060.998372457587</v>
      </c>
      <c r="AR6" s="1">
        <f t="shared" si="11"/>
        <v>113876.63624473971</v>
      </c>
      <c r="AS6">
        <v>113876.63624473971</v>
      </c>
      <c r="AT6" s="1">
        <f t="shared" si="8"/>
        <v>0</v>
      </c>
      <c r="AU6" s="54">
        <f t="shared" si="9"/>
        <v>0</v>
      </c>
    </row>
    <row r="7" spans="1:48" ht="21" x14ac:dyDescent="0.25">
      <c r="A7">
        <v>4</v>
      </c>
      <c r="B7" s="59" t="s">
        <v>27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75">
        <v>112.80178844241203</v>
      </c>
      <c r="P7" s="75">
        <v>1964.0239362678262</v>
      </c>
      <c r="Q7" s="75">
        <v>1691.0092771249344</v>
      </c>
      <c r="R7" s="75">
        <v>4222.0732642555431</v>
      </c>
      <c r="S7" s="75">
        <v>91.284361253164704</v>
      </c>
      <c r="T7" s="75">
        <v>540.30981193902642</v>
      </c>
      <c r="U7" s="75">
        <v>278.68906262126728</v>
      </c>
      <c r="V7" s="75">
        <v>57.003161636133292</v>
      </c>
      <c r="W7" s="75">
        <v>90.4083064266581</v>
      </c>
      <c r="X7" s="75">
        <v>135.55458668973102</v>
      </c>
      <c r="Y7" s="75">
        <v>481.51800915969716</v>
      </c>
      <c r="Z7" s="75">
        <v>560.8347740164362</v>
      </c>
      <c r="AA7" s="75"/>
      <c r="AB7" s="75"/>
      <c r="AC7" s="75"/>
      <c r="AD7" s="75">
        <f t="shared" si="10"/>
        <v>730.66453671211048</v>
      </c>
      <c r="AE7" s="75">
        <f t="shared" si="0"/>
        <v>862.70234232516054</v>
      </c>
      <c r="AF7" s="75">
        <f t="shared" si="1"/>
        <v>898.33472778465136</v>
      </c>
      <c r="AG7" s="75">
        <f t="shared" si="2"/>
        <v>1081.4960433249275</v>
      </c>
      <c r="AH7" s="75">
        <f t="shared" si="3"/>
        <v>1403.1420662602477</v>
      </c>
      <c r="AI7" s="75">
        <f t="shared" si="4"/>
        <v>69.209551178260796</v>
      </c>
      <c r="AJ7" s="75"/>
      <c r="AK7" s="75"/>
      <c r="AL7" s="75"/>
      <c r="AM7" s="75">
        <f t="shared" si="5"/>
        <v>0</v>
      </c>
      <c r="AN7" s="75">
        <f t="shared" si="6"/>
        <v>0.1281209188531062</v>
      </c>
      <c r="AO7" s="75"/>
      <c r="AP7" s="75">
        <f t="shared" si="7"/>
        <v>67.500781116651766</v>
      </c>
      <c r="AQ7" s="76">
        <v>-1757.4737818988106</v>
      </c>
      <c r="AR7" s="1">
        <f t="shared" si="11"/>
        <v>13581.214727554887</v>
      </c>
      <c r="AS7">
        <v>13581.214727554887</v>
      </c>
      <c r="AT7" s="1">
        <f t="shared" si="8"/>
        <v>0</v>
      </c>
      <c r="AU7" s="54">
        <f t="shared" si="9"/>
        <v>0</v>
      </c>
    </row>
    <row r="8" spans="1:48" x14ac:dyDescent="0.25">
      <c r="A8">
        <v>5</v>
      </c>
      <c r="B8" s="59" t="s">
        <v>28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75">
        <v>27.688704374574122</v>
      </c>
      <c r="P8" s="75">
        <v>12.966078042682915</v>
      </c>
      <c r="Q8" s="75">
        <v>38.830990988776705</v>
      </c>
      <c r="R8" s="75">
        <v>99.611245017582519</v>
      </c>
      <c r="S8" s="75">
        <v>3193.5457843369163</v>
      </c>
      <c r="T8" s="75">
        <v>260.43760998387</v>
      </c>
      <c r="U8" s="75">
        <v>154.15329608303003</v>
      </c>
      <c r="V8" s="75">
        <v>9.9086685593005903</v>
      </c>
      <c r="W8" s="75">
        <v>2193.3180970105918</v>
      </c>
      <c r="X8" s="75">
        <v>67.561225279686582</v>
      </c>
      <c r="Y8" s="75">
        <v>361.44086673788411</v>
      </c>
      <c r="Z8" s="75">
        <v>362.83115210154102</v>
      </c>
      <c r="AA8" s="75"/>
      <c r="AB8" s="75"/>
      <c r="AC8" s="75"/>
      <c r="AD8" s="75">
        <f t="shared" si="10"/>
        <v>159.28083687763311</v>
      </c>
      <c r="AE8" s="75">
        <f t="shared" si="0"/>
        <v>229.9455371232535</v>
      </c>
      <c r="AF8" s="75">
        <f t="shared" si="1"/>
        <v>217.87478525801842</v>
      </c>
      <c r="AG8" s="75">
        <f t="shared" si="2"/>
        <v>349.37038361019853</v>
      </c>
      <c r="AH8" s="75">
        <f t="shared" si="3"/>
        <v>638.08773589939779</v>
      </c>
      <c r="AI8" s="75">
        <f t="shared" si="4"/>
        <v>0</v>
      </c>
      <c r="AJ8" s="75"/>
      <c r="AK8" s="75"/>
      <c r="AL8" s="75"/>
      <c r="AM8" s="75">
        <f t="shared" si="5"/>
        <v>19146.270726677263</v>
      </c>
      <c r="AN8" s="75">
        <f t="shared" si="6"/>
        <v>0</v>
      </c>
      <c r="AO8" s="75"/>
      <c r="AP8" s="75">
        <f t="shared" si="7"/>
        <v>0</v>
      </c>
      <c r="AQ8" s="76">
        <v>-1727.011536304828</v>
      </c>
      <c r="AR8" s="1">
        <f t="shared" si="11"/>
        <v>25796.112187657371</v>
      </c>
      <c r="AS8">
        <v>25796.112187657371</v>
      </c>
      <c r="AT8" s="1">
        <f t="shared" si="8"/>
        <v>0</v>
      </c>
      <c r="AU8" s="54">
        <f t="shared" si="9"/>
        <v>0</v>
      </c>
    </row>
    <row r="9" spans="1:48" ht="21" x14ac:dyDescent="0.25">
      <c r="A9">
        <v>6</v>
      </c>
      <c r="B9" s="59" t="s">
        <v>29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75">
        <v>213.50040878204595</v>
      </c>
      <c r="P9" s="75">
        <v>74.95703111560465</v>
      </c>
      <c r="Q9" s="75">
        <v>410.78425434074165</v>
      </c>
      <c r="R9" s="75">
        <v>6.3598059067893473</v>
      </c>
      <c r="S9" s="75">
        <v>37.123788226751017</v>
      </c>
      <c r="T9" s="75">
        <v>1548.5977294921004</v>
      </c>
      <c r="U9" s="75">
        <v>762.73921260681914</v>
      </c>
      <c r="V9" s="75">
        <v>36.976505772052946</v>
      </c>
      <c r="W9" s="75">
        <v>22.136213466498809</v>
      </c>
      <c r="X9" s="75">
        <v>300.0886139282826</v>
      </c>
      <c r="Y9" s="75">
        <v>424.10239820518302</v>
      </c>
      <c r="Z9" s="75">
        <v>86.854599618761796</v>
      </c>
      <c r="AA9" s="75"/>
      <c r="AB9" s="75"/>
      <c r="AC9" s="75"/>
      <c r="AD9" s="75">
        <f t="shared" si="10"/>
        <v>330.98515466182846</v>
      </c>
      <c r="AE9" s="75">
        <f t="shared" si="0"/>
        <v>551.57346180672641</v>
      </c>
      <c r="AF9" s="75">
        <f t="shared" si="1"/>
        <v>795.45461888422051</v>
      </c>
      <c r="AG9" s="75">
        <f t="shared" si="2"/>
        <v>1200.6993745105319</v>
      </c>
      <c r="AH9" s="75">
        <f t="shared" si="3"/>
        <v>2900.9839206650286</v>
      </c>
      <c r="AI9" s="75">
        <f t="shared" si="4"/>
        <v>547.37750650757528</v>
      </c>
      <c r="AJ9" s="75"/>
      <c r="AK9" s="75"/>
      <c r="AL9" s="75"/>
      <c r="AM9" s="75">
        <f t="shared" si="5"/>
        <v>2.5740958886186864E-13</v>
      </c>
      <c r="AN9" s="75">
        <f t="shared" si="6"/>
        <v>0</v>
      </c>
      <c r="AO9" s="75"/>
      <c r="AP9" s="75">
        <f t="shared" si="7"/>
        <v>709.98084741746698</v>
      </c>
      <c r="AQ9" s="76">
        <v>722.11752413139948</v>
      </c>
      <c r="AR9" s="1">
        <f t="shared" si="11"/>
        <v>11683.392970046409</v>
      </c>
      <c r="AS9">
        <v>11683.392970046409</v>
      </c>
      <c r="AT9" s="1">
        <f t="shared" si="8"/>
        <v>0</v>
      </c>
      <c r="AU9" s="54">
        <f t="shared" si="9"/>
        <v>0</v>
      </c>
    </row>
    <row r="10" spans="1:48" ht="21" x14ac:dyDescent="0.25">
      <c r="A10">
        <v>7</v>
      </c>
      <c r="B10" s="59" t="s">
        <v>30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75">
        <v>429.4752743326988</v>
      </c>
      <c r="P10" s="75">
        <v>931.4161323319945</v>
      </c>
      <c r="Q10" s="75">
        <v>2827.4663361213593</v>
      </c>
      <c r="R10" s="75">
        <v>269.31211319217965</v>
      </c>
      <c r="S10" s="75">
        <v>282.72364572887977</v>
      </c>
      <c r="T10" s="75">
        <v>3456.6444606158339</v>
      </c>
      <c r="U10" s="75">
        <v>5120.2585687888932</v>
      </c>
      <c r="V10" s="75">
        <v>653.80759849768435</v>
      </c>
      <c r="W10" s="75">
        <v>34.347722364620033</v>
      </c>
      <c r="X10" s="75">
        <v>1005.7261300381633</v>
      </c>
      <c r="Y10" s="75">
        <v>504.46684621511872</v>
      </c>
      <c r="Z10" s="75">
        <v>494.49166097212213</v>
      </c>
      <c r="AA10" s="75"/>
      <c r="AB10" s="75"/>
      <c r="AC10" s="75"/>
      <c r="AD10" s="75">
        <f t="shared" si="10"/>
        <v>1089.3096012202379</v>
      </c>
      <c r="AE10" s="75">
        <f t="shared" si="0"/>
        <v>1830.2753596439945</v>
      </c>
      <c r="AF10" s="75">
        <f t="shared" si="1"/>
        <v>2281.6663233301224</v>
      </c>
      <c r="AG10" s="75">
        <f t="shared" si="2"/>
        <v>3392.170727891712</v>
      </c>
      <c r="AH10" s="75">
        <f t="shared" si="3"/>
        <v>6978.9534926704473</v>
      </c>
      <c r="AI10" s="75">
        <f t="shared" si="4"/>
        <v>11.460181819241036</v>
      </c>
      <c r="AJ10" s="75"/>
      <c r="AK10" s="75"/>
      <c r="AL10" s="75"/>
      <c r="AM10" s="75">
        <f t="shared" si="5"/>
        <v>2235.3221504354033</v>
      </c>
      <c r="AN10" s="75">
        <f t="shared" si="6"/>
        <v>3.6258810825658593E-17</v>
      </c>
      <c r="AO10" s="75"/>
      <c r="AP10" s="75">
        <f t="shared" si="7"/>
        <v>2432.198713028833</v>
      </c>
      <c r="AQ10" s="76">
        <v>-4464.3497048495665</v>
      </c>
      <c r="AR10" s="1">
        <f t="shared" si="11"/>
        <v>31797.143334389973</v>
      </c>
      <c r="AS10">
        <v>31797.143334389973</v>
      </c>
      <c r="AT10" s="1">
        <f t="shared" si="8"/>
        <v>0</v>
      </c>
      <c r="AU10" s="54">
        <f t="shared" si="9"/>
        <v>0</v>
      </c>
    </row>
    <row r="11" spans="1:48" x14ac:dyDescent="0.25">
      <c r="A11">
        <v>8</v>
      </c>
      <c r="B11" s="59" t="s">
        <v>31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75">
        <v>393.21771288996166</v>
      </c>
      <c r="P11" s="75">
        <v>244.20938352800525</v>
      </c>
      <c r="Q11" s="75">
        <v>840.46922046226348</v>
      </c>
      <c r="R11" s="75">
        <v>329.03159761066331</v>
      </c>
      <c r="S11" s="75">
        <v>686.65800286348565</v>
      </c>
      <c r="T11" s="75">
        <v>1152.6816782470678</v>
      </c>
      <c r="U11" s="75">
        <v>602.90029126579964</v>
      </c>
      <c r="V11" s="75">
        <v>1890.3310382453051</v>
      </c>
      <c r="W11" s="75">
        <v>816.22413691396139</v>
      </c>
      <c r="X11" s="75">
        <v>448.92454278652735</v>
      </c>
      <c r="Y11" s="75">
        <v>222.39917069994598</v>
      </c>
      <c r="Z11" s="75">
        <v>50.920940363447848</v>
      </c>
      <c r="AA11" s="75"/>
      <c r="AB11" s="75"/>
      <c r="AC11" s="75"/>
      <c r="AD11" s="75">
        <f t="shared" si="10"/>
        <v>78.297670664932852</v>
      </c>
      <c r="AE11" s="75">
        <f t="shared" si="0"/>
        <v>158.94842248099846</v>
      </c>
      <c r="AF11" s="75">
        <f t="shared" si="1"/>
        <v>272.55057402455941</v>
      </c>
      <c r="AG11" s="75">
        <f t="shared" si="2"/>
        <v>417.06833566347922</v>
      </c>
      <c r="AH11" s="75">
        <f t="shared" si="3"/>
        <v>1202.4235970707425</v>
      </c>
      <c r="AI11" s="75">
        <f t="shared" si="4"/>
        <v>82.334947698615622</v>
      </c>
      <c r="AJ11" s="75"/>
      <c r="AK11" s="75"/>
      <c r="AL11" s="75"/>
      <c r="AM11" s="75">
        <f t="shared" si="5"/>
        <v>0</v>
      </c>
      <c r="AN11" s="75">
        <f t="shared" si="6"/>
        <v>0</v>
      </c>
      <c r="AO11" s="75"/>
      <c r="AP11" s="75">
        <f t="shared" si="7"/>
        <v>342.63888443583051</v>
      </c>
      <c r="AQ11" s="76">
        <v>3767.7988748069529</v>
      </c>
      <c r="AR11" s="1">
        <f t="shared" si="11"/>
        <v>14000.029022722545</v>
      </c>
      <c r="AS11">
        <v>14000.029022722545</v>
      </c>
      <c r="AT11" s="1">
        <f t="shared" si="8"/>
        <v>0</v>
      </c>
      <c r="AU11" s="54">
        <f t="shared" si="9"/>
        <v>0</v>
      </c>
    </row>
    <row r="12" spans="1:48" ht="21" x14ac:dyDescent="0.25">
      <c r="A12">
        <v>9</v>
      </c>
      <c r="B12" s="59" t="s">
        <v>32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75">
        <v>60.102105588494801</v>
      </c>
      <c r="P12" s="75">
        <v>79.500233739104274</v>
      </c>
      <c r="Q12" s="75">
        <v>311.30717512664251</v>
      </c>
      <c r="R12" s="75">
        <v>40.002950452821494</v>
      </c>
      <c r="S12" s="75">
        <v>95.422139449087155</v>
      </c>
      <c r="T12" s="75">
        <v>2161.7011279625331</v>
      </c>
      <c r="U12" s="75">
        <v>789.49170657541947</v>
      </c>
      <c r="V12" s="75">
        <v>173.9968009003739</v>
      </c>
      <c r="W12" s="75">
        <v>299.64446978539587</v>
      </c>
      <c r="X12" s="75">
        <v>695.88930890238771</v>
      </c>
      <c r="Y12" s="75">
        <v>859.45635365502085</v>
      </c>
      <c r="Z12" s="75">
        <v>147.86297171612793</v>
      </c>
      <c r="AA12" s="75"/>
      <c r="AB12" s="75"/>
      <c r="AC12" s="75"/>
      <c r="AD12" s="75">
        <f t="shared" si="10"/>
        <v>3140.9281731578403</v>
      </c>
      <c r="AE12" s="75">
        <f t="shared" si="0"/>
        <v>3424.7789394286951</v>
      </c>
      <c r="AF12" s="75">
        <f t="shared" si="1"/>
        <v>3611.0070077856453</v>
      </c>
      <c r="AG12" s="75">
        <f t="shared" si="2"/>
        <v>4576.1827830115626</v>
      </c>
      <c r="AH12" s="75">
        <f t="shared" si="3"/>
        <v>8771.8087783734172</v>
      </c>
      <c r="AI12" s="75">
        <f t="shared" si="4"/>
        <v>0</v>
      </c>
      <c r="AJ12" s="75"/>
      <c r="AK12" s="75"/>
      <c r="AL12" s="75"/>
      <c r="AM12" s="75">
        <f t="shared" si="5"/>
        <v>134.77343480649682</v>
      </c>
      <c r="AN12" s="75">
        <f t="shared" si="6"/>
        <v>0</v>
      </c>
      <c r="AO12" s="75"/>
      <c r="AP12" s="75">
        <f t="shared" si="7"/>
        <v>56.819339795065822</v>
      </c>
      <c r="AQ12" s="76">
        <v>-11469.55599911977</v>
      </c>
      <c r="AR12" s="1">
        <f t="shared" si="11"/>
        <v>17961.119801092362</v>
      </c>
      <c r="AS12">
        <v>17961.119801092362</v>
      </c>
      <c r="AT12" s="1">
        <f t="shared" si="8"/>
        <v>0</v>
      </c>
      <c r="AU12" s="54">
        <f t="shared" si="9"/>
        <v>0</v>
      </c>
    </row>
    <row r="13" spans="1:48" x14ac:dyDescent="0.25">
      <c r="A13">
        <v>10</v>
      </c>
      <c r="B13" s="59" t="s">
        <v>33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75">
        <v>1558.7234732047095</v>
      </c>
      <c r="P13" s="75">
        <v>3791.0667180502423</v>
      </c>
      <c r="Q13" s="75">
        <v>4500.5239439576408</v>
      </c>
      <c r="R13" s="75">
        <v>899.32523660552317</v>
      </c>
      <c r="S13" s="75">
        <v>1700.1979370303686</v>
      </c>
      <c r="T13" s="75">
        <v>4700.9402431324706</v>
      </c>
      <c r="U13" s="75">
        <v>4580.8907645148893</v>
      </c>
      <c r="V13" s="75">
        <v>1996.6071300569511</v>
      </c>
      <c r="W13" s="75">
        <v>413.32232272311046</v>
      </c>
      <c r="X13" s="75">
        <v>4172.5016706384749</v>
      </c>
      <c r="Y13" s="75">
        <v>1758.4369149608422</v>
      </c>
      <c r="Z13" s="75">
        <v>811.18895725259028</v>
      </c>
      <c r="AA13" s="75"/>
      <c r="AB13" s="75"/>
      <c r="AC13" s="75"/>
      <c r="AD13" s="75">
        <f t="shared" si="10"/>
        <v>125.62945616408422</v>
      </c>
      <c r="AE13" s="75">
        <f t="shared" si="0"/>
        <v>209.47590977771455</v>
      </c>
      <c r="AF13" s="75">
        <f t="shared" si="1"/>
        <v>296.55992002898137</v>
      </c>
      <c r="AG13" s="75">
        <f t="shared" si="2"/>
        <v>586.11142810984484</v>
      </c>
      <c r="AH13" s="75">
        <f t="shared" si="3"/>
        <v>2564.7718970467349</v>
      </c>
      <c r="AI13" s="75">
        <f t="shared" si="4"/>
        <v>165.52873788479309</v>
      </c>
      <c r="AJ13" s="75"/>
      <c r="AK13" s="75"/>
      <c r="AL13" s="75"/>
      <c r="AM13" s="75">
        <f t="shared" si="5"/>
        <v>4341.5601878067991</v>
      </c>
      <c r="AN13" s="75">
        <f t="shared" si="6"/>
        <v>0</v>
      </c>
      <c r="AO13" s="75"/>
      <c r="AP13" s="75">
        <f t="shared" si="7"/>
        <v>3093.7553730521036</v>
      </c>
      <c r="AQ13" s="76">
        <v>-3110.6739137695113</v>
      </c>
      <c r="AR13" s="1">
        <f t="shared" si="11"/>
        <v>39156.444308229351</v>
      </c>
      <c r="AS13">
        <v>39156.444308229351</v>
      </c>
      <c r="AT13" s="1">
        <f t="shared" si="8"/>
        <v>0</v>
      </c>
      <c r="AU13" s="54">
        <f t="shared" si="9"/>
        <v>0</v>
      </c>
    </row>
    <row r="14" spans="1:48" x14ac:dyDescent="0.25">
      <c r="A14">
        <v>11</v>
      </c>
      <c r="B14" s="59" t="s">
        <v>34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75">
        <v>7.4021136868857509</v>
      </c>
      <c r="P14" s="75">
        <v>8.4917168737767046</v>
      </c>
      <c r="Q14" s="75">
        <v>34.355257082333786</v>
      </c>
      <c r="R14" s="75">
        <v>8.765265083371318E-2</v>
      </c>
      <c r="S14" s="75">
        <v>10.715099680587555</v>
      </c>
      <c r="T14" s="75">
        <v>48.160434973614251</v>
      </c>
      <c r="U14" s="75">
        <v>109.56735071856913</v>
      </c>
      <c r="V14" s="75">
        <v>20.455101027930379</v>
      </c>
      <c r="W14" s="75">
        <v>0.32984871020015616</v>
      </c>
      <c r="X14" s="75">
        <v>4.5900603105766233</v>
      </c>
      <c r="Y14" s="75">
        <v>1010.1491246852461</v>
      </c>
      <c r="Z14" s="75">
        <v>41.975810516627696</v>
      </c>
      <c r="AA14" s="75"/>
      <c r="AB14" s="75"/>
      <c r="AC14" s="75"/>
      <c r="AD14" s="75">
        <f t="shared" si="10"/>
        <v>1231.857662602469</v>
      </c>
      <c r="AE14" s="75">
        <f t="shared" si="0"/>
        <v>1760.0098352782272</v>
      </c>
      <c r="AF14" s="75">
        <f t="shared" si="1"/>
        <v>2293.8052068898651</v>
      </c>
      <c r="AG14" s="75">
        <f t="shared" si="2"/>
        <v>3623.2707562828878</v>
      </c>
      <c r="AH14" s="75">
        <f t="shared" si="3"/>
        <v>8298.9078351011249</v>
      </c>
      <c r="AI14" s="75">
        <f t="shared" si="4"/>
        <v>11745.781713406728</v>
      </c>
      <c r="AJ14" s="75"/>
      <c r="AK14" s="75"/>
      <c r="AL14" s="75"/>
      <c r="AM14" s="75">
        <f t="shared" si="5"/>
        <v>0</v>
      </c>
      <c r="AN14" s="75">
        <f t="shared" si="6"/>
        <v>0</v>
      </c>
      <c r="AO14" s="75"/>
      <c r="AP14" s="75">
        <f t="shared" si="7"/>
        <v>5.4987769581763883</v>
      </c>
      <c r="AQ14" s="76">
        <v>-2143.4851673321355</v>
      </c>
      <c r="AR14" s="1">
        <f t="shared" si="11"/>
        <v>28111.926190104525</v>
      </c>
      <c r="AS14">
        <v>28111.926190104525</v>
      </c>
      <c r="AT14" s="1">
        <f t="shared" si="8"/>
        <v>0</v>
      </c>
      <c r="AU14" s="54">
        <f t="shared" si="9"/>
        <v>0</v>
      </c>
    </row>
    <row r="15" spans="1:48" x14ac:dyDescent="0.25">
      <c r="A15">
        <v>12</v>
      </c>
      <c r="B15" s="59" t="s">
        <v>35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75">
        <v>3.9229281341100295</v>
      </c>
      <c r="P15" s="75">
        <v>0</v>
      </c>
      <c r="Q15" s="75">
        <v>16.715916336601499</v>
      </c>
      <c r="R15" s="75">
        <v>0</v>
      </c>
      <c r="S15" s="75">
        <v>13.394942807725002</v>
      </c>
      <c r="T15" s="75">
        <v>34.080501391594488</v>
      </c>
      <c r="U15" s="75">
        <v>22.23327917705873</v>
      </c>
      <c r="V15" s="75">
        <v>0</v>
      </c>
      <c r="W15" s="75">
        <v>0</v>
      </c>
      <c r="X15" s="75">
        <v>0</v>
      </c>
      <c r="Y15" s="75">
        <v>2.1499921642028901</v>
      </c>
      <c r="Z15" s="75">
        <v>0</v>
      </c>
      <c r="AA15" s="77"/>
      <c r="AB15" s="77"/>
      <c r="AC15" s="77"/>
      <c r="AD15" s="75">
        <f t="shared" si="10"/>
        <v>120.91654540022451</v>
      </c>
      <c r="AE15" s="75">
        <f t="shared" si="0"/>
        <v>152.94777926375059</v>
      </c>
      <c r="AF15" s="75">
        <f t="shared" si="1"/>
        <v>199.61355086066837</v>
      </c>
      <c r="AG15" s="75">
        <f t="shared" si="2"/>
        <v>340.68430525322748</v>
      </c>
      <c r="AH15" s="75">
        <f t="shared" si="3"/>
        <v>788.08189398437412</v>
      </c>
      <c r="AI15" s="75">
        <f t="shared" si="4"/>
        <v>10479.526220333504</v>
      </c>
      <c r="AJ15" s="77"/>
      <c r="AK15" s="77"/>
      <c r="AL15" s="77"/>
      <c r="AM15" s="75">
        <f t="shared" si="5"/>
        <v>0</v>
      </c>
      <c r="AN15" s="75">
        <f t="shared" si="6"/>
        <v>0</v>
      </c>
      <c r="AO15" s="77"/>
      <c r="AP15" s="75">
        <f t="shared" si="7"/>
        <v>0</v>
      </c>
      <c r="AQ15" s="76">
        <v>-1414.7546192085374</v>
      </c>
      <c r="AR15" s="1">
        <f t="shared" si="11"/>
        <v>10759.513235898505</v>
      </c>
      <c r="AS15">
        <v>10759.513235898505</v>
      </c>
      <c r="AT15" s="1">
        <f t="shared" si="8"/>
        <v>0</v>
      </c>
      <c r="AU15" s="54">
        <f t="shared" si="9"/>
        <v>0</v>
      </c>
    </row>
    <row r="16" spans="1:48" ht="21" x14ac:dyDescent="0.25">
      <c r="B16" s="61" t="s">
        <v>24</v>
      </c>
      <c r="C16" s="56">
        <v>12822.783598798489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20.021430382437423</v>
      </c>
      <c r="J16" s="56">
        <v>0</v>
      </c>
      <c r="K16" s="56">
        <v>0</v>
      </c>
      <c r="L16" s="56">
        <v>1142.8329705007513</v>
      </c>
      <c r="M16" s="56">
        <v>0</v>
      </c>
      <c r="N16" s="56">
        <v>0</v>
      </c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7"/>
      <c r="AB16" s="77"/>
      <c r="AC16" s="77"/>
      <c r="AD16" s="75"/>
      <c r="AE16" s="75"/>
      <c r="AF16" s="75"/>
      <c r="AG16" s="75"/>
      <c r="AH16" s="75"/>
      <c r="AI16" s="75"/>
      <c r="AJ16" s="77"/>
      <c r="AK16" s="77"/>
      <c r="AL16" s="77"/>
      <c r="AM16" s="75"/>
      <c r="AN16" s="75"/>
      <c r="AO16" s="77"/>
      <c r="AP16" s="75"/>
      <c r="AQ16" s="76">
        <v>-1.3880305323091306</v>
      </c>
      <c r="AR16" s="1">
        <f t="shared" si="11"/>
        <v>13984.249969149369</v>
      </c>
      <c r="AS16">
        <v>13984.249969149369</v>
      </c>
      <c r="AT16" s="1">
        <f t="shared" si="8"/>
        <v>0</v>
      </c>
      <c r="AU16" s="54">
        <f t="shared" si="9"/>
        <v>0</v>
      </c>
      <c r="AV16" s="1"/>
    </row>
    <row r="17" spans="2:47" x14ac:dyDescent="0.25">
      <c r="B17" s="61" t="s">
        <v>25</v>
      </c>
      <c r="C17" s="56">
        <v>0</v>
      </c>
      <c r="D17" s="56">
        <v>23412.150423686769</v>
      </c>
      <c r="E17" s="56">
        <v>684.86043437998126</v>
      </c>
      <c r="F17" s="56">
        <v>0</v>
      </c>
      <c r="G17" s="56">
        <v>0</v>
      </c>
      <c r="H17" s="56">
        <v>0</v>
      </c>
      <c r="I17" s="56">
        <v>66.827764784769016</v>
      </c>
      <c r="J17" s="56">
        <v>0</v>
      </c>
      <c r="K17" s="56">
        <v>2.3128978000000004</v>
      </c>
      <c r="L17" s="56">
        <v>649.68646251343171</v>
      </c>
      <c r="M17" s="56">
        <v>0</v>
      </c>
      <c r="N17" s="56">
        <v>0</v>
      </c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7"/>
      <c r="AB17" s="77"/>
      <c r="AC17" s="77"/>
      <c r="AD17" s="75"/>
      <c r="AE17" s="75"/>
      <c r="AF17" s="75"/>
      <c r="AG17" s="75"/>
      <c r="AH17" s="75"/>
      <c r="AI17" s="75"/>
      <c r="AJ17" s="77"/>
      <c r="AK17" s="77"/>
      <c r="AL17" s="77"/>
      <c r="AM17" s="75"/>
      <c r="AN17" s="75"/>
      <c r="AO17" s="77"/>
      <c r="AP17" s="75"/>
      <c r="AQ17" s="76">
        <v>18.746743954750855</v>
      </c>
      <c r="AR17" s="1">
        <f t="shared" si="11"/>
        <v>24834.584727119702</v>
      </c>
      <c r="AS17">
        <v>24834.584727119702</v>
      </c>
      <c r="AT17" s="1">
        <f t="shared" si="8"/>
        <v>0</v>
      </c>
      <c r="AU17" s="54">
        <f t="shared" si="9"/>
        <v>0</v>
      </c>
    </row>
    <row r="18" spans="2:47" x14ac:dyDescent="0.25">
      <c r="B18" s="61" t="s">
        <v>26</v>
      </c>
      <c r="C18" s="56">
        <v>112.87408350237355</v>
      </c>
      <c r="D18" s="56">
        <v>79.469890406317106</v>
      </c>
      <c r="E18" s="56">
        <v>46954.43425848968</v>
      </c>
      <c r="F18" s="56">
        <v>579.53244510874026</v>
      </c>
      <c r="G18" s="56">
        <v>0</v>
      </c>
      <c r="H18" s="56">
        <v>1833.3607038312996</v>
      </c>
      <c r="I18" s="56">
        <v>155.5095833545156</v>
      </c>
      <c r="J18" s="56">
        <v>0</v>
      </c>
      <c r="K18" s="56">
        <v>0</v>
      </c>
      <c r="L18" s="56">
        <v>1790.3813715580825</v>
      </c>
      <c r="M18" s="56">
        <v>0</v>
      </c>
      <c r="N18" s="56">
        <v>0</v>
      </c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7"/>
      <c r="AB18" s="77"/>
      <c r="AC18" s="77"/>
      <c r="AD18" s="75"/>
      <c r="AE18" s="75"/>
      <c r="AF18" s="75"/>
      <c r="AG18" s="75"/>
      <c r="AH18" s="75"/>
      <c r="AI18" s="75"/>
      <c r="AJ18" s="77"/>
      <c r="AK18" s="77"/>
      <c r="AL18" s="77"/>
      <c r="AM18" s="75"/>
      <c r="AN18" s="75"/>
      <c r="AO18" s="77"/>
      <c r="AP18" s="75"/>
      <c r="AQ18" s="76">
        <v>2210.828391300056</v>
      </c>
      <c r="AR18" s="1">
        <f t="shared" si="11"/>
        <v>53716.390727551065</v>
      </c>
      <c r="AS18">
        <v>53716.390727551065</v>
      </c>
      <c r="AT18" s="1">
        <f t="shared" si="8"/>
        <v>0</v>
      </c>
      <c r="AU18" s="54">
        <f t="shared" si="9"/>
        <v>0</v>
      </c>
    </row>
    <row r="19" spans="2:47" ht="21" x14ac:dyDescent="0.25">
      <c r="B19" s="61" t="s">
        <v>27</v>
      </c>
      <c r="C19" s="56">
        <v>0</v>
      </c>
      <c r="D19" s="56">
        <v>0</v>
      </c>
      <c r="E19" s="56">
        <v>0.94832757420745273</v>
      </c>
      <c r="F19" s="56">
        <v>12160.136315951542</v>
      </c>
      <c r="G19" s="56">
        <v>25.019424784882855</v>
      </c>
      <c r="H19" s="56">
        <v>114.88562171850307</v>
      </c>
      <c r="I19" s="56">
        <v>19.81318846864237</v>
      </c>
      <c r="J19" s="56">
        <v>0</v>
      </c>
      <c r="K19" s="56">
        <v>4.9499511965728056</v>
      </c>
      <c r="L19" s="56">
        <v>349.28772059561214</v>
      </c>
      <c r="M19" s="56">
        <v>0</v>
      </c>
      <c r="N19" s="56">
        <v>0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7"/>
      <c r="AB19" s="77"/>
      <c r="AC19" s="77"/>
      <c r="AD19" s="75"/>
      <c r="AE19" s="75"/>
      <c r="AF19" s="75"/>
      <c r="AG19" s="75"/>
      <c r="AH19" s="75"/>
      <c r="AI19" s="75"/>
      <c r="AJ19" s="77"/>
      <c r="AK19" s="77"/>
      <c r="AL19" s="77"/>
      <c r="AM19" s="75"/>
      <c r="AN19" s="75"/>
      <c r="AO19" s="77"/>
      <c r="AP19" s="75"/>
      <c r="AQ19" s="76">
        <v>8.9470750212130952</v>
      </c>
      <c r="AR19" s="1">
        <f t="shared" si="11"/>
        <v>12683.987625311178</v>
      </c>
      <c r="AS19">
        <v>12683.987625311178</v>
      </c>
      <c r="AT19" s="1">
        <f t="shared" si="8"/>
        <v>0</v>
      </c>
      <c r="AU19" s="54">
        <f t="shared" si="9"/>
        <v>0</v>
      </c>
    </row>
    <row r="20" spans="2:47" x14ac:dyDescent="0.25">
      <c r="B20" s="61" t="s">
        <v>28</v>
      </c>
      <c r="C20" s="56">
        <v>0</v>
      </c>
      <c r="D20" s="56">
        <v>0</v>
      </c>
      <c r="E20" s="56">
        <v>0</v>
      </c>
      <c r="F20" s="56">
        <v>0</v>
      </c>
      <c r="G20" s="56">
        <v>24999.055417159481</v>
      </c>
      <c r="H20" s="56">
        <v>0</v>
      </c>
      <c r="I20" s="56">
        <v>79.843431314546663</v>
      </c>
      <c r="J20" s="56">
        <v>0</v>
      </c>
      <c r="K20" s="56">
        <v>142.93599113135292</v>
      </c>
      <c r="L20" s="56">
        <v>2.6642416322807208</v>
      </c>
      <c r="M20" s="56">
        <v>0</v>
      </c>
      <c r="N20" s="56">
        <v>0</v>
      </c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7"/>
      <c r="AB20" s="77"/>
      <c r="AC20" s="77"/>
      <c r="AD20" s="75"/>
      <c r="AE20" s="75"/>
      <c r="AF20" s="75"/>
      <c r="AG20" s="75"/>
      <c r="AH20" s="75"/>
      <c r="AI20" s="75"/>
      <c r="AJ20" s="77"/>
      <c r="AK20" s="77"/>
      <c r="AL20" s="77"/>
      <c r="AM20" s="75"/>
      <c r="AN20" s="75"/>
      <c r="AO20" s="77"/>
      <c r="AP20" s="75"/>
      <c r="AQ20" s="76">
        <v>-27.47384984216842</v>
      </c>
      <c r="AR20" s="1">
        <f t="shared" si="11"/>
        <v>25197.025231395492</v>
      </c>
      <c r="AS20">
        <v>25197.025231395492</v>
      </c>
      <c r="AT20" s="1">
        <f t="shared" si="8"/>
        <v>0</v>
      </c>
      <c r="AU20" s="54">
        <f t="shared" si="9"/>
        <v>0</v>
      </c>
    </row>
    <row r="21" spans="2:47" ht="21" x14ac:dyDescent="0.25">
      <c r="B21" s="61" t="s">
        <v>29</v>
      </c>
      <c r="C21" s="56">
        <v>0</v>
      </c>
      <c r="D21" s="56">
        <v>0</v>
      </c>
      <c r="E21" s="56">
        <v>792.45474986039039</v>
      </c>
      <c r="F21" s="56">
        <v>0</v>
      </c>
      <c r="G21" s="56">
        <v>0</v>
      </c>
      <c r="H21" s="56">
        <v>33292.300741279141</v>
      </c>
      <c r="I21" s="56">
        <v>166.85735685640211</v>
      </c>
      <c r="J21" s="56">
        <v>62.925322517983759</v>
      </c>
      <c r="K21" s="56">
        <v>217.34690524022176</v>
      </c>
      <c r="L21" s="56">
        <v>4094.1072480535881</v>
      </c>
      <c r="M21" s="56">
        <v>38.692406782738075</v>
      </c>
      <c r="N21" s="56">
        <v>0</v>
      </c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7"/>
      <c r="AB21" s="77"/>
      <c r="AC21" s="77"/>
      <c r="AD21" s="75"/>
      <c r="AE21" s="75"/>
      <c r="AF21" s="75"/>
      <c r="AG21" s="75"/>
      <c r="AH21" s="75"/>
      <c r="AI21" s="75"/>
      <c r="AJ21" s="77"/>
      <c r="AK21" s="77"/>
      <c r="AL21" s="77"/>
      <c r="AM21" s="75"/>
      <c r="AN21" s="75"/>
      <c r="AO21" s="77"/>
      <c r="AP21" s="75"/>
      <c r="AQ21" s="76">
        <v>-42.613157593652431</v>
      </c>
      <c r="AR21" s="1">
        <f t="shared" si="11"/>
        <v>38622.071572996814</v>
      </c>
      <c r="AS21">
        <v>38622.071572996814</v>
      </c>
      <c r="AT21" s="1">
        <f t="shared" si="8"/>
        <v>0</v>
      </c>
      <c r="AU21" s="54">
        <f t="shared" si="9"/>
        <v>0</v>
      </c>
    </row>
    <row r="22" spans="2:47" ht="21" x14ac:dyDescent="0.25">
      <c r="B22" s="61" t="s">
        <v>30</v>
      </c>
      <c r="C22" s="56">
        <v>0</v>
      </c>
      <c r="D22" s="56">
        <v>0</v>
      </c>
      <c r="E22" s="56">
        <v>0.42005439</v>
      </c>
      <c r="F22" s="56">
        <v>0</v>
      </c>
      <c r="G22" s="56">
        <v>2.2393096221825388</v>
      </c>
      <c r="H22" s="56">
        <v>159.63296552471607</v>
      </c>
      <c r="I22" s="56">
        <v>27731.6972340051</v>
      </c>
      <c r="J22" s="56">
        <v>0</v>
      </c>
      <c r="K22" s="56">
        <v>86.852088835462325</v>
      </c>
      <c r="L22" s="56">
        <v>1731.9332037459003</v>
      </c>
      <c r="M22" s="56">
        <v>2.8522788414420095</v>
      </c>
      <c r="N22" s="56">
        <v>0</v>
      </c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7"/>
      <c r="AB22" s="77"/>
      <c r="AC22" s="77"/>
      <c r="AD22" s="75"/>
      <c r="AE22" s="75"/>
      <c r="AF22" s="75"/>
      <c r="AG22" s="75"/>
      <c r="AH22" s="75"/>
      <c r="AI22" s="75"/>
      <c r="AJ22" s="77"/>
      <c r="AK22" s="77"/>
      <c r="AL22" s="77"/>
      <c r="AM22" s="75"/>
      <c r="AN22" s="75"/>
      <c r="AO22" s="77"/>
      <c r="AP22" s="75"/>
      <c r="AQ22" s="76">
        <v>-10.828031713404926</v>
      </c>
      <c r="AR22" s="1">
        <f t="shared" si="11"/>
        <v>29704.799103251396</v>
      </c>
      <c r="AS22">
        <v>29704.799103251396</v>
      </c>
      <c r="AT22" s="1">
        <f t="shared" si="8"/>
        <v>0</v>
      </c>
      <c r="AU22" s="54">
        <f t="shared" si="9"/>
        <v>0</v>
      </c>
    </row>
    <row r="23" spans="2:47" x14ac:dyDescent="0.25">
      <c r="B23" s="61" t="s">
        <v>31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72.200226033464489</v>
      </c>
      <c r="J23" s="56">
        <v>12713.847444359204</v>
      </c>
      <c r="K23" s="56">
        <v>124.22127435303334</v>
      </c>
      <c r="L23" s="56">
        <v>204.88386086903839</v>
      </c>
      <c r="M23" s="56">
        <v>8.9195519999999995</v>
      </c>
      <c r="N23" s="56">
        <v>0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7"/>
      <c r="AB23" s="77"/>
      <c r="AC23" s="77"/>
      <c r="AD23" s="75"/>
      <c r="AE23" s="75"/>
      <c r="AF23" s="75"/>
      <c r="AG23" s="75"/>
      <c r="AH23" s="75"/>
      <c r="AI23" s="75"/>
      <c r="AJ23" s="77"/>
      <c r="AK23" s="77"/>
      <c r="AL23" s="77"/>
      <c r="AM23" s="75"/>
      <c r="AN23" s="75"/>
      <c r="AO23" s="77"/>
      <c r="AP23" s="75"/>
      <c r="AQ23" s="76">
        <v>-12.865554291784065</v>
      </c>
      <c r="AR23" s="1">
        <f t="shared" si="11"/>
        <v>13111.206803322955</v>
      </c>
      <c r="AS23">
        <v>13111.206803322955</v>
      </c>
      <c r="AT23" s="1">
        <f t="shared" si="8"/>
        <v>0</v>
      </c>
      <c r="AU23" s="54">
        <f t="shared" si="9"/>
        <v>0</v>
      </c>
    </row>
    <row r="24" spans="2:47" ht="21" x14ac:dyDescent="0.25">
      <c r="B24" s="61" t="s">
        <v>32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10.733583408704787</v>
      </c>
      <c r="J24" s="56">
        <v>0</v>
      </c>
      <c r="K24" s="56">
        <v>16772.456703119795</v>
      </c>
      <c r="L24" s="56">
        <v>12.765097621089311</v>
      </c>
      <c r="M24" s="56">
        <v>0</v>
      </c>
      <c r="N24" s="56">
        <v>0</v>
      </c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7"/>
      <c r="AB24" s="77"/>
      <c r="AC24" s="77"/>
      <c r="AD24" s="75"/>
      <c r="AE24" s="75"/>
      <c r="AF24" s="75"/>
      <c r="AG24" s="75"/>
      <c r="AH24" s="75"/>
      <c r="AI24" s="75"/>
      <c r="AJ24" s="77"/>
      <c r="AK24" s="77"/>
      <c r="AL24" s="77"/>
      <c r="AM24" s="75"/>
      <c r="AN24" s="75"/>
      <c r="AO24" s="77"/>
      <c r="AP24" s="75"/>
      <c r="AQ24" s="76">
        <v>35.464739126487984</v>
      </c>
      <c r="AR24" s="1">
        <f t="shared" si="11"/>
        <v>16831.420123276079</v>
      </c>
      <c r="AS24">
        <v>16831.420123276079</v>
      </c>
      <c r="AT24" s="1">
        <f t="shared" si="8"/>
        <v>0</v>
      </c>
      <c r="AU24" s="54">
        <f t="shared" si="9"/>
        <v>0</v>
      </c>
    </row>
    <row r="25" spans="2:47" x14ac:dyDescent="0.25">
      <c r="B25" s="61" t="s">
        <v>33</v>
      </c>
      <c r="C25" s="56">
        <v>0</v>
      </c>
      <c r="D25" s="56">
        <v>0</v>
      </c>
      <c r="E25" s="56">
        <v>4.5466422131378268</v>
      </c>
      <c r="F25" s="56">
        <v>0</v>
      </c>
      <c r="G25" s="56">
        <v>0</v>
      </c>
      <c r="H25" s="56">
        <v>29.824348650732354</v>
      </c>
      <c r="I25" s="56">
        <v>226.2196604181747</v>
      </c>
      <c r="J25" s="56">
        <v>0</v>
      </c>
      <c r="K25" s="56">
        <v>121.75818617371901</v>
      </c>
      <c r="L25" s="56">
        <v>24789.958163245607</v>
      </c>
      <c r="M25" s="56">
        <v>0</v>
      </c>
      <c r="N25" s="56">
        <v>0</v>
      </c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7"/>
      <c r="AB25" s="77"/>
      <c r="AC25" s="77"/>
      <c r="AD25" s="75"/>
      <c r="AE25" s="75"/>
      <c r="AF25" s="75"/>
      <c r="AG25" s="75"/>
      <c r="AH25" s="75"/>
      <c r="AI25" s="75"/>
      <c r="AJ25" s="77"/>
      <c r="AK25" s="77"/>
      <c r="AL25" s="77"/>
      <c r="AM25" s="75"/>
      <c r="AN25" s="75"/>
      <c r="AO25" s="77"/>
      <c r="AP25" s="75"/>
      <c r="AQ25" s="76">
        <v>-24.644481751383864</v>
      </c>
      <c r="AR25" s="1">
        <f t="shared" si="11"/>
        <v>25147.662518949986</v>
      </c>
      <c r="AS25">
        <v>25147.662518949986</v>
      </c>
      <c r="AT25" s="1">
        <f t="shared" si="8"/>
        <v>0</v>
      </c>
      <c r="AU25" s="54">
        <f t="shared" si="9"/>
        <v>0</v>
      </c>
    </row>
    <row r="26" spans="2:47" x14ac:dyDescent="0.25">
      <c r="B26" s="61" t="s">
        <v>34</v>
      </c>
      <c r="C26" s="56">
        <v>0</v>
      </c>
      <c r="D26" s="56">
        <v>0</v>
      </c>
      <c r="E26" s="56">
        <v>0.17641271338629599</v>
      </c>
      <c r="F26" s="56">
        <v>0</v>
      </c>
      <c r="G26" s="56">
        <v>0</v>
      </c>
      <c r="H26" s="56">
        <v>34.342616379137169</v>
      </c>
      <c r="I26" s="56">
        <v>119.11438607247972</v>
      </c>
      <c r="J26" s="56">
        <v>0</v>
      </c>
      <c r="K26" s="56">
        <v>54.098391854941475</v>
      </c>
      <c r="L26" s="56">
        <v>655.54750732145521</v>
      </c>
      <c r="M26" s="56">
        <v>27090.097800151747</v>
      </c>
      <c r="N26" s="56">
        <v>0</v>
      </c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7"/>
      <c r="AB26" s="77"/>
      <c r="AC26" s="77"/>
      <c r="AD26" s="75"/>
      <c r="AE26" s="75"/>
      <c r="AF26" s="75"/>
      <c r="AG26" s="75"/>
      <c r="AH26" s="75"/>
      <c r="AI26" s="75"/>
      <c r="AJ26" s="77"/>
      <c r="AK26" s="77"/>
      <c r="AL26" s="77"/>
      <c r="AM26" s="75"/>
      <c r="AN26" s="75"/>
      <c r="AO26" s="77"/>
      <c r="AP26" s="75"/>
      <c r="AQ26" s="76">
        <v>-101.76096765903276</v>
      </c>
      <c r="AR26" s="1">
        <f t="shared" si="11"/>
        <v>27851.616146834112</v>
      </c>
      <c r="AS26">
        <v>27851.616146834112</v>
      </c>
      <c r="AT26" s="1">
        <f t="shared" si="8"/>
        <v>0</v>
      </c>
      <c r="AU26" s="54">
        <f t="shared" si="9"/>
        <v>0</v>
      </c>
    </row>
    <row r="27" spans="2:47" x14ac:dyDescent="0.25">
      <c r="B27" s="61" t="s">
        <v>35</v>
      </c>
      <c r="C27" s="56">
        <v>0</v>
      </c>
      <c r="D27" s="56">
        <v>0</v>
      </c>
      <c r="E27" s="56">
        <v>9.2750256743828245</v>
      </c>
      <c r="F27" s="56">
        <v>122.01690180200001</v>
      </c>
      <c r="G27" s="56">
        <v>0</v>
      </c>
      <c r="H27" s="56">
        <v>1.8886229141621129E-2</v>
      </c>
      <c r="I27" s="56">
        <v>367.82940260550453</v>
      </c>
      <c r="J27" s="56">
        <v>0.60370800699999994</v>
      </c>
      <c r="K27" s="56">
        <v>44.397657497795329</v>
      </c>
      <c r="L27" s="56">
        <v>117.91845283173014</v>
      </c>
      <c r="M27" s="56">
        <v>208.81259601289995</v>
      </c>
      <c r="N27" s="56">
        <v>10759.513235898505</v>
      </c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7"/>
      <c r="AB27" s="77"/>
      <c r="AC27" s="77"/>
      <c r="AD27" s="75"/>
      <c r="AE27" s="75"/>
      <c r="AF27" s="75"/>
      <c r="AG27" s="75"/>
      <c r="AH27" s="75"/>
      <c r="AI27" s="75"/>
      <c r="AJ27" s="77"/>
      <c r="AK27" s="77"/>
      <c r="AL27" s="77"/>
      <c r="AM27" s="75"/>
      <c r="AN27" s="75"/>
      <c r="AO27" s="77"/>
      <c r="AP27" s="75"/>
      <c r="AQ27" s="76">
        <v>-42.589893146387112</v>
      </c>
      <c r="AR27" s="1">
        <f t="shared" si="11"/>
        <v>11587.795973412572</v>
      </c>
      <c r="AS27">
        <v>11587.795973412572</v>
      </c>
      <c r="AT27" s="1">
        <f t="shared" si="8"/>
        <v>0</v>
      </c>
      <c r="AU27" s="54">
        <f t="shared" si="9"/>
        <v>0</v>
      </c>
    </row>
    <row r="28" spans="2:47" x14ac:dyDescent="0.25">
      <c r="B28" s="12" t="s">
        <v>2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9">
        <v>2151.4320819088912</v>
      </c>
      <c r="P28" s="79">
        <v>2421.2619962841354</v>
      </c>
      <c r="Q28" s="79">
        <v>5548.5900961853722</v>
      </c>
      <c r="R28" s="79">
        <v>744.18740565532482</v>
      </c>
      <c r="S28" s="79">
        <v>6001.1894916861384</v>
      </c>
      <c r="T28" s="79">
        <v>9874.2813238441904</v>
      </c>
      <c r="U28" s="79">
        <v>5275.1312681771742</v>
      </c>
      <c r="V28" s="79">
        <v>3548.0377741274028</v>
      </c>
      <c r="W28" s="79">
        <v>490.515992632723</v>
      </c>
      <c r="X28" s="79">
        <v>7532.0268769838503</v>
      </c>
      <c r="Y28" s="79">
        <v>15328.242775300645</v>
      </c>
      <c r="Z28" s="79">
        <v>6428.1523604204986</v>
      </c>
      <c r="AA28" s="77"/>
      <c r="AB28" s="77"/>
      <c r="AC28" s="77"/>
      <c r="AD28" s="75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>
        <v>30.01491</v>
      </c>
      <c r="AQ28" s="76">
        <v>0</v>
      </c>
      <c r="AR28" s="1">
        <f t="shared" si="11"/>
        <v>65373.064353206355</v>
      </c>
      <c r="AS28">
        <v>65373.064353206355</v>
      </c>
      <c r="AT28" s="1">
        <f t="shared" si="8"/>
        <v>0</v>
      </c>
      <c r="AU28" s="54">
        <f t="shared" si="9"/>
        <v>0</v>
      </c>
    </row>
    <row r="29" spans="2:47" x14ac:dyDescent="0.25">
      <c r="B29" s="12" t="s">
        <v>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9">
        <v>4436.8065839185501</v>
      </c>
      <c r="P29" s="79">
        <v>11194.080675622423</v>
      </c>
      <c r="Q29" s="79">
        <v>10651.619302222467</v>
      </c>
      <c r="R29" s="79">
        <v>4397.7590744308591</v>
      </c>
      <c r="S29" s="79">
        <v>5283.2488977746134</v>
      </c>
      <c r="T29" s="79">
        <v>9476.7728771451402</v>
      </c>
      <c r="U29" s="79">
        <v>8851.9736316076633</v>
      </c>
      <c r="V29" s="79">
        <v>4141.0692375356284</v>
      </c>
      <c r="W29" s="79">
        <v>11702.060178299804</v>
      </c>
      <c r="X29" s="79">
        <v>9660.8261236096005</v>
      </c>
      <c r="Y29" s="79">
        <v>3983.7398524908731</v>
      </c>
      <c r="Z29" s="79">
        <v>1716.2676692571304</v>
      </c>
      <c r="AA29" s="77"/>
      <c r="AB29" s="77"/>
      <c r="AC29" s="77"/>
      <c r="AD29" s="75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>
        <v>5263.3714115720104</v>
      </c>
      <c r="AQ29" s="76">
        <v>0</v>
      </c>
      <c r="AR29" s="1">
        <f t="shared" si="11"/>
        <v>90759.595515486755</v>
      </c>
      <c r="AS29">
        <v>90759.595515486784</v>
      </c>
      <c r="AT29" s="1">
        <f t="shared" si="8"/>
        <v>0</v>
      </c>
      <c r="AU29" s="54">
        <f t="shared" si="9"/>
        <v>0</v>
      </c>
    </row>
    <row r="30" spans="2:47" x14ac:dyDescent="0.25">
      <c r="B30" s="12" t="s">
        <v>4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>
        <v>28732.601737616598</v>
      </c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6">
        <v>1.7737366142682731E-3</v>
      </c>
      <c r="AR30" s="1">
        <f t="shared" si="11"/>
        <v>28732.603511353213</v>
      </c>
      <c r="AS30">
        <v>28732.603511353213</v>
      </c>
      <c r="AT30" s="1">
        <f t="shared" si="8"/>
        <v>0</v>
      </c>
      <c r="AU30" s="54">
        <f t="shared" si="9"/>
        <v>0</v>
      </c>
    </row>
    <row r="31" spans="2:47" x14ac:dyDescent="0.25">
      <c r="B31" s="12" t="s">
        <v>50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>
        <f>O49*$O$54</f>
        <v>1624.1584885570683</v>
      </c>
      <c r="AB31" s="77">
        <f>P49*$P$54</f>
        <v>3035.9802250112875</v>
      </c>
      <c r="AC31" s="80">
        <f>26.83/5</f>
        <v>5.3659999999999997</v>
      </c>
      <c r="AD31" s="77"/>
      <c r="AE31" s="77"/>
      <c r="AF31" s="77"/>
      <c r="AG31" s="77"/>
      <c r="AH31" s="77"/>
      <c r="AI31" s="77">
        <f>Q49*$Q$54</f>
        <v>990.50033110911033</v>
      </c>
      <c r="AJ31" s="77"/>
      <c r="AK31" s="77"/>
      <c r="AL31" s="77"/>
      <c r="AM31" s="77"/>
      <c r="AN31" s="77"/>
      <c r="AO31" s="77"/>
      <c r="AP31" s="77">
        <f>S49*$S$54</f>
        <v>25.558786719144884</v>
      </c>
      <c r="AQ31" s="76">
        <v>-983.39897845888845</v>
      </c>
      <c r="AR31" s="1">
        <f t="shared" si="11"/>
        <v>4698.1648529377235</v>
      </c>
      <c r="AS31">
        <v>4698.1648529377235</v>
      </c>
      <c r="AT31" s="1">
        <f t="shared" si="8"/>
        <v>0</v>
      </c>
      <c r="AU31" s="54">
        <f t="shared" si="9"/>
        <v>0</v>
      </c>
    </row>
    <row r="32" spans="2:47" x14ac:dyDescent="0.25">
      <c r="B32" s="12" t="s">
        <v>52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>
        <f>O50*$O$54</f>
        <v>4801.9199050580337</v>
      </c>
      <c r="AB32" s="77">
        <f>P50*$P$54</f>
        <v>4665.5996815440913</v>
      </c>
      <c r="AC32" s="80">
        <f t="shared" ref="AC32:AC35" si="12">26.83/5</f>
        <v>5.3659999999999997</v>
      </c>
      <c r="AD32" s="77"/>
      <c r="AE32" s="77"/>
      <c r="AF32" s="77"/>
      <c r="AG32" s="77"/>
      <c r="AH32" s="77"/>
      <c r="AI32" s="77">
        <f>Q50*$Q$54</f>
        <v>993.51786530027005</v>
      </c>
      <c r="AJ32" s="77"/>
      <c r="AK32" s="77"/>
      <c r="AL32" s="77"/>
      <c r="AM32" s="77"/>
      <c r="AN32" s="77"/>
      <c r="AO32" s="77"/>
      <c r="AP32" s="77">
        <f>S50*$S$54</f>
        <v>25.956927724765539</v>
      </c>
      <c r="AQ32" s="76">
        <v>-714.6528222974357</v>
      </c>
      <c r="AR32" s="1">
        <f t="shared" si="11"/>
        <v>9777.7075573297225</v>
      </c>
      <c r="AS32">
        <v>9777.7075573297225</v>
      </c>
      <c r="AT32" s="1">
        <f t="shared" si="8"/>
        <v>0</v>
      </c>
      <c r="AU32" s="54">
        <f t="shared" si="9"/>
        <v>0</v>
      </c>
    </row>
    <row r="33" spans="2:47" x14ac:dyDescent="0.25">
      <c r="B33" s="12" t="s">
        <v>54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>
        <f>O51*$O$54</f>
        <v>8745.0525259519982</v>
      </c>
      <c r="AB33" s="77">
        <f>P51*$P$54</f>
        <v>5643.6786737730536</v>
      </c>
      <c r="AC33" s="80">
        <f t="shared" si="12"/>
        <v>5.3659999999999997</v>
      </c>
      <c r="AD33" s="77"/>
      <c r="AE33" s="77"/>
      <c r="AF33" s="77"/>
      <c r="AG33" s="77"/>
      <c r="AH33" s="77"/>
      <c r="AI33" s="77">
        <f>Q51*$Q$54</f>
        <v>986.95037974158527</v>
      </c>
      <c r="AJ33" s="77"/>
      <c r="AK33" s="77"/>
      <c r="AL33" s="77"/>
      <c r="AM33" s="77"/>
      <c r="AN33" s="77"/>
      <c r="AO33" s="77"/>
      <c r="AP33" s="77">
        <f>S51*$S$54</f>
        <v>456.8828854161174</v>
      </c>
      <c r="AQ33" s="76">
        <v>-1975.532940141813</v>
      </c>
      <c r="AR33" s="1">
        <f t="shared" si="11"/>
        <v>13862.39752474094</v>
      </c>
      <c r="AS33">
        <v>13862.39752474094</v>
      </c>
      <c r="AT33" s="1">
        <f t="shared" si="8"/>
        <v>0</v>
      </c>
      <c r="AU33" s="54">
        <f t="shared" si="9"/>
        <v>0</v>
      </c>
    </row>
    <row r="34" spans="2:47" x14ac:dyDescent="0.25">
      <c r="B34" s="12" t="s">
        <v>56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>
        <f>O52*$O$54</f>
        <v>14494.567925171927</v>
      </c>
      <c r="AB34" s="77">
        <f>P52*$P$54</f>
        <v>8805.5832727294455</v>
      </c>
      <c r="AC34" s="80">
        <f t="shared" si="12"/>
        <v>5.3659999999999997</v>
      </c>
      <c r="AD34" s="77"/>
      <c r="AE34" s="77"/>
      <c r="AF34" s="77"/>
      <c r="AG34" s="77"/>
      <c r="AH34" s="77"/>
      <c r="AI34" s="77">
        <f>Q52*$Q$54</f>
        <v>1002.5838637096833</v>
      </c>
      <c r="AJ34" s="77"/>
      <c r="AK34" s="77"/>
      <c r="AL34" s="77"/>
      <c r="AM34" s="77"/>
      <c r="AN34" s="77"/>
      <c r="AO34" s="77"/>
      <c r="AP34" s="77">
        <f>S52*$S$54</f>
        <v>129.462116626327</v>
      </c>
      <c r="AQ34" s="76">
        <v>-799.62370854418259</v>
      </c>
      <c r="AR34" s="1">
        <f t="shared" si="11"/>
        <v>23637.939469693203</v>
      </c>
      <c r="AS34">
        <v>23637.939469693203</v>
      </c>
      <c r="AT34" s="1">
        <f t="shared" si="8"/>
        <v>0</v>
      </c>
      <c r="AU34" s="54">
        <f t="shared" si="9"/>
        <v>0</v>
      </c>
    </row>
    <row r="35" spans="2:47" x14ac:dyDescent="0.25">
      <c r="B35" s="12" t="s">
        <v>58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>
        <f>O53*$O$54</f>
        <v>35429.268198467333</v>
      </c>
      <c r="AB35" s="77">
        <f>P53*$P$54</f>
        <v>28755.326229140719</v>
      </c>
      <c r="AC35" s="80">
        <f t="shared" si="12"/>
        <v>5.3659999999999997</v>
      </c>
      <c r="AD35" s="77"/>
      <c r="AE35" s="77"/>
      <c r="AF35" s="77"/>
      <c r="AG35" s="77"/>
      <c r="AH35" s="77"/>
      <c r="AI35" s="77">
        <f>Q53*$Q$54</f>
        <v>1004.1495601393501</v>
      </c>
      <c r="AJ35" s="77"/>
      <c r="AK35" s="77"/>
      <c r="AL35" s="77"/>
      <c r="AM35" s="77"/>
      <c r="AN35" s="77"/>
      <c r="AO35" s="77"/>
      <c r="AP35" s="77">
        <f>S53*$S$54</f>
        <v>382.92292725026527</v>
      </c>
      <c r="AQ35" s="76">
        <v>4473.2066757057182</v>
      </c>
      <c r="AR35" s="1">
        <f t="shared" si="11"/>
        <v>70050.239590703393</v>
      </c>
      <c r="AS35">
        <v>70050.239590703393</v>
      </c>
      <c r="AT35" s="1">
        <f t="shared" si="8"/>
        <v>0</v>
      </c>
      <c r="AU35" s="54">
        <f t="shared" si="9"/>
        <v>0</v>
      </c>
    </row>
    <row r="36" spans="2:47" x14ac:dyDescent="0.25">
      <c r="B36" s="12" t="s">
        <v>6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>
        <v>1341.3684282292686</v>
      </c>
      <c r="AC36" s="77">
        <v>7518.6541899999984</v>
      </c>
      <c r="AD36" s="77">
        <f>R49*R54</f>
        <v>118.02567261519425</v>
      </c>
      <c r="AE36" s="77">
        <f>R50*R54</f>
        <v>197.33230669241303</v>
      </c>
      <c r="AF36" s="77">
        <f>R51*R54</f>
        <v>260.01893225915489</v>
      </c>
      <c r="AG36" s="77">
        <f>R52*R54</f>
        <v>404.21291387373901</v>
      </c>
      <c r="AH36" s="77">
        <f>R53*R54</f>
        <v>1922.1581345594984</v>
      </c>
      <c r="AI36" s="77"/>
      <c r="AJ36" s="77">
        <v>13722.231300758005</v>
      </c>
      <c r="AK36" s="77">
        <v>4006.8901377098273</v>
      </c>
      <c r="AL36" s="77">
        <v>695.52296735031621</v>
      </c>
      <c r="AM36" s="77"/>
      <c r="AN36" s="77"/>
      <c r="AO36" s="77"/>
      <c r="AP36" s="77"/>
      <c r="AQ36" s="76">
        <v>-5.8181467466056347E-6</v>
      </c>
      <c r="AR36" s="1">
        <f t="shared" si="11"/>
        <v>30186.414978229266</v>
      </c>
      <c r="AS36">
        <v>30186.414978229266</v>
      </c>
      <c r="AT36" s="1">
        <f t="shared" si="8"/>
        <v>0</v>
      </c>
      <c r="AU36" s="54">
        <f t="shared" si="9"/>
        <v>0</v>
      </c>
    </row>
    <row r="37" spans="2:47" x14ac:dyDescent="0.25">
      <c r="B37" s="12" t="s">
        <v>23</v>
      </c>
      <c r="C37" s="78">
        <v>220.49358344719769</v>
      </c>
      <c r="D37" s="78">
        <v>4.9701093522171185</v>
      </c>
      <c r="E37" s="78">
        <v>7443.3280522620744</v>
      </c>
      <c r="F37" s="78">
        <v>679.99647241956018</v>
      </c>
      <c r="G37" s="78">
        <v>769.41111389684818</v>
      </c>
      <c r="H37" s="78">
        <v>961.64391958760234</v>
      </c>
      <c r="I37" s="78">
        <v>1093.6419519010888</v>
      </c>
      <c r="J37" s="78">
        <v>502.74426985451072</v>
      </c>
      <c r="K37" s="78">
        <v>299.46574868159934</v>
      </c>
      <c r="L37" s="78">
        <v>1005.1546806826192</v>
      </c>
      <c r="M37" s="78">
        <v>741.38139867268342</v>
      </c>
      <c r="N37" s="78">
        <v>0</v>
      </c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6">
        <v>0</v>
      </c>
      <c r="AR37" s="1">
        <f t="shared" si="11"/>
        <v>13722.231300758001</v>
      </c>
      <c r="AS37">
        <v>13722.231300758005</v>
      </c>
      <c r="AT37" s="1">
        <f t="shared" si="8"/>
        <v>0</v>
      </c>
      <c r="AU37" s="54">
        <f t="shared" si="9"/>
        <v>0</v>
      </c>
    </row>
    <row r="38" spans="2:47" x14ac:dyDescent="0.25">
      <c r="B38" s="12" t="s">
        <v>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>
        <v>178.08796944101738</v>
      </c>
      <c r="P38" s="79">
        <v>55.727277879736633</v>
      </c>
      <c r="Q38" s="79">
        <v>2403.221778721037</v>
      </c>
      <c r="R38" s="79">
        <v>55.646121403247129</v>
      </c>
      <c r="S38" s="79">
        <v>210.90361573434876</v>
      </c>
      <c r="T38" s="79">
        <v>358.98086346918024</v>
      </c>
      <c r="U38" s="79">
        <v>-470.82900746130014</v>
      </c>
      <c r="V38" s="79">
        <v>155.68929815684635</v>
      </c>
      <c r="W38" s="79">
        <v>722.80024266025293</v>
      </c>
      <c r="X38" s="79">
        <v>89.903023928899003</v>
      </c>
      <c r="Y38" s="79">
        <v>229.45392555142274</v>
      </c>
      <c r="Z38" s="79">
        <v>17.305028225138386</v>
      </c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6">
        <v>0</v>
      </c>
      <c r="AR38" s="1">
        <f t="shared" si="11"/>
        <v>4006.8901377098268</v>
      </c>
      <c r="AS38">
        <v>4006.8901377098273</v>
      </c>
      <c r="AT38" s="1">
        <f t="shared" si="8"/>
        <v>0</v>
      </c>
      <c r="AU38" s="54">
        <f t="shared" si="9"/>
        <v>0</v>
      </c>
    </row>
    <row r="39" spans="2:47" x14ac:dyDescent="0.25">
      <c r="B39" s="12" t="s">
        <v>8</v>
      </c>
      <c r="C39" s="81">
        <v>2.4022647025555735</v>
      </c>
      <c r="D39" s="81">
        <v>26.963878163703356</v>
      </c>
      <c r="E39" s="81">
        <v>665.88840329794004</v>
      </c>
      <c r="F39" s="81">
        <v>6.0693173022778576E-5</v>
      </c>
      <c r="G39" s="81">
        <v>0</v>
      </c>
      <c r="H39" s="81">
        <v>0</v>
      </c>
      <c r="I39" s="81">
        <v>0.26836049294498593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6">
        <v>0</v>
      </c>
      <c r="AR39" s="1">
        <f t="shared" si="11"/>
        <v>695.522967350317</v>
      </c>
      <c r="AS39">
        <v>695.52296735031621</v>
      </c>
      <c r="AT39" s="1">
        <f t="shared" si="8"/>
        <v>0</v>
      </c>
      <c r="AU39" s="54">
        <f t="shared" si="9"/>
        <v>0</v>
      </c>
    </row>
    <row r="40" spans="2:47" x14ac:dyDescent="0.25">
      <c r="B40" s="12" t="s">
        <v>9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>
        <v>21187.119321353213</v>
      </c>
      <c r="AD40" s="77">
        <f>T49*T54</f>
        <v>-5593.5646821943265</v>
      </c>
      <c r="AE40" s="77">
        <f>T50*T54</f>
        <v>-4396.5967897214887</v>
      </c>
      <c r="AF40" s="77">
        <f>T51*T54</f>
        <v>-2735.1760099095659</v>
      </c>
      <c r="AG40" s="77">
        <f>T52*T54</f>
        <v>748.84250257788824</v>
      </c>
      <c r="AH40" s="77">
        <f>T53*T54</f>
        <v>24159.426654652449</v>
      </c>
      <c r="AI40" s="77">
        <v>1987.02527822927</v>
      </c>
      <c r="AJ40" s="77"/>
      <c r="AK40" s="77"/>
      <c r="AL40" s="77"/>
      <c r="AM40" s="77"/>
      <c r="AN40" s="77"/>
      <c r="AO40" s="77"/>
      <c r="AP40" s="77">
        <v>2297.1774911766861</v>
      </c>
      <c r="AQ40" s="76">
        <v>1.474541932111606E-5</v>
      </c>
      <c r="AR40" s="1">
        <f t="shared" si="11"/>
        <v>37654.253780909545</v>
      </c>
      <c r="AS40">
        <v>37654.253780909545</v>
      </c>
      <c r="AT40" s="1">
        <f t="shared" si="8"/>
        <v>0</v>
      </c>
      <c r="AU40" s="54">
        <f t="shared" si="9"/>
        <v>0</v>
      </c>
    </row>
    <row r="41" spans="2:47" x14ac:dyDescent="0.25">
      <c r="B41" s="12" t="s">
        <v>10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>
        <v>-1158.9116294489993</v>
      </c>
      <c r="AN41" s="77"/>
      <c r="AO41" s="77"/>
      <c r="AP41" s="77"/>
      <c r="AQ41" s="76">
        <v>0</v>
      </c>
      <c r="AR41" s="1">
        <f t="shared" si="11"/>
        <v>-1158.9116294489993</v>
      </c>
      <c r="AS41">
        <v>-1158.9116294489993</v>
      </c>
      <c r="AT41" s="1">
        <f t="shared" si="8"/>
        <v>0</v>
      </c>
      <c r="AU41" s="54">
        <f t="shared" si="9"/>
        <v>0</v>
      </c>
    </row>
    <row r="42" spans="2:47" x14ac:dyDescent="0.25">
      <c r="B42" s="12" t="s">
        <v>11</v>
      </c>
      <c r="C42" s="78">
        <v>3819.6224523066362</v>
      </c>
      <c r="D42" s="78">
        <v>47.373941739300513</v>
      </c>
      <c r="E42" s="78">
        <v>21003.334007613063</v>
      </c>
      <c r="F42" s="78">
        <v>39.433811826993534</v>
      </c>
      <c r="G42" s="78">
        <v>0</v>
      </c>
      <c r="H42" s="78">
        <v>-24928.542476947474</v>
      </c>
      <c r="I42" s="78">
        <v>18.778263461489345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6">
        <v>-7.9438677857979201E-12</v>
      </c>
      <c r="AR42" s="1">
        <f t="shared" si="11"/>
        <v>0</v>
      </c>
      <c r="AS42">
        <v>0</v>
      </c>
      <c r="AT42" s="1">
        <f t="shared" si="8"/>
        <v>0</v>
      </c>
      <c r="AU42" s="54" t="e">
        <f t="shared" si="9"/>
        <v>#DIV/0!</v>
      </c>
    </row>
    <row r="43" spans="2:47" x14ac:dyDescent="0.25">
      <c r="B43" s="12" t="s">
        <v>12</v>
      </c>
      <c r="C43" s="78">
        <v>666.64226002886221</v>
      </c>
      <c r="D43" s="78">
        <v>2990.0202500207351</v>
      </c>
      <c r="E43" s="78">
        <v>36316.969876271454</v>
      </c>
      <c r="F43" s="78">
        <v>9.871975287768267E-2</v>
      </c>
      <c r="G43" s="78">
        <v>0.38692219397898597</v>
      </c>
      <c r="H43" s="78">
        <v>185.92564379361102</v>
      </c>
      <c r="I43" s="78">
        <v>1647.7875108297114</v>
      </c>
      <c r="J43" s="78">
        <v>719.90827798384612</v>
      </c>
      <c r="K43" s="78">
        <v>90.324005207865071</v>
      </c>
      <c r="L43" s="78">
        <v>2609.3233270581645</v>
      </c>
      <c r="M43" s="78">
        <v>21.170157643017873</v>
      </c>
      <c r="N43" s="78">
        <v>0</v>
      </c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>
        <v>278.09730999999999</v>
      </c>
      <c r="AB43" s="77">
        <v>9779.4572674423307</v>
      </c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6">
        <v>1009.8276826818546</v>
      </c>
      <c r="AR43" s="1">
        <f t="shared" si="11"/>
        <v>56315.939210908306</v>
      </c>
      <c r="AS43">
        <v>56315.939210908306</v>
      </c>
      <c r="AT43" s="1">
        <f t="shared" si="8"/>
        <v>0</v>
      </c>
      <c r="AU43" s="54">
        <f t="shared" si="9"/>
        <v>0</v>
      </c>
    </row>
    <row r="44" spans="2:47" ht="15.75" thickBot="1" x14ac:dyDescent="0.3">
      <c r="B44" s="30" t="s">
        <v>88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3"/>
      <c r="AS44">
        <v>-2.0691004465334117E-11</v>
      </c>
    </row>
    <row r="45" spans="2:47" x14ac:dyDescent="0.25">
      <c r="C45" s="1">
        <f>SUM(C4:C43)</f>
        <v>17644.818242786114</v>
      </c>
      <c r="D45" s="1">
        <f t="shared" ref="D45:AP45" si="13">SUM(D4:D43)</f>
        <v>26560.948493369044</v>
      </c>
      <c r="E45" s="1">
        <f t="shared" si="13"/>
        <v>113876.63624473971</v>
      </c>
      <c r="F45" s="1">
        <f t="shared" si="13"/>
        <v>13581.214727554887</v>
      </c>
      <c r="G45" s="1">
        <f t="shared" si="13"/>
        <v>25796.112187657371</v>
      </c>
      <c r="H45" s="1">
        <f t="shared" si="13"/>
        <v>11683.392970046409</v>
      </c>
      <c r="I45" s="1">
        <f>SUM(I4:I43)</f>
        <v>31797.143334389973</v>
      </c>
      <c r="J45" s="1">
        <f t="shared" si="13"/>
        <v>14000.029022722545</v>
      </c>
      <c r="K45" s="1">
        <f t="shared" si="13"/>
        <v>17961.119801092362</v>
      </c>
      <c r="L45" s="1">
        <f t="shared" si="13"/>
        <v>39156.444308229351</v>
      </c>
      <c r="M45" s="1">
        <f t="shared" si="13"/>
        <v>28111.926190104525</v>
      </c>
      <c r="N45" s="1">
        <f t="shared" si="13"/>
        <v>10759.513235898505</v>
      </c>
      <c r="O45" s="1">
        <f t="shared" si="13"/>
        <v>13984.249969149369</v>
      </c>
      <c r="P45" s="1">
        <f t="shared" si="13"/>
        <v>24834.584727119702</v>
      </c>
      <c r="Q45" s="1">
        <f t="shared" si="13"/>
        <v>53716.390727551065</v>
      </c>
      <c r="R45" s="1">
        <f t="shared" si="13"/>
        <v>12683.987625311178</v>
      </c>
      <c r="S45" s="1">
        <f t="shared" si="13"/>
        <v>25197.025231395492</v>
      </c>
      <c r="T45" s="1">
        <f t="shared" si="13"/>
        <v>38622.071572996814</v>
      </c>
      <c r="U45" s="1">
        <f t="shared" si="13"/>
        <v>29704.799103251396</v>
      </c>
      <c r="V45" s="1">
        <f t="shared" si="13"/>
        <v>13111.206803322955</v>
      </c>
      <c r="W45" s="1">
        <f t="shared" si="13"/>
        <v>16831.420123276079</v>
      </c>
      <c r="X45" s="1">
        <f t="shared" si="13"/>
        <v>25147.662518949986</v>
      </c>
      <c r="Y45" s="1">
        <f t="shared" si="13"/>
        <v>27851.616146834112</v>
      </c>
      <c r="Z45" s="1">
        <f t="shared" si="13"/>
        <v>11587.795973412572</v>
      </c>
      <c r="AA45" s="1">
        <f t="shared" si="13"/>
        <v>65373.064353206355</v>
      </c>
      <c r="AB45" s="1">
        <f t="shared" si="13"/>
        <v>90759.595515486784</v>
      </c>
      <c r="AC45" s="1">
        <f t="shared" si="13"/>
        <v>28732.603511353213</v>
      </c>
      <c r="AD45" s="1">
        <f t="shared" si="13"/>
        <v>4698.1648529377235</v>
      </c>
      <c r="AE45" s="1">
        <f t="shared" si="13"/>
        <v>9777.7075573297225</v>
      </c>
      <c r="AF45" s="1">
        <f t="shared" si="13"/>
        <v>13862.39752474094</v>
      </c>
      <c r="AG45" s="1">
        <f t="shared" si="13"/>
        <v>23637.939469693203</v>
      </c>
      <c r="AH45" s="1">
        <f t="shared" si="13"/>
        <v>70050.239590703393</v>
      </c>
      <c r="AI45" s="1">
        <f t="shared" si="13"/>
        <v>30186.414978229266</v>
      </c>
      <c r="AJ45" s="1">
        <f t="shared" si="13"/>
        <v>13722.231300758005</v>
      </c>
      <c r="AK45" s="1">
        <f t="shared" si="13"/>
        <v>4006.8901377098273</v>
      </c>
      <c r="AL45" s="1">
        <f t="shared" si="13"/>
        <v>695.52296735031621</v>
      </c>
      <c r="AM45" s="1">
        <f t="shared" si="13"/>
        <v>37654.253780909545</v>
      </c>
      <c r="AN45" s="1">
        <f t="shared" si="13"/>
        <v>-1158.9116294489993</v>
      </c>
      <c r="AO45" s="1">
        <f t="shared" si="13"/>
        <v>0</v>
      </c>
      <c r="AP45" s="1">
        <f t="shared" si="13"/>
        <v>56315.939210908306</v>
      </c>
      <c r="AQ45" s="1">
        <f>SUM(AQ4:AQ44)</f>
        <v>-5.8889781939797103E-11</v>
      </c>
    </row>
    <row r="46" spans="2:47" x14ac:dyDescent="0.25">
      <c r="C46">
        <v>17644.818242786114</v>
      </c>
      <c r="D46">
        <v>26560.948493369044</v>
      </c>
      <c r="E46">
        <v>113876.63624473971</v>
      </c>
      <c r="F46">
        <v>13581.214727554887</v>
      </c>
      <c r="G46">
        <v>25796.112187657371</v>
      </c>
      <c r="H46">
        <v>11683.392970046409</v>
      </c>
      <c r="I46">
        <v>31797.143334389973</v>
      </c>
      <c r="J46">
        <v>14000.029022722545</v>
      </c>
      <c r="K46">
        <v>17961.119801092362</v>
      </c>
      <c r="L46">
        <v>39156.444308229351</v>
      </c>
      <c r="M46">
        <v>28111.926190104525</v>
      </c>
      <c r="N46">
        <v>10759.513235898505</v>
      </c>
      <c r="O46">
        <v>13984.249969149369</v>
      </c>
      <c r="P46">
        <v>24834.584727119702</v>
      </c>
      <c r="Q46">
        <v>53716.390727551065</v>
      </c>
      <c r="R46">
        <v>12683.987625311178</v>
      </c>
      <c r="S46">
        <v>25197.025231395492</v>
      </c>
      <c r="T46">
        <v>38622.071572996814</v>
      </c>
      <c r="U46">
        <v>29704.799103251396</v>
      </c>
      <c r="V46">
        <v>13111.206803322955</v>
      </c>
      <c r="W46">
        <v>16831.420123276079</v>
      </c>
      <c r="X46">
        <v>25147.662518949986</v>
      </c>
      <c r="Y46">
        <v>27851.616146834112</v>
      </c>
      <c r="Z46">
        <v>11587.795973412572</v>
      </c>
      <c r="AA46">
        <v>65373.064353206355</v>
      </c>
      <c r="AB46">
        <v>90759.595515486784</v>
      </c>
      <c r="AC46">
        <v>28732.603511353213</v>
      </c>
      <c r="AD46">
        <v>4698.1648529377235</v>
      </c>
      <c r="AE46">
        <v>9777.7075573297225</v>
      </c>
      <c r="AF46">
        <v>13862.39752474094</v>
      </c>
      <c r="AG46">
        <v>23637.939469693203</v>
      </c>
      <c r="AH46">
        <v>70050.239590703393</v>
      </c>
      <c r="AI46">
        <v>30186.414978229266</v>
      </c>
      <c r="AJ46">
        <v>13722.231300758005</v>
      </c>
      <c r="AK46">
        <v>4006.8901377098273</v>
      </c>
      <c r="AL46">
        <v>695.52296735031621</v>
      </c>
      <c r="AM46">
        <v>37654.253780909545</v>
      </c>
      <c r="AN46">
        <v>-1158.9116294489993</v>
      </c>
      <c r="AO46">
        <v>0</v>
      </c>
      <c r="AP46">
        <v>56315.939210908306</v>
      </c>
      <c r="AQ46">
        <v>-2.0691004465334117E-11</v>
      </c>
    </row>
    <row r="47" spans="2:47" ht="15.75" thickBot="1" x14ac:dyDescent="0.3"/>
    <row r="48" spans="2:47" x14ac:dyDescent="0.25">
      <c r="B48" s="25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6" t="s">
        <v>2</v>
      </c>
      <c r="P48" s="26" t="s">
        <v>3</v>
      </c>
      <c r="Q48" s="26" t="s">
        <v>37</v>
      </c>
      <c r="R48" s="26" t="s">
        <v>38</v>
      </c>
      <c r="S48" s="26" t="s">
        <v>39</v>
      </c>
      <c r="T48" s="26" t="s">
        <v>40</v>
      </c>
      <c r="U48" s="27" t="s">
        <v>41</v>
      </c>
      <c r="W48" s="66" t="s">
        <v>36</v>
      </c>
      <c r="X48" s="67"/>
      <c r="Y48" s="67"/>
      <c r="Z48" s="67"/>
      <c r="AA48" s="67"/>
      <c r="AB48" s="68"/>
    </row>
    <row r="49" spans="2:28" x14ac:dyDescent="0.25">
      <c r="B49" s="28" t="s">
        <v>50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18">
        <v>2.4950600059126596E-2</v>
      </c>
      <c r="P49" s="18">
        <v>5.963874986836696E-2</v>
      </c>
      <c r="Q49" s="18">
        <v>0.19898747074636258</v>
      </c>
      <c r="R49" s="18">
        <v>4.067399176019211E-2</v>
      </c>
      <c r="S49" s="18">
        <v>2.5038397584022709E-2</v>
      </c>
      <c r="T49" s="18">
        <v>-0.45913125274162725</v>
      </c>
      <c r="U49" s="29">
        <v>9.5133117054281485E-2</v>
      </c>
      <c r="W49" s="19" t="s">
        <v>42</v>
      </c>
      <c r="X49" s="17" t="s">
        <v>43</v>
      </c>
      <c r="Y49" s="17" t="s">
        <v>44</v>
      </c>
      <c r="Z49" s="17" t="s">
        <v>45</v>
      </c>
      <c r="AA49" s="17" t="s">
        <v>46</v>
      </c>
      <c r="AB49" s="22" t="s">
        <v>47</v>
      </c>
    </row>
    <row r="50" spans="2:28" x14ac:dyDescent="0.25">
      <c r="B50" s="28" t="s">
        <v>52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18">
        <v>7.3767913606451199E-2</v>
      </c>
      <c r="P50" s="18">
        <v>9.1650969957324441E-2</v>
      </c>
      <c r="Q50" s="18">
        <v>0.19959368104002012</v>
      </c>
      <c r="R50" s="18">
        <v>6.8004633556255883E-2</v>
      </c>
      <c r="S50" s="18">
        <v>2.542843224813943E-2</v>
      </c>
      <c r="T50" s="18">
        <v>-0.36088167502386892</v>
      </c>
      <c r="U50" s="29">
        <v>0.1306970337596329</v>
      </c>
      <c r="W50" s="19" t="s">
        <v>48</v>
      </c>
      <c r="X50" s="17">
        <v>8.5238794408173113E-2</v>
      </c>
      <c r="Y50" s="17">
        <v>8.4824674359728208E-2</v>
      </c>
      <c r="Z50" s="17">
        <v>7.7919364205027916E-2</v>
      </c>
      <c r="AA50" s="17">
        <v>6.4060555931178584E-2</v>
      </c>
      <c r="AB50" s="22">
        <v>3.835366793007379E-2</v>
      </c>
    </row>
    <row r="51" spans="2:28" x14ac:dyDescent="0.25">
      <c r="B51" s="28" t="s">
        <v>54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18">
        <v>0.13434299029827496</v>
      </c>
      <c r="P51" s="18">
        <v>0.11086433896694327</v>
      </c>
      <c r="Q51" s="18">
        <v>0.19827430001667143</v>
      </c>
      <c r="R51" s="18">
        <v>8.960769020723458E-2</v>
      </c>
      <c r="S51" s="18">
        <v>0.44758053111399693</v>
      </c>
      <c r="T51" s="18">
        <v>-0.22450885244898586</v>
      </c>
      <c r="U51" s="29">
        <v>0.15277056570285413</v>
      </c>
      <c r="W51" s="19" t="s">
        <v>25</v>
      </c>
      <c r="X51" s="17">
        <v>2.1920649231981682E-3</v>
      </c>
      <c r="Y51" s="17">
        <v>2.4604589759975645E-3</v>
      </c>
      <c r="Z51" s="17">
        <v>3.5658446587293747E-3</v>
      </c>
      <c r="AA51" s="17">
        <v>3.4224114908832171E-3</v>
      </c>
      <c r="AB51" s="22">
        <v>3.9679911255369269E-3</v>
      </c>
    </row>
    <row r="52" spans="2:28" x14ac:dyDescent="0.25">
      <c r="B52" s="28" t="s">
        <v>56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18">
        <v>0.22266802770713831</v>
      </c>
      <c r="P52" s="18">
        <v>0.17297674534274513</v>
      </c>
      <c r="Q52" s="18">
        <v>0.20141500308971558</v>
      </c>
      <c r="R52" s="18">
        <v>0.13929980117009855</v>
      </c>
      <c r="S52" s="18">
        <v>0.12682620594548877</v>
      </c>
      <c r="T52" s="18">
        <v>6.1466527312934088E-2</v>
      </c>
      <c r="U52" s="29">
        <v>0.21025352570659558</v>
      </c>
      <c r="W52" s="19" t="s">
        <v>49</v>
      </c>
      <c r="X52" s="17">
        <v>0.22374727872309166</v>
      </c>
      <c r="Y52" s="17">
        <v>0.25587320162987476</v>
      </c>
      <c r="Z52" s="17">
        <v>0.25336832464754716</v>
      </c>
      <c r="AA52" s="17">
        <v>0.24018283593287615</v>
      </c>
      <c r="AB52" s="22">
        <v>0.19469931944533775</v>
      </c>
    </row>
    <row r="53" spans="2:28" x14ac:dyDescent="0.25">
      <c r="B53" s="28" t="s">
        <v>58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18">
        <v>0.54427046832900905</v>
      </c>
      <c r="P53" s="18">
        <v>0.56486919586462025</v>
      </c>
      <c r="Q53" s="18">
        <v>0.20172954510723026</v>
      </c>
      <c r="R53" s="18">
        <v>0.66241388330621886</v>
      </c>
      <c r="S53" s="18">
        <v>0.37512643310835225</v>
      </c>
      <c r="T53" s="18">
        <v>1.9830552529015484</v>
      </c>
      <c r="U53" s="29">
        <v>0.41114575777663598</v>
      </c>
      <c r="W53" s="19" t="s">
        <v>51</v>
      </c>
      <c r="X53" s="17">
        <v>7.1818931097858071E-2</v>
      </c>
      <c r="Y53" s="17">
        <v>6.172312141958141E-2</v>
      </c>
      <c r="Z53" s="17">
        <v>5.4985874547783344E-2</v>
      </c>
      <c r="AA53" s="17">
        <v>4.8098804546381976E-2</v>
      </c>
      <c r="AB53" s="22">
        <v>3.1912326465185659E-2</v>
      </c>
    </row>
    <row r="54" spans="2:28" ht="15.75" thickBot="1" x14ac:dyDescent="0.3">
      <c r="B54" s="30" t="s">
        <v>65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31">
        <v>65094.96704320635</v>
      </c>
      <c r="P54" s="31">
        <v>50906.168082198594</v>
      </c>
      <c r="Q54" s="31">
        <v>4977.7019999999993</v>
      </c>
      <c r="R54" s="31">
        <v>2901.7479599999997</v>
      </c>
      <c r="S54" s="31">
        <v>1020.78364373662</v>
      </c>
      <c r="T54" s="31">
        <v>12182.931675404951</v>
      </c>
      <c r="U54" s="32">
        <v>106941.76936000001</v>
      </c>
      <c r="W54" s="19" t="s">
        <v>53</v>
      </c>
      <c r="X54" s="17">
        <v>1.5656130651146054E-2</v>
      </c>
      <c r="Y54" s="17">
        <v>1.6451741940906872E-2</v>
      </c>
      <c r="Z54" s="17">
        <v>1.3335825988678118E-2</v>
      </c>
      <c r="AA54" s="17">
        <v>1.5538011349443933E-2</v>
      </c>
      <c r="AB54" s="22">
        <v>1.4512332450929418E-2</v>
      </c>
    </row>
    <row r="55" spans="2:28" x14ac:dyDescent="0.25">
      <c r="W55" s="19" t="s">
        <v>55</v>
      </c>
      <c r="X55" s="17">
        <v>3.253339778065318E-2</v>
      </c>
      <c r="Y55" s="17">
        <v>3.9463015323637093E-2</v>
      </c>
      <c r="Z55" s="17">
        <v>4.8688719838634147E-2</v>
      </c>
      <c r="AA55" s="17">
        <v>5.3400292021404963E-2</v>
      </c>
      <c r="AB55" s="22">
        <v>6.5978455191825103E-2</v>
      </c>
    </row>
    <row r="56" spans="2:28" x14ac:dyDescent="0.25">
      <c r="W56" s="19" t="s">
        <v>57</v>
      </c>
      <c r="X56" s="17">
        <v>0.10707109386519489</v>
      </c>
      <c r="Y56" s="17">
        <v>0.13094934685130918</v>
      </c>
      <c r="Z56" s="17">
        <v>0.13965776267374502</v>
      </c>
      <c r="AA56" s="17">
        <v>0.15086449722664561</v>
      </c>
      <c r="AB56" s="22">
        <v>0.15872565408650433</v>
      </c>
    </row>
    <row r="57" spans="2:28" x14ac:dyDescent="0.25">
      <c r="P57" s="18"/>
      <c r="Q57" s="64" t="s">
        <v>66</v>
      </c>
      <c r="R57" s="64"/>
      <c r="S57" s="33"/>
      <c r="W57" s="19" t="s">
        <v>59</v>
      </c>
      <c r="X57" s="17">
        <v>7.6960831299018118E-3</v>
      </c>
      <c r="Y57" s="17">
        <v>1.1372164301540534E-2</v>
      </c>
      <c r="Z57" s="17">
        <v>1.6682458339552588E-2</v>
      </c>
      <c r="AA57" s="17">
        <v>1.8548831947539073E-2</v>
      </c>
      <c r="AB57" s="22">
        <v>2.7347290984893986E-2</v>
      </c>
    </row>
    <row r="58" spans="2:28" x14ac:dyDescent="0.25">
      <c r="P58" s="18" t="s">
        <v>50</v>
      </c>
      <c r="Q58" s="64">
        <f>U49*$U$54</f>
        <v>10173.703862516853</v>
      </c>
      <c r="R58" s="64"/>
      <c r="W58" s="19" t="s">
        <v>61</v>
      </c>
      <c r="X58" s="17">
        <v>0.3087300569785616</v>
      </c>
      <c r="Y58" s="17">
        <v>0.24503010591561428</v>
      </c>
      <c r="Z58" s="17">
        <v>0.22102493890102112</v>
      </c>
      <c r="AA58" s="17">
        <v>0.20352263201249768</v>
      </c>
      <c r="AB58" s="22">
        <v>0.19950141340407515</v>
      </c>
    </row>
    <row r="59" spans="2:28" x14ac:dyDescent="0.25">
      <c r="P59" s="18" t="s">
        <v>52</v>
      </c>
      <c r="Q59" s="64">
        <f>U50*$U$54</f>
        <v>13976.972040358796</v>
      </c>
      <c r="R59" s="64"/>
      <c r="W59" s="19" t="s">
        <v>62</v>
      </c>
      <c r="X59" s="17">
        <v>1.2348448299831383E-2</v>
      </c>
      <c r="Y59" s="17">
        <v>1.4987216771475862E-2</v>
      </c>
      <c r="Z59" s="17">
        <v>1.8152038493298956E-2</v>
      </c>
      <c r="AA59" s="17">
        <v>2.6066909071979266E-2</v>
      </c>
      <c r="AB59" s="22">
        <v>5.8331825447608114E-2</v>
      </c>
    </row>
    <row r="60" spans="2:28" x14ac:dyDescent="0.25">
      <c r="P60" s="18" t="s">
        <v>54</v>
      </c>
      <c r="Q60" s="64">
        <f>U51*$U$54</f>
        <v>16337.554602391354</v>
      </c>
      <c r="R60" s="64"/>
      <c r="W60" s="19" t="s">
        <v>63</v>
      </c>
      <c r="X60" s="17">
        <v>0.12108251618577406</v>
      </c>
      <c r="Y60" s="17">
        <v>0.12592211175612017</v>
      </c>
      <c r="Z60" s="17">
        <v>0.14040076760044107</v>
      </c>
      <c r="AA60" s="17">
        <v>0.16114251457572146</v>
      </c>
      <c r="AB60" s="22">
        <v>0.18874600263685168</v>
      </c>
    </row>
    <row r="61" spans="2:28" ht="15.75" thickBot="1" x14ac:dyDescent="0.3">
      <c r="P61" s="18" t="s">
        <v>56</v>
      </c>
      <c r="Q61" s="64">
        <f>U52*$U$54</f>
        <v>22484.884053241578</v>
      </c>
      <c r="R61" s="64"/>
      <c r="W61" s="23" t="s">
        <v>64</v>
      </c>
      <c r="X61" s="20">
        <v>1.1885203956615973E-2</v>
      </c>
      <c r="Y61" s="20">
        <v>1.0942840754214197E-2</v>
      </c>
      <c r="Z61" s="20">
        <v>1.2218080105541047E-2</v>
      </c>
      <c r="AA61" s="20">
        <v>1.5151703893448009E-2</v>
      </c>
      <c r="AB61" s="24">
        <v>1.7923720831178169E-2</v>
      </c>
    </row>
    <row r="62" spans="2:28" x14ac:dyDescent="0.25">
      <c r="P62" s="18" t="s">
        <v>58</v>
      </c>
      <c r="Q62" s="64">
        <f>U53*$U$54</f>
        <v>43968.654801491437</v>
      </c>
      <c r="R62" s="64"/>
    </row>
    <row r="63" spans="2:28" x14ac:dyDescent="0.25">
      <c r="P63" s="18" t="s">
        <v>60</v>
      </c>
      <c r="Q63" s="64">
        <f>SUM(Q58:R62)</f>
        <v>106941.76936000002</v>
      </c>
      <c r="R63" s="64"/>
    </row>
    <row r="65" spans="2:27" x14ac:dyDescent="0.25">
      <c r="B65" t="s">
        <v>67</v>
      </c>
    </row>
    <row r="66" spans="2:27" x14ac:dyDescent="0.25">
      <c r="T66" s="65" t="s">
        <v>68</v>
      </c>
      <c r="U66" s="65"/>
      <c r="V66" s="65"/>
    </row>
    <row r="67" spans="2:27" x14ac:dyDescent="0.25">
      <c r="O67">
        <v>1</v>
      </c>
      <c r="P67">
        <v>2</v>
      </c>
      <c r="Q67">
        <v>3</v>
      </c>
      <c r="R67">
        <v>4</v>
      </c>
      <c r="S67">
        <v>5</v>
      </c>
      <c r="T67">
        <v>6</v>
      </c>
      <c r="U67">
        <v>7</v>
      </c>
      <c r="V67">
        <v>8</v>
      </c>
      <c r="W67">
        <v>9</v>
      </c>
      <c r="X67">
        <v>10</v>
      </c>
      <c r="Y67">
        <v>11</v>
      </c>
      <c r="Z67">
        <v>12</v>
      </c>
      <c r="AA67" t="s">
        <v>60</v>
      </c>
    </row>
    <row r="68" spans="2:27" x14ac:dyDescent="0.25">
      <c r="B68">
        <v>1</v>
      </c>
      <c r="O68">
        <v>957.42204231934011</v>
      </c>
      <c r="P68">
        <v>6.4642571271136623E-2</v>
      </c>
      <c r="Q68">
        <v>7392.2699452043071</v>
      </c>
      <c r="R68">
        <v>38.572531663900079</v>
      </c>
      <c r="S68">
        <v>7.0206874260005661</v>
      </c>
      <c r="T68">
        <v>424.86020901085141</v>
      </c>
      <c r="U68">
        <v>0</v>
      </c>
      <c r="V68">
        <v>0.56566656381647296</v>
      </c>
      <c r="W68">
        <v>0</v>
      </c>
      <c r="X68">
        <v>22.08632263938927</v>
      </c>
      <c r="Y68">
        <v>60.24159063000485</v>
      </c>
      <c r="Z68">
        <v>29.124393403879004</v>
      </c>
      <c r="AA68">
        <v>8932.2280314327581</v>
      </c>
    </row>
    <row r="69" spans="2:27" x14ac:dyDescent="0.25">
      <c r="B69">
        <v>2</v>
      </c>
      <c r="O69">
        <v>93.153630551915683</v>
      </c>
      <c r="P69">
        <v>1536.3800550122871</v>
      </c>
      <c r="Q69">
        <v>3052.0114075578917</v>
      </c>
      <c r="R69">
        <v>1068.5656368133666</v>
      </c>
      <c r="S69">
        <v>107.09306706270608</v>
      </c>
      <c r="T69">
        <v>0.26620579874544925</v>
      </c>
      <c r="U69">
        <v>7.6142319068131972E-2</v>
      </c>
      <c r="V69">
        <v>9.0507926809183688E-3</v>
      </c>
      <c r="W69">
        <v>5.3390694875905574E-3</v>
      </c>
      <c r="X69">
        <v>1.5033980325840067E-2</v>
      </c>
      <c r="Y69">
        <v>3.4607094536337223E-2</v>
      </c>
      <c r="Z69">
        <v>0.39412847163489739</v>
      </c>
      <c r="AA69">
        <v>5858.0043045246457</v>
      </c>
    </row>
    <row r="70" spans="2:27" x14ac:dyDescent="0.25">
      <c r="B70">
        <v>3</v>
      </c>
      <c r="O70">
        <v>3360.5131515737608</v>
      </c>
      <c r="P70">
        <v>2520.4388498006074</v>
      </c>
      <c r="Q70">
        <v>13997.215826118698</v>
      </c>
      <c r="R70">
        <v>513.45298965254437</v>
      </c>
      <c r="S70">
        <v>7476.5037703347198</v>
      </c>
      <c r="T70">
        <v>4583.3564959905925</v>
      </c>
      <c r="U70">
        <v>3627.5235362570447</v>
      </c>
      <c r="V70">
        <v>426.74977145084813</v>
      </c>
      <c r="W70">
        <v>46.307253212774718</v>
      </c>
      <c r="X70">
        <v>1011.9689992340913</v>
      </c>
      <c r="Y70">
        <v>2625.7837192834909</v>
      </c>
      <c r="Z70">
        <v>839.59152707663804</v>
      </c>
      <c r="AA70">
        <v>41029.405889985814</v>
      </c>
    </row>
    <row r="71" spans="2:27" x14ac:dyDescent="0.25">
      <c r="B71">
        <v>4</v>
      </c>
      <c r="O71">
        <v>112.80178844241203</v>
      </c>
      <c r="P71">
        <v>1964.0239362678262</v>
      </c>
      <c r="Q71">
        <v>1691.0092771249344</v>
      </c>
      <c r="R71">
        <v>4222.0732642555431</v>
      </c>
      <c r="S71">
        <v>91.284361253164704</v>
      </c>
      <c r="T71">
        <v>540.30981193902642</v>
      </c>
      <c r="U71">
        <v>278.68906262126728</v>
      </c>
      <c r="V71">
        <v>57.003161636133292</v>
      </c>
      <c r="W71">
        <v>90.4083064266581</v>
      </c>
      <c r="X71">
        <v>135.55458668973102</v>
      </c>
      <c r="Y71">
        <v>481.51800915969716</v>
      </c>
      <c r="Z71">
        <v>560.8347740164362</v>
      </c>
      <c r="AA71">
        <v>10225.510339832832</v>
      </c>
    </row>
    <row r="72" spans="2:27" x14ac:dyDescent="0.25">
      <c r="B72">
        <v>5</v>
      </c>
      <c r="O72">
        <v>27.688704374574122</v>
      </c>
      <c r="P72">
        <v>12.966078042682915</v>
      </c>
      <c r="Q72">
        <v>38.830990988776705</v>
      </c>
      <c r="R72">
        <v>99.611245017582519</v>
      </c>
      <c r="S72">
        <v>3193.5457843369163</v>
      </c>
      <c r="T72">
        <v>260.43760998387</v>
      </c>
      <c r="U72">
        <v>154.15329608303003</v>
      </c>
      <c r="V72">
        <v>9.9086685593005903</v>
      </c>
      <c r="W72">
        <v>2193.3180970105918</v>
      </c>
      <c r="X72">
        <v>67.561225279686582</v>
      </c>
      <c r="Y72">
        <v>361.44086673788411</v>
      </c>
      <c r="Z72">
        <v>362.83115210154102</v>
      </c>
      <c r="AA72">
        <v>6782.2937185164365</v>
      </c>
    </row>
    <row r="73" spans="2:27" x14ac:dyDescent="0.25">
      <c r="B73">
        <v>6</v>
      </c>
      <c r="O73">
        <v>213.50040878204595</v>
      </c>
      <c r="P73">
        <v>74.95703111560465</v>
      </c>
      <c r="Q73">
        <v>410.78425434074165</v>
      </c>
      <c r="R73">
        <v>6.3598059067893473</v>
      </c>
      <c r="S73">
        <v>37.123788226751017</v>
      </c>
      <c r="T73">
        <v>1548.5977294921004</v>
      </c>
      <c r="U73">
        <v>762.73921260681914</v>
      </c>
      <c r="V73">
        <v>36.976505772052946</v>
      </c>
      <c r="W73">
        <v>22.136213466498809</v>
      </c>
      <c r="X73">
        <v>300.0886139282826</v>
      </c>
      <c r="Y73">
        <v>424.10239820518302</v>
      </c>
      <c r="Z73">
        <v>86.854599618761796</v>
      </c>
      <c r="AA73">
        <v>3924.220561461631</v>
      </c>
    </row>
    <row r="74" spans="2:27" x14ac:dyDescent="0.25">
      <c r="B74">
        <v>7</v>
      </c>
      <c r="O74">
        <v>429.4752743326988</v>
      </c>
      <c r="P74">
        <v>931.4161323319945</v>
      </c>
      <c r="Q74">
        <v>2827.4663361213593</v>
      </c>
      <c r="R74">
        <v>269.31211319217965</v>
      </c>
      <c r="S74">
        <v>282.72364572887977</v>
      </c>
      <c r="T74">
        <v>3456.6444606158339</v>
      </c>
      <c r="U74">
        <v>5120.2585687888932</v>
      </c>
      <c r="V74">
        <v>653.80759849768435</v>
      </c>
      <c r="W74">
        <v>34.347722364620033</v>
      </c>
      <c r="X74">
        <v>1005.7261300381633</v>
      </c>
      <c r="Y74">
        <v>504.46684621511872</v>
      </c>
      <c r="Z74">
        <v>494.49166097212213</v>
      </c>
      <c r="AA74">
        <v>16010.136489199547</v>
      </c>
    </row>
    <row r="75" spans="2:27" x14ac:dyDescent="0.25">
      <c r="B75">
        <v>8</v>
      </c>
      <c r="O75">
        <v>393.21771288996166</v>
      </c>
      <c r="P75">
        <v>244.20938352800525</v>
      </c>
      <c r="Q75">
        <v>840.46922046226348</v>
      </c>
      <c r="R75">
        <v>329.03159761066331</v>
      </c>
      <c r="S75">
        <v>686.65800286348565</v>
      </c>
      <c r="T75">
        <v>1152.6816782470678</v>
      </c>
      <c r="U75">
        <v>602.90029126579964</v>
      </c>
      <c r="V75">
        <v>1890.3310382453051</v>
      </c>
      <c r="W75">
        <v>816.22413691396139</v>
      </c>
      <c r="X75">
        <v>448.92454278652735</v>
      </c>
      <c r="Y75">
        <v>222.39917069994598</v>
      </c>
      <c r="Z75">
        <v>50.920940363447848</v>
      </c>
      <c r="AA75">
        <v>7677.9677158764334</v>
      </c>
    </row>
    <row r="76" spans="2:27" x14ac:dyDescent="0.25">
      <c r="B76">
        <v>9</v>
      </c>
      <c r="O76">
        <v>60.102105588494801</v>
      </c>
      <c r="P76">
        <v>79.500233739104274</v>
      </c>
      <c r="Q76">
        <v>311.30717512664251</v>
      </c>
      <c r="R76">
        <v>40.002950452821494</v>
      </c>
      <c r="S76">
        <v>95.422139449087155</v>
      </c>
      <c r="T76">
        <v>2161.7011279625331</v>
      </c>
      <c r="U76">
        <v>789.49170657541947</v>
      </c>
      <c r="V76">
        <v>173.9968009003739</v>
      </c>
      <c r="W76">
        <v>299.64446978539587</v>
      </c>
      <c r="X76">
        <v>695.88930890238771</v>
      </c>
      <c r="Y76">
        <v>859.45635365502085</v>
      </c>
      <c r="Z76">
        <v>147.86297171612793</v>
      </c>
      <c r="AA76">
        <v>5714.3773438534081</v>
      </c>
    </row>
    <row r="77" spans="2:27" x14ac:dyDescent="0.25">
      <c r="B77">
        <v>10</v>
      </c>
      <c r="O77">
        <v>1558.7234732047095</v>
      </c>
      <c r="P77">
        <v>3791.0667180502423</v>
      </c>
      <c r="Q77">
        <v>4500.5239439576408</v>
      </c>
      <c r="R77">
        <v>899.32523660552317</v>
      </c>
      <c r="S77">
        <v>1700.1979370303686</v>
      </c>
      <c r="T77">
        <v>4700.9402431324706</v>
      </c>
      <c r="U77">
        <v>4580.8907645148893</v>
      </c>
      <c r="V77">
        <v>1996.6071300569511</v>
      </c>
      <c r="W77">
        <v>413.32232272311046</v>
      </c>
      <c r="X77">
        <v>4172.5016706384749</v>
      </c>
      <c r="Y77">
        <v>1758.4369149608422</v>
      </c>
      <c r="Z77">
        <v>811.18895725259028</v>
      </c>
      <c r="AA77">
        <v>30883.725312127815</v>
      </c>
    </row>
    <row r="78" spans="2:27" x14ac:dyDescent="0.25">
      <c r="B78">
        <v>11</v>
      </c>
      <c r="O78">
        <v>7.4021136868857509</v>
      </c>
      <c r="P78">
        <v>8.4917168737767046</v>
      </c>
      <c r="Q78">
        <v>34.355257082333786</v>
      </c>
      <c r="R78">
        <v>8.765265083371318E-2</v>
      </c>
      <c r="S78">
        <v>10.715099680587555</v>
      </c>
      <c r="T78">
        <v>48.160434973614251</v>
      </c>
      <c r="U78">
        <v>109.56735071856913</v>
      </c>
      <c r="V78">
        <v>20.455101027930379</v>
      </c>
      <c r="W78">
        <v>0.32984871020015616</v>
      </c>
      <c r="X78">
        <v>4.5900603105766233</v>
      </c>
      <c r="Y78">
        <v>1010.1491246852461</v>
      </c>
      <c r="Z78">
        <v>41.975810516627696</v>
      </c>
      <c r="AA78">
        <v>1296.2795709171819</v>
      </c>
    </row>
    <row r="79" spans="2:27" x14ac:dyDescent="0.25">
      <c r="B79">
        <v>12</v>
      </c>
      <c r="O79">
        <v>3.9229281341100295</v>
      </c>
      <c r="P79">
        <v>0</v>
      </c>
      <c r="Q79">
        <v>16.715916336601499</v>
      </c>
      <c r="R79">
        <v>0</v>
      </c>
      <c r="S79">
        <v>13.394942807725002</v>
      </c>
      <c r="T79">
        <v>34.080501391594488</v>
      </c>
      <c r="U79">
        <v>22.23327917705873</v>
      </c>
      <c r="V79">
        <v>0</v>
      </c>
      <c r="W79">
        <v>0</v>
      </c>
      <c r="X79">
        <v>0</v>
      </c>
      <c r="Y79">
        <v>2.1499921642028901</v>
      </c>
      <c r="Z79">
        <v>0</v>
      </c>
      <c r="AA79">
        <v>92.497560011292634</v>
      </c>
    </row>
    <row r="80" spans="2:27" x14ac:dyDescent="0.25">
      <c r="B80" t="s">
        <v>60</v>
      </c>
      <c r="O80">
        <v>7217.923333880909</v>
      </c>
      <c r="P80">
        <v>11163.514777333405</v>
      </c>
      <c r="Q80">
        <v>35112.959550422187</v>
      </c>
      <c r="R80">
        <v>7486.3950238217467</v>
      </c>
      <c r="S80">
        <v>13701.683226200392</v>
      </c>
      <c r="T80">
        <v>18912.036508538302</v>
      </c>
      <c r="U80">
        <v>16048.523210927859</v>
      </c>
      <c r="V80">
        <v>5266.4104935030773</v>
      </c>
      <c r="W80">
        <v>3916.0437096832989</v>
      </c>
      <c r="X80">
        <v>7864.9064944276361</v>
      </c>
      <c r="Y80">
        <v>8310.1795934911734</v>
      </c>
      <c r="Z80">
        <v>3426.0709155098066</v>
      </c>
      <c r="AA80">
        <f>SUM(O80:Z80)</f>
        <v>138426.64683773977</v>
      </c>
    </row>
    <row r="82" spans="15:26" x14ac:dyDescent="0.25">
      <c r="O82">
        <f t="shared" ref="O82:O94" si="14">O68/$O$80</f>
        <v>0.13264508336147104</v>
      </c>
      <c r="P82">
        <f t="shared" ref="P82:P94" si="15">P68/$P$80</f>
        <v>5.7905214048167007E-6</v>
      </c>
      <c r="Q82">
        <f t="shared" ref="Q82:Q94" si="16">Q68/$Q$80</f>
        <v>0.21052825053351062</v>
      </c>
      <c r="R82">
        <f t="shared" ref="R82:R94" si="17">R68/$R$80</f>
        <v>5.152350569421209E-3</v>
      </c>
      <c r="S82">
        <f t="shared" ref="S82:S94" si="18">S68/$S$80</f>
        <v>5.1239598158097765E-4</v>
      </c>
      <c r="T82">
        <f t="shared" ref="T82:T94" si="19">T68/$T$80</f>
        <v>2.2465069207064921E-2</v>
      </c>
      <c r="U82">
        <f t="shared" ref="U82:U94" si="20">U68/$U$80</f>
        <v>0</v>
      </c>
      <c r="V82">
        <f t="shared" ref="V82:V94" si="21">V68/$V$80</f>
        <v>1.0741026824899221E-4</v>
      </c>
      <c r="W82">
        <f t="shared" ref="W82:W94" si="22">W68/$W$80</f>
        <v>0</v>
      </c>
      <c r="X82">
        <f t="shared" ref="X82:X94" si="23">X68/$X$80</f>
        <v>2.8082117257258745E-3</v>
      </c>
      <c r="Y82">
        <f t="shared" ref="Y82:Y94" si="24">Y68/$Y$80</f>
        <v>7.2491322181759098E-3</v>
      </c>
      <c r="Z82">
        <f t="shared" ref="Z82:Z94" si="25">Z68/$Z$80</f>
        <v>8.5008145254766958E-3</v>
      </c>
    </row>
    <row r="83" spans="15:26" x14ac:dyDescent="0.25">
      <c r="O83">
        <f t="shared" si="14"/>
        <v>1.2905876973596108E-2</v>
      </c>
      <c r="P83">
        <f t="shared" si="15"/>
        <v>0.13762511947686762</v>
      </c>
      <c r="Q83">
        <f t="shared" si="16"/>
        <v>8.6919799602058756E-2</v>
      </c>
      <c r="R83">
        <f t="shared" si="17"/>
        <v>0.14273433787733419</v>
      </c>
      <c r="S83">
        <f t="shared" si="18"/>
        <v>7.8160518890060503E-3</v>
      </c>
      <c r="T83">
        <f t="shared" si="19"/>
        <v>1.4075998564473166E-5</v>
      </c>
      <c r="U83">
        <f t="shared" si="20"/>
        <v>4.7445062743396024E-6</v>
      </c>
      <c r="V83">
        <f t="shared" si="21"/>
        <v>1.7185885323758764E-6</v>
      </c>
      <c r="W83">
        <f t="shared" si="22"/>
        <v>1.3633835277140822E-6</v>
      </c>
      <c r="X83">
        <f t="shared" si="23"/>
        <v>1.9115268994605073E-6</v>
      </c>
      <c r="Y83">
        <f t="shared" si="24"/>
        <v>4.1644219775277446E-6</v>
      </c>
      <c r="Z83">
        <f t="shared" si="25"/>
        <v>1.1503803667655556E-4</v>
      </c>
    </row>
    <row r="84" spans="15:26" x14ac:dyDescent="0.25">
      <c r="O84">
        <f t="shared" si="14"/>
        <v>0.46557894786711335</v>
      </c>
      <c r="P84">
        <f t="shared" si="15"/>
        <v>0.22577466864809911</v>
      </c>
      <c r="Q84">
        <f t="shared" si="16"/>
        <v>0.39863389487344991</v>
      </c>
      <c r="R84">
        <f t="shared" si="17"/>
        <v>6.8584811250105612E-2</v>
      </c>
      <c r="S84">
        <f t="shared" si="18"/>
        <v>0.5456631602778651</v>
      </c>
      <c r="T84">
        <f t="shared" si="19"/>
        <v>0.24235129272943842</v>
      </c>
      <c r="U84">
        <f t="shared" si="20"/>
        <v>0.22603472535011629</v>
      </c>
      <c r="V84">
        <f t="shared" si="21"/>
        <v>8.1032379070585026E-2</v>
      </c>
      <c r="W84">
        <f t="shared" si="22"/>
        <v>1.1825009281247198E-2</v>
      </c>
      <c r="X84">
        <f t="shared" si="23"/>
        <v>0.12866891678255568</v>
      </c>
      <c r="Y84">
        <f t="shared" si="24"/>
        <v>0.31597195821617352</v>
      </c>
      <c r="Z84">
        <f t="shared" si="25"/>
        <v>0.24505958801839484</v>
      </c>
    </row>
    <row r="85" spans="15:26" x14ac:dyDescent="0.25">
      <c r="O85">
        <f t="shared" si="14"/>
        <v>1.5628011441036066E-2</v>
      </c>
      <c r="P85">
        <f t="shared" si="15"/>
        <v>0.17593239901967209</v>
      </c>
      <c r="Q85">
        <f t="shared" si="16"/>
        <v>4.8159121269645361E-2</v>
      </c>
      <c r="R85">
        <f t="shared" si="17"/>
        <v>0.56396613467775669</v>
      </c>
      <c r="S85">
        <f t="shared" si="18"/>
        <v>6.6622735138563505E-3</v>
      </c>
      <c r="T85">
        <f t="shared" si="19"/>
        <v>2.8569626105316069E-2</v>
      </c>
      <c r="U85">
        <f t="shared" si="20"/>
        <v>1.7365402346273245E-2</v>
      </c>
      <c r="V85">
        <f t="shared" si="21"/>
        <v>1.0823911600976682E-2</v>
      </c>
      <c r="W85">
        <f t="shared" si="22"/>
        <v>2.3086643850042641E-2</v>
      </c>
      <c r="X85">
        <f t="shared" si="23"/>
        <v>1.7235371683792144E-2</v>
      </c>
      <c r="Y85">
        <f t="shared" si="24"/>
        <v>5.7943153182494288E-2</v>
      </c>
      <c r="Z85">
        <f t="shared" si="25"/>
        <v>0.1636961953932535</v>
      </c>
    </row>
    <row r="86" spans="15:26" x14ac:dyDescent="0.25">
      <c r="O86">
        <f t="shared" si="14"/>
        <v>3.8361039725378398E-3</v>
      </c>
      <c r="P86">
        <f t="shared" si="15"/>
        <v>1.1614691520818753E-3</v>
      </c>
      <c r="Q86">
        <f t="shared" si="16"/>
        <v>1.1058877259552966E-3</v>
      </c>
      <c r="R86">
        <f t="shared" si="17"/>
        <v>1.3305635716605793E-2</v>
      </c>
      <c r="S86">
        <f t="shared" si="18"/>
        <v>0.23307689512411223</v>
      </c>
      <c r="T86">
        <f t="shared" si="19"/>
        <v>1.3770997632449E-2</v>
      </c>
      <c r="U86">
        <f t="shared" si="20"/>
        <v>9.605450548749745E-3</v>
      </c>
      <c r="V86">
        <f t="shared" si="21"/>
        <v>1.8814842807115869E-3</v>
      </c>
      <c r="W86">
        <f t="shared" si="22"/>
        <v>0.5600851930194547</v>
      </c>
      <c r="X86">
        <f t="shared" si="23"/>
        <v>8.5902134154492975E-3</v>
      </c>
      <c r="Y86">
        <f t="shared" si="24"/>
        <v>4.3493749162891421E-2</v>
      </c>
      <c r="Z86">
        <f t="shared" si="25"/>
        <v>0.1059029894737456</v>
      </c>
    </row>
    <row r="87" spans="15:26" x14ac:dyDescent="0.25">
      <c r="O87">
        <f t="shared" si="14"/>
        <v>2.9579201510755278E-2</v>
      </c>
      <c r="P87">
        <f t="shared" si="15"/>
        <v>6.7144651671710697E-3</v>
      </c>
      <c r="Q87">
        <f t="shared" si="16"/>
        <v>1.1698935652258413E-2</v>
      </c>
      <c r="R87">
        <f t="shared" si="17"/>
        <v>8.4951513866853305E-4</v>
      </c>
      <c r="S87">
        <f t="shared" si="18"/>
        <v>2.7094326743565943E-3</v>
      </c>
      <c r="T87">
        <f t="shared" si="19"/>
        <v>8.1884239637172229E-2</v>
      </c>
      <c r="U87">
        <f t="shared" si="20"/>
        <v>4.7527065424153803E-2</v>
      </c>
      <c r="V87">
        <f t="shared" si="21"/>
        <v>7.0211970406919705E-3</v>
      </c>
      <c r="W87">
        <f t="shared" si="22"/>
        <v>5.6526982606864276E-3</v>
      </c>
      <c r="X87">
        <f t="shared" si="23"/>
        <v>3.8155394999406331E-2</v>
      </c>
      <c r="Y87">
        <f t="shared" si="24"/>
        <v>5.1034083371357584E-2</v>
      </c>
      <c r="Z87">
        <f t="shared" si="25"/>
        <v>2.5351080511956552E-2</v>
      </c>
    </row>
    <row r="88" spans="15:26" x14ac:dyDescent="0.25">
      <c r="O88">
        <f t="shared" si="14"/>
        <v>5.9501224170218497E-2</v>
      </c>
      <c r="P88">
        <f t="shared" si="15"/>
        <v>8.3433949872414565E-2</v>
      </c>
      <c r="Q88">
        <f t="shared" si="16"/>
        <v>8.0524865244159194E-2</v>
      </c>
      <c r="R88">
        <f t="shared" si="17"/>
        <v>3.5973537641979504E-2</v>
      </c>
      <c r="S88">
        <f t="shared" si="18"/>
        <v>2.0634227274226785E-2</v>
      </c>
      <c r="T88">
        <f t="shared" si="19"/>
        <v>0.1827748407240673</v>
      </c>
      <c r="U88">
        <f t="shared" si="20"/>
        <v>0.31904858169768391</v>
      </c>
      <c r="V88">
        <f t="shared" si="21"/>
        <v>0.12414672181446092</v>
      </c>
      <c r="W88">
        <f t="shared" si="22"/>
        <v>8.7710262987329701E-3</v>
      </c>
      <c r="X88">
        <f t="shared" si="23"/>
        <v>0.12787515411031652</v>
      </c>
      <c r="Y88">
        <f t="shared" si="24"/>
        <v>6.0704686407768493E-2</v>
      </c>
      <c r="Z88">
        <f t="shared" si="25"/>
        <v>0.1443319981304417</v>
      </c>
    </row>
    <row r="89" spans="15:26" x14ac:dyDescent="0.25">
      <c r="O89">
        <f t="shared" si="14"/>
        <v>5.4477956428852461E-2</v>
      </c>
      <c r="P89">
        <f t="shared" si="15"/>
        <v>2.1875671632007175E-2</v>
      </c>
      <c r="Q89">
        <f t="shared" si="16"/>
        <v>2.3936154377854429E-2</v>
      </c>
      <c r="R89">
        <f t="shared" si="17"/>
        <v>4.3950605941001392E-2</v>
      </c>
      <c r="S89">
        <f t="shared" si="18"/>
        <v>5.0114864832844518E-2</v>
      </c>
      <c r="T89">
        <f t="shared" si="19"/>
        <v>6.0949632670530295E-2</v>
      </c>
      <c r="U89">
        <f t="shared" si="20"/>
        <v>3.756733771337098E-2</v>
      </c>
      <c r="V89">
        <f t="shared" si="21"/>
        <v>0.35894107392071267</v>
      </c>
      <c r="W89">
        <f t="shared" si="22"/>
        <v>0.20843080349069232</v>
      </c>
      <c r="X89">
        <f t="shared" si="23"/>
        <v>5.7079450735313231E-2</v>
      </c>
      <c r="Y89">
        <f t="shared" si="24"/>
        <v>2.6762258047243272E-2</v>
      </c>
      <c r="Z89">
        <f t="shared" si="25"/>
        <v>1.4862780607642706E-2</v>
      </c>
    </row>
    <row r="90" spans="15:26" x14ac:dyDescent="0.25">
      <c r="O90">
        <f t="shared" si="14"/>
        <v>8.3267863633817926E-3</v>
      </c>
      <c r="P90">
        <f t="shared" si="15"/>
        <v>7.1214340039682609E-3</v>
      </c>
      <c r="Q90">
        <f t="shared" si="16"/>
        <v>8.8658768475384595E-3</v>
      </c>
      <c r="R90">
        <f t="shared" si="17"/>
        <v>5.3434196733583928E-3</v>
      </c>
      <c r="S90">
        <f t="shared" si="18"/>
        <v>6.9642640158707443E-3</v>
      </c>
      <c r="T90">
        <f t="shared" si="19"/>
        <v>0.11430292697386557</v>
      </c>
      <c r="U90">
        <f t="shared" si="20"/>
        <v>4.9194040859649561E-2</v>
      </c>
      <c r="V90">
        <f t="shared" si="21"/>
        <v>3.3038974290937925E-2</v>
      </c>
      <c r="W90">
        <f t="shared" si="22"/>
        <v>7.6517141278187858E-2</v>
      </c>
      <c r="X90">
        <f t="shared" si="23"/>
        <v>8.8480302899396471E-2</v>
      </c>
      <c r="Y90">
        <f t="shared" si="24"/>
        <v>0.10342211548931836</v>
      </c>
      <c r="Z90">
        <f t="shared" si="25"/>
        <v>4.3158176045554976E-2</v>
      </c>
    </row>
    <row r="91" spans="15:26" x14ac:dyDescent="0.25">
      <c r="O91">
        <f t="shared" si="14"/>
        <v>0.21595179127049835</v>
      </c>
      <c r="P91">
        <f t="shared" si="15"/>
        <v>0.33959436554405698</v>
      </c>
      <c r="Q91">
        <f t="shared" si="16"/>
        <v>0.12817273170878379</v>
      </c>
      <c r="R91">
        <f t="shared" si="17"/>
        <v>0.12012794325491317</v>
      </c>
      <c r="S91">
        <f t="shared" si="18"/>
        <v>0.12408679349550616</v>
      </c>
      <c r="T91">
        <f t="shared" si="19"/>
        <v>0.24856869544483567</v>
      </c>
      <c r="U91">
        <f t="shared" si="20"/>
        <v>0.28544001864268986</v>
      </c>
      <c r="V91">
        <f t="shared" si="21"/>
        <v>0.37912106025917869</v>
      </c>
      <c r="W91">
        <f t="shared" si="22"/>
        <v>0.10554589104842677</v>
      </c>
      <c r="X91">
        <f t="shared" si="23"/>
        <v>0.53052145929449179</v>
      </c>
      <c r="Y91">
        <f t="shared" si="24"/>
        <v>0.21160035053130646</v>
      </c>
      <c r="Z91">
        <f t="shared" si="25"/>
        <v>0.23676945902676497</v>
      </c>
    </row>
    <row r="92" spans="15:26" x14ac:dyDescent="0.25">
      <c r="O92">
        <f t="shared" si="14"/>
        <v>1.0255184690228355E-3</v>
      </c>
      <c r="P92">
        <f t="shared" si="15"/>
        <v>7.6066696225622729E-4</v>
      </c>
      <c r="Q92">
        <f t="shared" si="16"/>
        <v>9.7842100245066656E-4</v>
      </c>
      <c r="R92">
        <f t="shared" si="17"/>
        <v>1.1708258855537545E-5</v>
      </c>
      <c r="S92">
        <f t="shared" si="18"/>
        <v>7.8202798179555894E-4</v>
      </c>
      <c r="T92">
        <f t="shared" si="19"/>
        <v>2.5465493867818543E-3</v>
      </c>
      <c r="U92">
        <f t="shared" si="20"/>
        <v>6.8272544008262303E-3</v>
      </c>
      <c r="V92">
        <f t="shared" si="21"/>
        <v>3.8840688649631233E-3</v>
      </c>
      <c r="W92">
        <f t="shared" si="22"/>
        <v>8.4230089001440669E-5</v>
      </c>
      <c r="X92">
        <f t="shared" si="23"/>
        <v>5.8361282665327638E-4</v>
      </c>
      <c r="Y92">
        <f t="shared" si="24"/>
        <v>0.12155563105717121</v>
      </c>
      <c r="Z92">
        <f t="shared" si="25"/>
        <v>1.2251880230091969E-2</v>
      </c>
    </row>
    <row r="93" spans="15:26" x14ac:dyDescent="0.25">
      <c r="O93">
        <f t="shared" si="14"/>
        <v>5.4349817151642737E-4</v>
      </c>
      <c r="P93">
        <f t="shared" si="15"/>
        <v>0</v>
      </c>
      <c r="Q93">
        <f t="shared" si="16"/>
        <v>4.760611623351616E-4</v>
      </c>
      <c r="R93">
        <f t="shared" si="17"/>
        <v>0</v>
      </c>
      <c r="S93">
        <f t="shared" si="18"/>
        <v>9.7761293897899774E-4</v>
      </c>
      <c r="T93">
        <f t="shared" si="19"/>
        <v>1.8020534899141089E-3</v>
      </c>
      <c r="U93">
        <f t="shared" si="20"/>
        <v>1.3853785102120493E-3</v>
      </c>
      <c r="V93">
        <f t="shared" si="21"/>
        <v>0</v>
      </c>
      <c r="W93">
        <f t="shared" si="22"/>
        <v>0</v>
      </c>
      <c r="X93">
        <f t="shared" si="23"/>
        <v>0</v>
      </c>
      <c r="Y93">
        <f t="shared" si="24"/>
        <v>2.5871789412190802E-4</v>
      </c>
      <c r="Z93">
        <f t="shared" si="25"/>
        <v>0</v>
      </c>
    </row>
    <row r="94" spans="15:26" x14ac:dyDescent="0.25">
      <c r="O94">
        <f t="shared" si="14"/>
        <v>1</v>
      </c>
      <c r="P94">
        <f t="shared" si="15"/>
        <v>1</v>
      </c>
      <c r="Q94">
        <f t="shared" si="16"/>
        <v>1</v>
      </c>
      <c r="R94">
        <f t="shared" si="17"/>
        <v>1</v>
      </c>
      <c r="S94">
        <f t="shared" si="18"/>
        <v>1</v>
      </c>
      <c r="T94">
        <f t="shared" si="19"/>
        <v>1</v>
      </c>
      <c r="U94">
        <f t="shared" si="20"/>
        <v>1</v>
      </c>
      <c r="V94">
        <f t="shared" si="21"/>
        <v>1</v>
      </c>
      <c r="W94">
        <f t="shared" si="22"/>
        <v>1</v>
      </c>
      <c r="X94">
        <f t="shared" si="23"/>
        <v>1</v>
      </c>
      <c r="Y94">
        <f t="shared" si="24"/>
        <v>1</v>
      </c>
      <c r="Z94">
        <f t="shared" si="25"/>
        <v>1</v>
      </c>
    </row>
    <row r="96" spans="15:26" x14ac:dyDescent="0.25">
      <c r="S96" t="s">
        <v>65</v>
      </c>
      <c r="T96">
        <v>138990.162129017</v>
      </c>
    </row>
    <row r="97" spans="2:38" x14ac:dyDescent="0.25">
      <c r="B97">
        <v>1</v>
      </c>
      <c r="O97">
        <v>7217.923333880909</v>
      </c>
      <c r="Q97">
        <f t="shared" ref="Q97:Q108" si="26">O97/$O$109</f>
        <v>5.2142585974372241E-2</v>
      </c>
      <c r="S97">
        <f t="shared" ref="S97:S108" si="27">Q97*$T$96</f>
        <v>7247.3064784042053</v>
      </c>
    </row>
    <row r="98" spans="2:38" x14ac:dyDescent="0.25">
      <c r="B98">
        <v>2</v>
      </c>
      <c r="O98">
        <v>11163.514777333405</v>
      </c>
      <c r="Q98">
        <f t="shared" si="26"/>
        <v>8.0645706822754987E-2</v>
      </c>
      <c r="S98">
        <f t="shared" si="27"/>
        <v>11208.959866303889</v>
      </c>
    </row>
    <row r="99" spans="2:38" x14ac:dyDescent="0.25">
      <c r="B99">
        <v>3</v>
      </c>
      <c r="O99">
        <v>35112.959550422187</v>
      </c>
      <c r="Q99">
        <f t="shared" si="26"/>
        <v>0.25365751719450891</v>
      </c>
      <c r="S99">
        <f t="shared" si="27"/>
        <v>35255.899440108711</v>
      </c>
    </row>
    <row r="100" spans="2:38" x14ac:dyDescent="0.25">
      <c r="B100">
        <v>4</v>
      </c>
      <c r="O100">
        <v>7486.3950238217467</v>
      </c>
      <c r="Q100">
        <f t="shared" si="26"/>
        <v>5.4082036911557288E-2</v>
      </c>
      <c r="S100">
        <f t="shared" si="27"/>
        <v>7516.8710786048296</v>
      </c>
    </row>
    <row r="101" spans="2:38" x14ac:dyDescent="0.25">
      <c r="B101">
        <v>5</v>
      </c>
      <c r="O101">
        <v>13701.683226200392</v>
      </c>
      <c r="Q101">
        <f t="shared" si="26"/>
        <v>9.8981543938293615E-2</v>
      </c>
      <c r="S101">
        <f t="shared" si="27"/>
        <v>13757.460839763849</v>
      </c>
    </row>
    <row r="102" spans="2:38" x14ac:dyDescent="0.25">
      <c r="B102">
        <v>6</v>
      </c>
      <c r="O102">
        <v>18912.036508538302</v>
      </c>
      <c r="Q102">
        <f t="shared" si="26"/>
        <v>0.13662135824691699</v>
      </c>
      <c r="S102">
        <f t="shared" si="27"/>
        <v>18989.024733025504</v>
      </c>
    </row>
    <row r="103" spans="2:38" x14ac:dyDescent="0.25">
      <c r="B103">
        <v>7</v>
      </c>
      <c r="O103">
        <v>16048.523210927859</v>
      </c>
      <c r="Q103">
        <f t="shared" si="26"/>
        <v>0.11593521606963098</v>
      </c>
      <c r="S103">
        <f t="shared" si="27"/>
        <v>16113.854477980627</v>
      </c>
    </row>
    <row r="104" spans="2:38" x14ac:dyDescent="0.25">
      <c r="B104">
        <v>8</v>
      </c>
      <c r="O104">
        <v>5266.4104935030773</v>
      </c>
      <c r="Q104">
        <f t="shared" si="26"/>
        <v>3.8044773992656419E-2</v>
      </c>
      <c r="S104">
        <f t="shared" si="27"/>
        <v>5287.8493054011251</v>
      </c>
    </row>
    <row r="105" spans="2:38" x14ac:dyDescent="0.25">
      <c r="B105">
        <v>9</v>
      </c>
      <c r="O105">
        <v>3916.0437096832989</v>
      </c>
      <c r="Q105">
        <f t="shared" si="26"/>
        <v>2.8289666759562463E-2</v>
      </c>
      <c r="S105">
        <f t="shared" si="27"/>
        <v>3931.9853694874496</v>
      </c>
    </row>
    <row r="106" spans="2:38" x14ac:dyDescent="0.25">
      <c r="B106">
        <v>10</v>
      </c>
      <c r="O106">
        <v>7864.9064944276361</v>
      </c>
      <c r="Q106">
        <f t="shared" si="26"/>
        <v>5.6816419916944756E-2</v>
      </c>
      <c r="S106">
        <f t="shared" si="27"/>
        <v>7896.9234158464624</v>
      </c>
    </row>
    <row r="107" spans="2:38" x14ac:dyDescent="0.25">
      <c r="B107">
        <v>11</v>
      </c>
      <c r="O107">
        <v>8310.1795934911734</v>
      </c>
      <c r="Q107">
        <f t="shared" si="26"/>
        <v>6.0033091773379128E-2</v>
      </c>
      <c r="S107">
        <f t="shared" si="27"/>
        <v>8344.0091586881226</v>
      </c>
    </row>
    <row r="108" spans="2:38" x14ac:dyDescent="0.25">
      <c r="B108">
        <v>12</v>
      </c>
      <c r="O108">
        <v>3426.0709155098066</v>
      </c>
      <c r="Q108">
        <f t="shared" si="26"/>
        <v>2.4750082399422422E-2</v>
      </c>
      <c r="S108">
        <f t="shared" si="27"/>
        <v>3440.0179654022527</v>
      </c>
    </row>
    <row r="109" spans="2:38" x14ac:dyDescent="0.25">
      <c r="B109" t="s">
        <v>60</v>
      </c>
      <c r="O109">
        <f>SUM(O97:O108)</f>
        <v>138426.64683773977</v>
      </c>
      <c r="AA109">
        <v>177.94120382869332</v>
      </c>
      <c r="AB109">
        <v>55.68135199217194</v>
      </c>
      <c r="AC109">
        <v>2401.2412388956263</v>
      </c>
      <c r="AD109">
        <v>55.60026239824618</v>
      </c>
      <c r="AE109">
        <v>210.72980613675628</v>
      </c>
      <c r="AF109">
        <v>358.68502065394102</v>
      </c>
      <c r="AG109">
        <v>-470.44098850753886</v>
      </c>
      <c r="AH109">
        <v>155.56099170668014</v>
      </c>
      <c r="AI109">
        <v>722.20456951885558</v>
      </c>
      <c r="AJ109">
        <v>89.828933172526618</v>
      </c>
      <c r="AK109">
        <v>229.2648282980293</v>
      </c>
      <c r="AL109">
        <v>17.29076682908946</v>
      </c>
    </row>
    <row r="112" spans="2:38" x14ac:dyDescent="0.25">
      <c r="O112" t="s">
        <v>69</v>
      </c>
      <c r="Q112" t="s">
        <v>70</v>
      </c>
      <c r="R112">
        <v>65343.049443206342</v>
      </c>
      <c r="U112" t="s">
        <v>71</v>
      </c>
      <c r="W112" t="s">
        <v>72</v>
      </c>
      <c r="X112">
        <v>85496.224103914748</v>
      </c>
      <c r="Z112" t="s">
        <v>73</v>
      </c>
      <c r="AB112" t="s">
        <v>74</v>
      </c>
      <c r="AC112">
        <v>4006.8901377098273</v>
      </c>
    </row>
    <row r="113" spans="2:40" x14ac:dyDescent="0.25">
      <c r="AF113" t="s">
        <v>75</v>
      </c>
      <c r="AG113" t="s">
        <v>76</v>
      </c>
      <c r="AH113" t="s">
        <v>77</v>
      </c>
      <c r="AI113" t="s">
        <v>78</v>
      </c>
    </row>
    <row r="114" spans="2:40" x14ac:dyDescent="0.25">
      <c r="B114">
        <v>1</v>
      </c>
      <c r="O114">
        <v>2167.5835940313286</v>
      </c>
      <c r="P114">
        <f t="shared" ref="P114:P125" si="28">O114/$O$126</f>
        <v>3.2925186385413995E-2</v>
      </c>
      <c r="Q114">
        <f t="shared" ref="Q114:Q125" si="29">P114*$R$112</f>
        <v>2151.4320819088912</v>
      </c>
      <c r="R114">
        <v>2151.4320819088912</v>
      </c>
      <c r="T114">
        <v>1</v>
      </c>
      <c r="U114">
        <v>4422.1898679466876</v>
      </c>
      <c r="V114">
        <f t="shared" ref="V114:V125" si="30">U114/$U$126</f>
        <v>5.1894766469755653E-2</v>
      </c>
      <c r="W114">
        <f t="shared" ref="W114:W125" si="31">V114*$X$112</f>
        <v>4436.8065839185501</v>
      </c>
      <c r="X114">
        <v>4436.8065839185501</v>
      </c>
      <c r="Z114">
        <v>177.94120382869332</v>
      </c>
      <c r="AA114">
        <f t="shared" ref="AA114:AA126" si="32">Z114/$Z$126</f>
        <v>4.4445433570785418E-2</v>
      </c>
      <c r="AB114">
        <f t="shared" ref="AB114:AB125" si="33">AA114*$AC$112</f>
        <v>178.08796944101738</v>
      </c>
      <c r="AC114">
        <v>178.08796944101738</v>
      </c>
      <c r="AE114">
        <v>1</v>
      </c>
      <c r="AF114">
        <v>0.99613148800004114</v>
      </c>
      <c r="AG114">
        <v>308.86950544548904</v>
      </c>
      <c r="AH114">
        <v>55.250515834547606</v>
      </c>
      <c r="AI114">
        <v>4018.302153505098</v>
      </c>
      <c r="AJ114">
        <v>1</v>
      </c>
      <c r="AK114">
        <v>0.99613148800004114</v>
      </c>
      <c r="AL114">
        <v>308.86950544548904</v>
      </c>
      <c r="AM114">
        <v>55.250515834547606</v>
      </c>
      <c r="AN114">
        <v>4018.302153505098</v>
      </c>
    </row>
    <row r="115" spans="2:40" x14ac:dyDescent="0.25">
      <c r="B115">
        <v>2</v>
      </c>
      <c r="O115">
        <v>2439.4392108071625</v>
      </c>
      <c r="P115">
        <f t="shared" si="28"/>
        <v>3.7054621982229384E-2</v>
      </c>
      <c r="Q115">
        <f t="shared" si="29"/>
        <v>2421.2619962841354</v>
      </c>
      <c r="R115">
        <v>2421.2619962841354</v>
      </c>
      <c r="T115">
        <v>2</v>
      </c>
      <c r="U115">
        <v>11157.202643031427</v>
      </c>
      <c r="V115">
        <f t="shared" si="30"/>
        <v>0.13093070241343982</v>
      </c>
      <c r="W115">
        <f t="shared" si="31"/>
        <v>11194.080675622423</v>
      </c>
      <c r="X115">
        <v>11194.080675622423</v>
      </c>
      <c r="Z115">
        <v>55.68135199217194</v>
      </c>
      <c r="AA115">
        <f t="shared" si="32"/>
        <v>1.3907862697625156E-2</v>
      </c>
      <c r="AB115">
        <f t="shared" si="33"/>
        <v>55.727277879736633</v>
      </c>
      <c r="AC115">
        <v>55.727277879736633</v>
      </c>
      <c r="AE115">
        <v>2</v>
      </c>
      <c r="AF115">
        <v>0</v>
      </c>
      <c r="AG115">
        <v>0</v>
      </c>
      <c r="AH115">
        <v>-53.170129781331049</v>
      </c>
      <c r="AI115">
        <v>20756.114272078528</v>
      </c>
      <c r="AJ115">
        <v>2</v>
      </c>
      <c r="AK115">
        <v>0</v>
      </c>
      <c r="AL115">
        <v>0</v>
      </c>
      <c r="AM115">
        <v>-53.170129781331049</v>
      </c>
      <c r="AN115">
        <v>20756.114272078528</v>
      </c>
    </row>
    <row r="116" spans="2:40" x14ac:dyDescent="0.25">
      <c r="B116">
        <v>3</v>
      </c>
      <c r="O116">
        <v>5590.2451969689682</v>
      </c>
      <c r="P116">
        <f t="shared" si="28"/>
        <v>8.4914771249052168E-2</v>
      </c>
      <c r="Q116">
        <f t="shared" si="29"/>
        <v>5548.5900961853722</v>
      </c>
      <c r="R116">
        <v>5548.5900961853722</v>
      </c>
      <c r="T116">
        <v>3</v>
      </c>
      <c r="U116">
        <v>10616.528366650629</v>
      </c>
      <c r="V116">
        <f t="shared" si="30"/>
        <v>0.12458584474182346</v>
      </c>
      <c r="W116">
        <f t="shared" si="31"/>
        <v>10651.619302222467</v>
      </c>
      <c r="X116">
        <v>10651.619302222467</v>
      </c>
      <c r="Z116">
        <v>2401.2412388956263</v>
      </c>
      <c r="AA116">
        <f t="shared" si="32"/>
        <v>0.59977231621694005</v>
      </c>
      <c r="AB116">
        <f t="shared" si="33"/>
        <v>2403.221778721037</v>
      </c>
      <c r="AC116">
        <v>2403.221778721037</v>
      </c>
      <c r="AE116">
        <v>3</v>
      </c>
      <c r="AF116">
        <v>120.20032434496645</v>
      </c>
      <c r="AG116">
        <v>12556.746174369364</v>
      </c>
      <c r="AH116">
        <v>-889.30792331402415</v>
      </c>
      <c r="AI116">
        <v>16237.128188645209</v>
      </c>
      <c r="AJ116">
        <v>3</v>
      </c>
      <c r="AK116">
        <v>120.20032434496645</v>
      </c>
      <c r="AL116">
        <v>12556.746174369364</v>
      </c>
      <c r="AM116">
        <v>-889.30792331402415</v>
      </c>
      <c r="AN116">
        <v>16237.128188645209</v>
      </c>
    </row>
    <row r="117" spans="2:40" x14ac:dyDescent="0.25">
      <c r="B117">
        <v>4</v>
      </c>
      <c r="O117">
        <v>749.77426661406957</v>
      </c>
      <c r="P117">
        <f t="shared" si="28"/>
        <v>1.1388929840229508E-2</v>
      </c>
      <c r="Q117">
        <f t="shared" si="29"/>
        <v>744.18740565532482</v>
      </c>
      <c r="R117">
        <v>744.18740565532482</v>
      </c>
      <c r="T117">
        <v>4</v>
      </c>
      <c r="U117">
        <v>4383.2709974575191</v>
      </c>
      <c r="V117">
        <f t="shared" si="30"/>
        <v>5.1438050282614674E-2</v>
      </c>
      <c r="W117">
        <f t="shared" si="31"/>
        <v>4397.7590744308591</v>
      </c>
      <c r="X117">
        <v>4397.7590744308591</v>
      </c>
      <c r="Z117">
        <v>55.60026239824618</v>
      </c>
      <c r="AA117">
        <f t="shared" si="32"/>
        <v>1.3887608467112142E-2</v>
      </c>
      <c r="AB117">
        <f t="shared" si="33"/>
        <v>55.646121403247129</v>
      </c>
      <c r="AC117">
        <v>55.646121403247129</v>
      </c>
      <c r="AE117">
        <v>4</v>
      </c>
      <c r="AF117">
        <v>69.62756702099999</v>
      </c>
      <c r="AG117">
        <v>0</v>
      </c>
      <c r="AH117">
        <v>9.8074640899551715E-2</v>
      </c>
      <c r="AI117">
        <v>67.526047808800001</v>
      </c>
      <c r="AJ117">
        <v>4</v>
      </c>
      <c r="AK117">
        <v>69.62756702099999</v>
      </c>
      <c r="AL117">
        <v>0</v>
      </c>
      <c r="AM117">
        <v>9.8074640899551715E-2</v>
      </c>
      <c r="AN117">
        <v>67.526047808800001</v>
      </c>
    </row>
    <row r="118" spans="2:40" x14ac:dyDescent="0.25">
      <c r="B118">
        <v>5</v>
      </c>
      <c r="O118">
        <v>6046.2424058074212</v>
      </c>
      <c r="P118">
        <f t="shared" si="28"/>
        <v>9.184128293403479E-2</v>
      </c>
      <c r="Q118">
        <f t="shared" si="29"/>
        <v>6001.1894916861384</v>
      </c>
      <c r="R118">
        <v>6001.1894916861384</v>
      </c>
      <c r="T118">
        <v>5</v>
      </c>
      <c r="U118">
        <v>5265.8436430972224</v>
      </c>
      <c r="V118">
        <f t="shared" si="30"/>
        <v>6.1795113797694617E-2</v>
      </c>
      <c r="W118">
        <f t="shared" si="31"/>
        <v>5283.2488977746134</v>
      </c>
      <c r="X118">
        <v>5283.2488977746134</v>
      </c>
      <c r="Z118">
        <v>210.72980613675628</v>
      </c>
      <c r="AA118">
        <f t="shared" si="32"/>
        <v>5.2635237924165433E-2</v>
      </c>
      <c r="AB118">
        <f t="shared" si="33"/>
        <v>210.90361573434876</v>
      </c>
      <c r="AC118">
        <v>210.90361573434876</v>
      </c>
      <c r="AE118">
        <v>5</v>
      </c>
      <c r="AF118">
        <v>0</v>
      </c>
      <c r="AG118">
        <v>19013.818469140933</v>
      </c>
      <c r="AH118">
        <v>0</v>
      </c>
      <c r="AI118">
        <v>0</v>
      </c>
      <c r="AJ118">
        <v>5</v>
      </c>
      <c r="AK118">
        <v>0</v>
      </c>
      <c r="AL118">
        <v>19013.818469140933</v>
      </c>
      <c r="AM118">
        <v>0</v>
      </c>
      <c r="AN118">
        <v>0</v>
      </c>
    </row>
    <row r="119" spans="2:40" x14ac:dyDescent="0.25">
      <c r="B119">
        <v>6</v>
      </c>
      <c r="O119">
        <v>9948.4108191898795</v>
      </c>
      <c r="P119">
        <f t="shared" si="28"/>
        <v>0.15111448590146584</v>
      </c>
      <c r="Q119">
        <f t="shared" si="29"/>
        <v>9874.2813238441904</v>
      </c>
      <c r="R119">
        <v>9874.2813238441904</v>
      </c>
      <c r="T119">
        <v>6</v>
      </c>
      <c r="U119">
        <v>9445.5523822114301</v>
      </c>
      <c r="V119">
        <f t="shared" si="30"/>
        <v>0.11084434402186906</v>
      </c>
      <c r="W119">
        <f t="shared" si="31"/>
        <v>9476.7728771451402</v>
      </c>
      <c r="X119">
        <v>9476.7728771451402</v>
      </c>
      <c r="Z119">
        <v>358.68502065394102</v>
      </c>
      <c r="AA119">
        <f t="shared" si="32"/>
        <v>8.959089247062782E-2</v>
      </c>
      <c r="AB119">
        <f t="shared" si="33"/>
        <v>358.98086346918024</v>
      </c>
      <c r="AC119">
        <v>358.98086346918024</v>
      </c>
      <c r="AE119">
        <v>6</v>
      </c>
      <c r="AF119">
        <v>550.68358877200001</v>
      </c>
      <c r="AG119">
        <v>2.5562885141994229E-13</v>
      </c>
      <c r="AH119">
        <v>0</v>
      </c>
      <c r="AI119">
        <v>710.24660534213228</v>
      </c>
      <c r="AJ119">
        <v>6</v>
      </c>
      <c r="AK119">
        <v>550.68358877200001</v>
      </c>
      <c r="AL119">
        <v>2.5562885141994229E-13</v>
      </c>
      <c r="AM119">
        <v>0</v>
      </c>
      <c r="AN119">
        <v>710.24660534213228</v>
      </c>
    </row>
    <row r="120" spans="2:40" x14ac:dyDescent="0.25">
      <c r="B120">
        <v>7</v>
      </c>
      <c r="O120">
        <v>5314.7334231054483</v>
      </c>
      <c r="P120">
        <f t="shared" si="28"/>
        <v>8.0729799314954151E-2</v>
      </c>
      <c r="Q120">
        <f t="shared" si="29"/>
        <v>5275.1312681771742</v>
      </c>
      <c r="R120">
        <v>5275.1312681771742</v>
      </c>
      <c r="T120">
        <v>7</v>
      </c>
      <c r="U120">
        <v>8822.8114894415849</v>
      </c>
      <c r="V120">
        <f t="shared" si="30"/>
        <v>0.1035364277707598</v>
      </c>
      <c r="W120">
        <f t="shared" si="31"/>
        <v>8851.9736316076633</v>
      </c>
      <c r="X120">
        <v>8851.9736316076633</v>
      </c>
      <c r="Z120">
        <v>-470.44098850753886</v>
      </c>
      <c r="AA120">
        <f t="shared" si="32"/>
        <v>-0.11750484572317386</v>
      </c>
      <c r="AB120">
        <f t="shared" si="33"/>
        <v>-470.82900746130014</v>
      </c>
      <c r="AC120">
        <v>-470.82900746130014</v>
      </c>
      <c r="AE120">
        <v>7</v>
      </c>
      <c r="AF120">
        <v>11.529399687000005</v>
      </c>
      <c r="AG120">
        <v>2219.8583836594744</v>
      </c>
      <c r="AH120">
        <v>2.7755575615628914E-17</v>
      </c>
      <c r="AI120">
        <v>2433.1091264360389</v>
      </c>
      <c r="AJ120">
        <v>7</v>
      </c>
      <c r="AK120">
        <v>11.529399687000005</v>
      </c>
      <c r="AL120">
        <v>2219.8583836594744</v>
      </c>
      <c r="AM120">
        <v>2.7755575615628914E-17</v>
      </c>
      <c r="AN120">
        <v>2433.1091264360389</v>
      </c>
    </row>
    <row r="121" spans="2:40" x14ac:dyDescent="0.25">
      <c r="B121">
        <v>8</v>
      </c>
      <c r="O121">
        <v>3574.6740670420459</v>
      </c>
      <c r="P121">
        <f t="shared" si="28"/>
        <v>5.429862555176921E-2</v>
      </c>
      <c r="Q121">
        <f t="shared" si="29"/>
        <v>3548.0377741274028</v>
      </c>
      <c r="R121">
        <v>3548.0377741274028</v>
      </c>
      <c r="T121">
        <v>8</v>
      </c>
      <c r="U121">
        <v>4127.4268053673513</v>
      </c>
      <c r="V121">
        <f t="shared" si="30"/>
        <v>4.8435697376558354E-2</v>
      </c>
      <c r="W121">
        <f t="shared" si="31"/>
        <v>4141.0692375356284</v>
      </c>
      <c r="X121">
        <v>4141.0692375356284</v>
      </c>
      <c r="Z121">
        <v>155.56099170668014</v>
      </c>
      <c r="AA121">
        <f t="shared" si="32"/>
        <v>3.8855394784003718E-2</v>
      </c>
      <c r="AB121">
        <f t="shared" si="33"/>
        <v>155.68929815684635</v>
      </c>
      <c r="AC121">
        <v>155.68929815684635</v>
      </c>
      <c r="AE121">
        <v>8</v>
      </c>
      <c r="AF121">
        <v>82.832239068999996</v>
      </c>
      <c r="AG121">
        <v>0</v>
      </c>
      <c r="AH121">
        <v>0</v>
      </c>
      <c r="AI121">
        <v>342.76714000662304</v>
      </c>
      <c r="AJ121">
        <v>8</v>
      </c>
      <c r="AK121">
        <v>82.832239068999996</v>
      </c>
      <c r="AL121">
        <v>0</v>
      </c>
      <c r="AM121">
        <v>0</v>
      </c>
      <c r="AN121">
        <v>342.76714000662304</v>
      </c>
    </row>
    <row r="122" spans="2:40" x14ac:dyDescent="0.25">
      <c r="B122">
        <v>9</v>
      </c>
      <c r="O122">
        <v>494.19845840418606</v>
      </c>
      <c r="P122">
        <f t="shared" si="28"/>
        <v>7.5067814681508025E-3</v>
      </c>
      <c r="Q122">
        <f t="shared" si="29"/>
        <v>490.515992632723</v>
      </c>
      <c r="R122">
        <v>490.515992632723</v>
      </c>
      <c r="T122">
        <v>9</v>
      </c>
      <c r="U122">
        <v>11663.508646544551</v>
      </c>
      <c r="V122">
        <f t="shared" si="30"/>
        <v>0.13687224554006922</v>
      </c>
      <c r="W122">
        <f t="shared" si="31"/>
        <v>11702.060178299804</v>
      </c>
      <c r="X122">
        <v>11702.060178299804</v>
      </c>
      <c r="Z122">
        <v>722.20456951885558</v>
      </c>
      <c r="AA122">
        <f t="shared" si="32"/>
        <v>0.18038933382719988</v>
      </c>
      <c r="AB122">
        <f t="shared" si="33"/>
        <v>722.80024266025293</v>
      </c>
      <c r="AC122">
        <v>722.80024266025293</v>
      </c>
      <c r="AE122">
        <v>9</v>
      </c>
      <c r="AF122">
        <v>0</v>
      </c>
      <c r="AG122">
        <v>133.84108375229528</v>
      </c>
      <c r="AH122">
        <v>0</v>
      </c>
      <c r="AI122">
        <v>56.840608241784793</v>
      </c>
      <c r="AJ122">
        <v>9</v>
      </c>
      <c r="AK122">
        <v>0</v>
      </c>
      <c r="AL122">
        <v>133.84108375229528</v>
      </c>
      <c r="AM122">
        <v>0</v>
      </c>
      <c r="AN122">
        <v>56.840608241784793</v>
      </c>
    </row>
    <row r="123" spans="2:40" x14ac:dyDescent="0.25">
      <c r="B123">
        <v>10</v>
      </c>
      <c r="O123">
        <v>7588.5722936080147</v>
      </c>
      <c r="P123">
        <f t="shared" si="28"/>
        <v>0.11526898332974798</v>
      </c>
      <c r="Q123">
        <f t="shared" si="29"/>
        <v>7532.0268769838503</v>
      </c>
      <c r="R123">
        <v>7532.0268769838503</v>
      </c>
      <c r="T123">
        <v>10</v>
      </c>
      <c r="U123">
        <v>9628.9992794974023</v>
      </c>
      <c r="V123">
        <f t="shared" si="30"/>
        <v>0.11299710864268736</v>
      </c>
      <c r="W123">
        <f t="shared" si="31"/>
        <v>9660.8261236096005</v>
      </c>
      <c r="X123">
        <v>9660.8261236096005</v>
      </c>
      <c r="Z123">
        <v>89.828933172526618</v>
      </c>
      <c r="AA123">
        <f t="shared" si="32"/>
        <v>2.2437107292460946E-2</v>
      </c>
      <c r="AB123">
        <f t="shared" si="33"/>
        <v>89.903023928899003</v>
      </c>
      <c r="AC123">
        <v>89.903023928899003</v>
      </c>
      <c r="AE123">
        <v>10</v>
      </c>
      <c r="AF123">
        <v>166.52850791200001</v>
      </c>
      <c r="AG123">
        <v>4311.5256470696531</v>
      </c>
      <c r="AH123">
        <v>0</v>
      </c>
      <c r="AI123">
        <v>1129.7803894750057</v>
      </c>
      <c r="AJ123">
        <v>10</v>
      </c>
      <c r="AK123">
        <f>166.528507912+AF126</f>
        <v>166.52850791200001</v>
      </c>
      <c r="AL123">
        <v>4311.5256470696504</v>
      </c>
      <c r="AM123">
        <v>0</v>
      </c>
      <c r="AN123">
        <f>1129.78038947501+AI126</f>
        <v>3094.9134183857982</v>
      </c>
    </row>
    <row r="124" spans="2:40" x14ac:dyDescent="0.25">
      <c r="B124">
        <v>11</v>
      </c>
      <c r="O124">
        <v>15443.31696290004</v>
      </c>
      <c r="P124">
        <f t="shared" si="28"/>
        <v>0.2345810748949414</v>
      </c>
      <c r="Q124">
        <f t="shared" si="29"/>
        <v>15328.242775300645</v>
      </c>
      <c r="R124">
        <v>15328.242775300645</v>
      </c>
      <c r="T124">
        <v>11</v>
      </c>
      <c r="U124">
        <v>3970.6157298075218</v>
      </c>
      <c r="V124">
        <f t="shared" si="30"/>
        <v>4.6595506342466224E-2</v>
      </c>
      <c r="W124">
        <f t="shared" si="31"/>
        <v>3983.7398524908731</v>
      </c>
      <c r="X124">
        <v>3983.7398524908731</v>
      </c>
      <c r="Z124">
        <v>229.2648282980293</v>
      </c>
      <c r="AA124">
        <f t="shared" si="32"/>
        <v>5.7264840728218497E-2</v>
      </c>
      <c r="AB124">
        <f t="shared" si="33"/>
        <v>229.45392555142274</v>
      </c>
      <c r="AC124">
        <v>229.45392555142274</v>
      </c>
      <c r="AE124">
        <v>11</v>
      </c>
      <c r="AF124">
        <v>11816.724563894431</v>
      </c>
      <c r="AG124">
        <v>0</v>
      </c>
      <c r="AH124">
        <v>0</v>
      </c>
      <c r="AI124">
        <v>5.5008352440553914</v>
      </c>
      <c r="AJ124">
        <v>11</v>
      </c>
      <c r="AK124">
        <v>11816.724563894431</v>
      </c>
      <c r="AL124">
        <v>0</v>
      </c>
      <c r="AM124">
        <v>0</v>
      </c>
      <c r="AN124">
        <v>5.5008352440553914</v>
      </c>
    </row>
    <row r="125" spans="2:40" x14ac:dyDescent="0.25">
      <c r="B125">
        <v>12</v>
      </c>
      <c r="O125">
        <v>6476.4106259949749</v>
      </c>
      <c r="P125">
        <f t="shared" si="28"/>
        <v>9.8375457148010825E-2</v>
      </c>
      <c r="Q125">
        <f t="shared" si="29"/>
        <v>6428.1523604204986</v>
      </c>
      <c r="R125">
        <v>6428.1523604204986</v>
      </c>
      <c r="T125">
        <v>12</v>
      </c>
      <c r="U125">
        <v>1710.6135582250768</v>
      </c>
      <c r="V125">
        <f t="shared" si="30"/>
        <v>2.0074192600261803E-2</v>
      </c>
      <c r="W125">
        <f t="shared" si="31"/>
        <v>1716.2676692571304</v>
      </c>
      <c r="X125">
        <v>1716.2676692571304</v>
      </c>
      <c r="Z125">
        <v>17.29076682908946</v>
      </c>
      <c r="AA125">
        <f t="shared" si="32"/>
        <v>4.3188177440345856E-3</v>
      </c>
      <c r="AB125">
        <f t="shared" si="33"/>
        <v>17.305028225138386</v>
      </c>
      <c r="AC125">
        <v>17.305028225138386</v>
      </c>
      <c r="AE125">
        <v>12</v>
      </c>
      <c r="AF125">
        <v>10542.82106779202</v>
      </c>
      <c r="AG125">
        <v>0</v>
      </c>
      <c r="AH125">
        <v>0</v>
      </c>
      <c r="AI125">
        <v>0</v>
      </c>
      <c r="AJ125">
        <v>12</v>
      </c>
      <c r="AK125">
        <v>10542.82106779202</v>
      </c>
      <c r="AL125">
        <v>0</v>
      </c>
      <c r="AM125">
        <v>0</v>
      </c>
      <c r="AN125">
        <v>0</v>
      </c>
    </row>
    <row r="126" spans="2:40" x14ac:dyDescent="0.25">
      <c r="B126" t="s">
        <v>60</v>
      </c>
      <c r="O126">
        <f>SUM(O114:O125)</f>
        <v>65833.601324473537</v>
      </c>
      <c r="T126" t="s">
        <v>60</v>
      </c>
      <c r="U126">
        <f>SUM(U114:U125)</f>
        <v>85214.563409278402</v>
      </c>
      <c r="Z126">
        <f>SUM(Z114:Z125)</f>
        <v>4003.5879849230782</v>
      </c>
      <c r="AA126">
        <f t="shared" si="32"/>
        <v>1</v>
      </c>
      <c r="AE126">
        <v>13</v>
      </c>
      <c r="AF126">
        <v>0</v>
      </c>
      <c r="AG126">
        <v>0</v>
      </c>
      <c r="AH126">
        <v>0</v>
      </c>
      <c r="AI126">
        <v>1965.1330289107882</v>
      </c>
      <c r="AJ126" t="s">
        <v>60</v>
      </c>
      <c r="AK126">
        <f>SUM(AK114:AK125)</f>
        <v>23361.943389980417</v>
      </c>
      <c r="AL126">
        <f>SUM(AL114:AL125)</f>
        <v>38544.659263437206</v>
      </c>
      <c r="AM126">
        <f>SUM(AM114:AM125)</f>
        <v>-887.12946261990805</v>
      </c>
      <c r="AN126">
        <f t="shared" ref="AN126" si="34">SUM(AN114:AN125)</f>
        <v>47722.448395694068</v>
      </c>
    </row>
    <row r="128" spans="2:40" x14ac:dyDescent="0.25">
      <c r="AE128" t="s">
        <v>79</v>
      </c>
      <c r="AF128" t="s">
        <v>80</v>
      </c>
      <c r="AK128">
        <f t="shared" ref="AK128:AK139" si="35">AK114/$AK$126</f>
        <v>4.2639067793789228E-5</v>
      </c>
      <c r="AL128">
        <f t="shared" ref="AL128:AL139" si="36">AL114/$AL$126</f>
        <v>8.0132892947500332E-3</v>
      </c>
      <c r="AM128">
        <f t="shared" ref="AM128:AM139" si="37">AM114/$AM$126</f>
        <v>-6.2280104722685525E-2</v>
      </c>
      <c r="AN128">
        <f t="shared" ref="AN128:AN139" si="38">AN114/$AN$126</f>
        <v>8.4201508694337318E-2</v>
      </c>
    </row>
    <row r="129" spans="35:40" x14ac:dyDescent="0.25">
      <c r="AK129">
        <f t="shared" si="35"/>
        <v>0</v>
      </c>
      <c r="AL129">
        <f t="shared" si="36"/>
        <v>0</v>
      </c>
      <c r="AM129">
        <f t="shared" si="37"/>
        <v>5.9935028675867426E-2</v>
      </c>
      <c r="AN129">
        <f t="shared" si="38"/>
        <v>0.43493397698244091</v>
      </c>
    </row>
    <row r="130" spans="35:40" x14ac:dyDescent="0.25">
      <c r="AK130">
        <f t="shared" si="35"/>
        <v>5.1451337903899953E-3</v>
      </c>
      <c r="AL130">
        <f t="shared" si="36"/>
        <v>0.32577136273404483</v>
      </c>
      <c r="AM130">
        <f t="shared" si="37"/>
        <v>1.0024556288410065</v>
      </c>
      <c r="AN130">
        <f t="shared" si="38"/>
        <v>0.34024088734957408</v>
      </c>
    </row>
    <row r="131" spans="35:40" x14ac:dyDescent="0.25">
      <c r="AK131">
        <f t="shared" si="35"/>
        <v>2.9803842025771794E-3</v>
      </c>
      <c r="AL131">
        <f t="shared" si="36"/>
        <v>0</v>
      </c>
      <c r="AM131">
        <f t="shared" si="37"/>
        <v>-1.1055279418847567E-4</v>
      </c>
      <c r="AN131">
        <f t="shared" si="38"/>
        <v>1.4149745052664312E-3</v>
      </c>
    </row>
    <row r="132" spans="35:40" x14ac:dyDescent="0.25">
      <c r="AK132">
        <f t="shared" si="35"/>
        <v>0</v>
      </c>
      <c r="AL132">
        <f t="shared" si="36"/>
        <v>0.49329320410356076</v>
      </c>
      <c r="AM132">
        <f t="shared" si="37"/>
        <v>0</v>
      </c>
      <c r="AN132">
        <f t="shared" si="38"/>
        <v>0</v>
      </c>
    </row>
    <row r="133" spans="35:40" x14ac:dyDescent="0.25">
      <c r="AK133">
        <f t="shared" si="35"/>
        <v>2.3571822753760283E-2</v>
      </c>
      <c r="AL133">
        <f t="shared" si="36"/>
        <v>6.6320174131731753E-18</v>
      </c>
      <c r="AM133">
        <f t="shared" si="37"/>
        <v>0</v>
      </c>
      <c r="AN133">
        <f t="shared" si="38"/>
        <v>1.4882861823288532E-2</v>
      </c>
    </row>
    <row r="134" spans="35:40" x14ac:dyDescent="0.25">
      <c r="AK134">
        <f t="shared" si="35"/>
        <v>4.9351201201629441E-4</v>
      </c>
      <c r="AL134">
        <f t="shared" si="36"/>
        <v>5.7591853867163215E-2</v>
      </c>
      <c r="AM134">
        <f t="shared" si="37"/>
        <v>-3.128695053556217E-20</v>
      </c>
      <c r="AN134">
        <f t="shared" si="38"/>
        <v>5.0984582900310181E-2</v>
      </c>
    </row>
    <row r="135" spans="35:40" x14ac:dyDescent="0.25">
      <c r="AK135">
        <f t="shared" si="35"/>
        <v>3.5456056752763763E-3</v>
      </c>
      <c r="AL135">
        <f t="shared" si="36"/>
        <v>0</v>
      </c>
      <c r="AM135">
        <f t="shared" si="37"/>
        <v>0</v>
      </c>
      <c r="AN135">
        <f t="shared" si="38"/>
        <v>7.1825137127195359E-3</v>
      </c>
    </row>
    <row r="136" spans="35:40" x14ac:dyDescent="0.25">
      <c r="AK136">
        <f t="shared" si="35"/>
        <v>0</v>
      </c>
      <c r="AL136">
        <f t="shared" si="36"/>
        <v>3.4723639100697565E-3</v>
      </c>
      <c r="AM136">
        <f t="shared" si="37"/>
        <v>0</v>
      </c>
      <c r="AN136">
        <f t="shared" si="38"/>
        <v>1.1910664719145768E-3</v>
      </c>
    </row>
    <row r="137" spans="35:40" x14ac:dyDescent="0.25">
      <c r="AK137">
        <f t="shared" si="35"/>
        <v>7.1281958496407262E-3</v>
      </c>
      <c r="AL137">
        <f t="shared" si="36"/>
        <v>0.11185792609041141</v>
      </c>
      <c r="AM137">
        <f t="shared" si="37"/>
        <v>0</v>
      </c>
      <c r="AN137">
        <f t="shared" si="38"/>
        <v>6.4852360313203211E-2</v>
      </c>
    </row>
    <row r="138" spans="35:40" x14ac:dyDescent="0.25">
      <c r="AK138">
        <f t="shared" si="35"/>
        <v>0.5058108551432603</v>
      </c>
      <c r="AL138">
        <f t="shared" si="36"/>
        <v>0</v>
      </c>
      <c r="AM138">
        <f t="shared" si="37"/>
        <v>0</v>
      </c>
      <c r="AN138">
        <f t="shared" si="38"/>
        <v>1.1526724694518658E-4</v>
      </c>
    </row>
    <row r="139" spans="35:40" x14ac:dyDescent="0.25">
      <c r="AK139">
        <f t="shared" si="35"/>
        <v>0.4512818515052851</v>
      </c>
      <c r="AL139">
        <f t="shared" si="36"/>
        <v>0</v>
      </c>
      <c r="AM139">
        <f t="shared" si="37"/>
        <v>0</v>
      </c>
      <c r="AN139">
        <f t="shared" si="38"/>
        <v>0</v>
      </c>
    </row>
    <row r="141" spans="35:40" x14ac:dyDescent="0.25">
      <c r="AI141" t="s">
        <v>81</v>
      </c>
      <c r="AK141">
        <v>23221.687699999999</v>
      </c>
      <c r="AL141">
        <v>38813.165410358546</v>
      </c>
      <c r="AM141">
        <v>-1158.9116294489993</v>
      </c>
      <c r="AN141">
        <v>47704.591754423003</v>
      </c>
    </row>
  </sheetData>
  <conditionalFormatting sqref="O4:AQ4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2289-7D17-49BF-A574-8C7ED71F6D08}">
  <dimension ref="B1:AW142"/>
  <sheetViews>
    <sheetView showGridLines="0" tabSelected="1" zoomScale="80" zoomScaleNormal="80" workbookViewId="0">
      <selection activeCell="AA23" sqref="AA23"/>
    </sheetView>
  </sheetViews>
  <sheetFormatPr baseColWidth="10" defaultRowHeight="15" x14ac:dyDescent="0.25"/>
  <cols>
    <col min="1" max="1" width="5" customWidth="1"/>
    <col min="2" max="7" width="5.7109375" customWidth="1"/>
    <col min="8" max="8" width="6.42578125" customWidth="1"/>
    <col min="9" max="44" width="5.7109375" customWidth="1"/>
  </cols>
  <sheetData>
    <row r="1" spans="2:49" ht="2.25" customHeight="1" x14ac:dyDescent="0.25"/>
    <row r="2" spans="2:49" ht="9.75" customHeight="1" thickBot="1" x14ac:dyDescent="0.3"/>
    <row r="3" spans="2:49" ht="12" customHeight="1" x14ac:dyDescent="0.25">
      <c r="B3" s="6"/>
      <c r="C3" s="84">
        <v>1</v>
      </c>
      <c r="D3" s="84">
        <v>2</v>
      </c>
      <c r="E3" s="84">
        <v>3</v>
      </c>
      <c r="F3" s="84">
        <v>4</v>
      </c>
      <c r="G3" s="84">
        <v>5</v>
      </c>
      <c r="H3" s="84">
        <v>6</v>
      </c>
      <c r="I3" s="84">
        <v>7</v>
      </c>
      <c r="J3" s="84">
        <v>8</v>
      </c>
      <c r="K3" s="84">
        <v>9</v>
      </c>
      <c r="L3" s="84">
        <v>10</v>
      </c>
      <c r="M3" s="84">
        <v>11</v>
      </c>
      <c r="N3" s="84">
        <v>12</v>
      </c>
      <c r="O3" s="84">
        <v>13</v>
      </c>
      <c r="P3" s="84">
        <v>14</v>
      </c>
      <c r="Q3" s="84">
        <v>15</v>
      </c>
      <c r="R3" s="84">
        <v>16</v>
      </c>
      <c r="S3" s="84">
        <v>17</v>
      </c>
      <c r="T3" s="84">
        <v>18</v>
      </c>
      <c r="U3" s="84">
        <v>19</v>
      </c>
      <c r="V3" s="84">
        <v>20</v>
      </c>
      <c r="W3" s="84">
        <v>21</v>
      </c>
      <c r="X3" s="84">
        <v>22</v>
      </c>
      <c r="Y3" s="84">
        <v>23</v>
      </c>
      <c r="Z3" s="84">
        <v>24</v>
      </c>
      <c r="AA3" s="84">
        <v>25</v>
      </c>
      <c r="AB3" s="84">
        <v>26</v>
      </c>
      <c r="AC3" s="84">
        <v>27</v>
      </c>
      <c r="AD3" s="84">
        <v>28</v>
      </c>
      <c r="AE3" s="84">
        <v>29</v>
      </c>
      <c r="AF3" s="84">
        <v>30</v>
      </c>
      <c r="AG3" s="84">
        <v>31</v>
      </c>
      <c r="AH3" s="84">
        <v>32</v>
      </c>
      <c r="AI3" s="84">
        <v>33</v>
      </c>
      <c r="AJ3" s="84">
        <v>34</v>
      </c>
      <c r="AK3" s="84">
        <v>35</v>
      </c>
      <c r="AL3" s="84">
        <v>36</v>
      </c>
      <c r="AM3" s="84">
        <v>37</v>
      </c>
      <c r="AN3" s="84">
        <v>38</v>
      </c>
      <c r="AO3" s="84">
        <v>39</v>
      </c>
      <c r="AP3" s="84">
        <v>40</v>
      </c>
      <c r="AQ3" s="100">
        <v>41</v>
      </c>
      <c r="AR3" s="88"/>
      <c r="AS3" s="52" t="s">
        <v>87</v>
      </c>
      <c r="AT3" s="52" t="s">
        <v>86</v>
      </c>
      <c r="AU3" s="52" t="s">
        <v>89</v>
      </c>
    </row>
    <row r="4" spans="2:49" ht="12" customHeight="1" x14ac:dyDescent="0.25">
      <c r="B4" s="85">
        <v>1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0">
        <v>957.42204231934011</v>
      </c>
      <c r="P4" s="90">
        <v>6.4642571271136623E-2</v>
      </c>
      <c r="Q4" s="90">
        <v>7392.2699452043071</v>
      </c>
      <c r="R4" s="90">
        <v>38.572531663900079</v>
      </c>
      <c r="S4" s="90">
        <v>7.0206874260005661</v>
      </c>
      <c r="T4" s="90">
        <v>424.86020901085141</v>
      </c>
      <c r="U4" s="90">
        <v>0</v>
      </c>
      <c r="V4" s="90">
        <v>0.56566656381647296</v>
      </c>
      <c r="W4" s="90">
        <v>0</v>
      </c>
      <c r="X4" s="90">
        <v>22.08632263938927</v>
      </c>
      <c r="Y4" s="90">
        <v>60.24159063000485</v>
      </c>
      <c r="Z4" s="90">
        <v>29.124393403879004</v>
      </c>
      <c r="AA4" s="90"/>
      <c r="AB4" s="90"/>
      <c r="AC4" s="90"/>
      <c r="AD4" s="90">
        <f>X51*$Q$59</f>
        <v>867.19425190671075</v>
      </c>
      <c r="AE4" s="90">
        <f t="shared" ref="AE4:AE15" si="0">Y51*$Q$60</f>
        <v>1185.5921018584609</v>
      </c>
      <c r="AF4" s="90">
        <f t="shared" ref="AF4:AF15" si="1">Z51*$Q$61</f>
        <v>1273.0118672832621</v>
      </c>
      <c r="AG4" s="90">
        <f t="shared" ref="AG4:AG15" si="2">AA51*$Q$62</f>
        <v>1440.3941724987476</v>
      </c>
      <c r="AH4" s="90">
        <f t="shared" ref="AH4:AH15" si="3">AB51*$Q$63</f>
        <v>1686.3591855884472</v>
      </c>
      <c r="AI4" s="90">
        <f t="shared" ref="AI4:AI15" si="4">AK129*$AK$142</f>
        <v>0.99015111612650142</v>
      </c>
      <c r="AJ4" s="90"/>
      <c r="AK4" s="90"/>
      <c r="AL4" s="90"/>
      <c r="AM4" s="90">
        <f t="shared" ref="AM4:AM15" si="5">AL129*$AL$142</f>
        <v>311.02112287818841</v>
      </c>
      <c r="AN4" s="90">
        <f t="shared" ref="AN4:AN15" si="6">AM129*$AM$142</f>
        <v>72.177137646421798</v>
      </c>
      <c r="AO4" s="90"/>
      <c r="AP4" s="90">
        <f t="shared" ref="AP4:AP15" si="7">AN129*$AN$142</f>
        <v>4016.798597369861</v>
      </c>
      <c r="AQ4" s="91">
        <v>-2140.9483767928832</v>
      </c>
      <c r="AR4" s="92"/>
      <c r="AS4" s="1">
        <f t="shared" ref="AS4:AS43" si="8">SUM(C4:AQ4)</f>
        <v>17644.818242786099</v>
      </c>
      <c r="AT4">
        <v>17644.818242786099</v>
      </c>
      <c r="AU4" s="1">
        <f t="shared" ref="AU4:AU43" si="9">AT4-AS4</f>
        <v>0</v>
      </c>
      <c r="AV4" s="69">
        <f t="shared" ref="AV4:AV43" si="10">AU4/AS4</f>
        <v>0</v>
      </c>
    </row>
    <row r="5" spans="2:49" ht="12" customHeight="1" x14ac:dyDescent="0.25">
      <c r="B5" s="85">
        <v>2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90">
        <v>93.153630551915683</v>
      </c>
      <c r="P5" s="90">
        <v>1536.3800550122871</v>
      </c>
      <c r="Q5" s="90">
        <v>3052.0114075578917</v>
      </c>
      <c r="R5" s="90">
        <v>1068.5656368133666</v>
      </c>
      <c r="S5" s="90">
        <v>107.09306706270608</v>
      </c>
      <c r="T5" s="90">
        <v>0.26620579874544925</v>
      </c>
      <c r="U5" s="90">
        <v>7.6142319068131972E-2</v>
      </c>
      <c r="V5" s="90">
        <v>9.0507926809183688E-3</v>
      </c>
      <c r="W5" s="90">
        <v>5.3390694875905574E-3</v>
      </c>
      <c r="X5" s="90">
        <v>1.5033980325840067E-2</v>
      </c>
      <c r="Y5" s="90">
        <v>3.4607094536337223E-2</v>
      </c>
      <c r="Z5" s="90">
        <v>0.39412847163489739</v>
      </c>
      <c r="AA5" s="90"/>
      <c r="AB5" s="90"/>
      <c r="AC5" s="90"/>
      <c r="AD5" s="90">
        <f t="shared" ref="AD5:AD15" si="11">X52*$Q$59</f>
        <v>22.301419376028914</v>
      </c>
      <c r="AE5" s="90">
        <f t="shared" si="0"/>
        <v>34.38976631396779</v>
      </c>
      <c r="AF5" s="90">
        <f t="shared" si="1"/>
        <v>58.25718181563672</v>
      </c>
      <c r="AG5" s="90">
        <f t="shared" si="2"/>
        <v>76.952525554990785</v>
      </c>
      <c r="AH5" s="90">
        <f t="shared" si="3"/>
        <v>174.46723205411462</v>
      </c>
      <c r="AI5" s="90">
        <f t="shared" si="4"/>
        <v>0</v>
      </c>
      <c r="AJ5" s="90"/>
      <c r="AK5" s="90"/>
      <c r="AL5" s="90"/>
      <c r="AM5" s="90">
        <f t="shared" si="5"/>
        <v>0</v>
      </c>
      <c r="AN5" s="90">
        <f t="shared" si="6"/>
        <v>-69.459401743822013</v>
      </c>
      <c r="AO5" s="90"/>
      <c r="AP5" s="90">
        <f t="shared" si="7"/>
        <v>20748.347812074953</v>
      </c>
      <c r="AQ5" s="91">
        <v>-342.31234660147311</v>
      </c>
      <c r="AR5" s="92"/>
      <c r="AS5" s="1">
        <f t="shared" si="8"/>
        <v>26560.948493369044</v>
      </c>
      <c r="AT5">
        <v>26560.948493369044</v>
      </c>
      <c r="AU5" s="1">
        <f t="shared" si="9"/>
        <v>0</v>
      </c>
      <c r="AV5" s="54">
        <f t="shared" si="10"/>
        <v>0</v>
      </c>
    </row>
    <row r="6" spans="2:49" ht="12" customHeight="1" x14ac:dyDescent="0.25">
      <c r="B6" s="85">
        <v>3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90">
        <v>3360.5131515737608</v>
      </c>
      <c r="P6" s="90">
        <v>2520.4388498006074</v>
      </c>
      <c r="Q6" s="90">
        <v>13997.215826118698</v>
      </c>
      <c r="R6" s="90">
        <v>513.45298965254437</v>
      </c>
      <c r="S6" s="90">
        <v>7476.5037703347198</v>
      </c>
      <c r="T6" s="90">
        <v>4583.3564959905925</v>
      </c>
      <c r="U6" s="90">
        <v>3627.5235362570447</v>
      </c>
      <c r="V6" s="90">
        <v>426.74977145084813</v>
      </c>
      <c r="W6" s="90">
        <v>46.307253212774718</v>
      </c>
      <c r="X6" s="90">
        <v>1011.9689992340913</v>
      </c>
      <c r="Y6" s="90">
        <v>2625.7837192834909</v>
      </c>
      <c r="Z6" s="90">
        <v>839.59152707663804</v>
      </c>
      <c r="AA6" s="90"/>
      <c r="AB6" s="90"/>
      <c r="AC6" s="90"/>
      <c r="AD6" s="90">
        <f t="shared" si="11"/>
        <v>2276.3385537727527</v>
      </c>
      <c r="AE6" s="90">
        <f t="shared" si="0"/>
        <v>3576.3325850578481</v>
      </c>
      <c r="AF6" s="90">
        <f t="shared" si="1"/>
        <v>4139.4188384457211</v>
      </c>
      <c r="AG6" s="90">
        <f t="shared" si="2"/>
        <v>5400.483217529465</v>
      </c>
      <c r="AH6" s="90">
        <f t="shared" si="3"/>
        <v>8560.6671667773644</v>
      </c>
      <c r="AI6" s="90">
        <f t="shared" si="4"/>
        <v>119.47869005515372</v>
      </c>
      <c r="AJ6" s="90"/>
      <c r="AK6" s="90"/>
      <c r="AL6" s="90"/>
      <c r="AM6" s="90">
        <f t="shared" si="5"/>
        <v>12644.217787754396</v>
      </c>
      <c r="AN6" s="90">
        <f t="shared" si="6"/>
        <v>-1161.7574862704521</v>
      </c>
      <c r="AO6" s="90"/>
      <c r="AP6" s="90">
        <f t="shared" si="7"/>
        <v>16231.052629174057</v>
      </c>
      <c r="AQ6" s="91">
        <v>21060.998372457587</v>
      </c>
      <c r="AR6" s="92"/>
      <c r="AS6" s="1">
        <f t="shared" si="8"/>
        <v>113876.63624473971</v>
      </c>
      <c r="AT6">
        <v>113876.63624473971</v>
      </c>
      <c r="AU6" s="1">
        <f t="shared" si="9"/>
        <v>0</v>
      </c>
      <c r="AV6" s="54">
        <f t="shared" si="10"/>
        <v>0</v>
      </c>
    </row>
    <row r="7" spans="2:49" ht="12" customHeight="1" x14ac:dyDescent="0.25">
      <c r="B7" s="85">
        <v>4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>
        <v>112.80178844241203</v>
      </c>
      <c r="P7" s="90">
        <v>1964.0239362678262</v>
      </c>
      <c r="Q7" s="90">
        <v>1691.0092771249344</v>
      </c>
      <c r="R7" s="90">
        <v>4222.0732642555431</v>
      </c>
      <c r="S7" s="90">
        <v>91.284361253164704</v>
      </c>
      <c r="T7" s="90">
        <v>540.30981193902642</v>
      </c>
      <c r="U7" s="90">
        <v>278.68906262126728</v>
      </c>
      <c r="V7" s="90">
        <v>57.003161636133292</v>
      </c>
      <c r="W7" s="90">
        <v>90.4083064266581</v>
      </c>
      <c r="X7" s="90">
        <v>135.55458668973102</v>
      </c>
      <c r="Y7" s="90">
        <v>481.51800915969716</v>
      </c>
      <c r="Z7" s="90">
        <v>560.8347740164362</v>
      </c>
      <c r="AA7" s="90"/>
      <c r="AB7" s="90"/>
      <c r="AC7" s="90"/>
      <c r="AD7" s="90">
        <f t="shared" si="11"/>
        <v>730.66453671211048</v>
      </c>
      <c r="AE7" s="90">
        <f t="shared" si="0"/>
        <v>862.70234232516054</v>
      </c>
      <c r="AF7" s="90">
        <f t="shared" si="1"/>
        <v>898.33472778465136</v>
      </c>
      <c r="AG7" s="90">
        <f t="shared" si="2"/>
        <v>1081.4960433249275</v>
      </c>
      <c r="AH7" s="90">
        <f t="shared" si="3"/>
        <v>1403.1420662602477</v>
      </c>
      <c r="AI7" s="90">
        <f t="shared" si="4"/>
        <v>69.209551178260796</v>
      </c>
      <c r="AJ7" s="90"/>
      <c r="AK7" s="90"/>
      <c r="AL7" s="90"/>
      <c r="AM7" s="90">
        <f t="shared" si="5"/>
        <v>0</v>
      </c>
      <c r="AN7" s="90">
        <f t="shared" si="6"/>
        <v>0.1281209188531062</v>
      </c>
      <c r="AO7" s="90"/>
      <c r="AP7" s="90">
        <f t="shared" si="7"/>
        <v>67.500781116651766</v>
      </c>
      <c r="AQ7" s="91">
        <v>-1757.4737818988106</v>
      </c>
      <c r="AR7" s="92"/>
      <c r="AS7" s="1">
        <f t="shared" si="8"/>
        <v>13581.214727554887</v>
      </c>
      <c r="AT7">
        <v>13581.214727554887</v>
      </c>
      <c r="AU7" s="1">
        <f t="shared" si="9"/>
        <v>0</v>
      </c>
      <c r="AV7" s="54">
        <f t="shared" si="10"/>
        <v>0</v>
      </c>
    </row>
    <row r="8" spans="2:49" ht="12" customHeight="1" x14ac:dyDescent="0.25">
      <c r="B8" s="85">
        <v>5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>
        <v>27.688704374574122</v>
      </c>
      <c r="P8" s="90">
        <v>12.966078042682915</v>
      </c>
      <c r="Q8" s="90">
        <v>38.830990988776705</v>
      </c>
      <c r="R8" s="90">
        <v>99.611245017582519</v>
      </c>
      <c r="S8" s="90">
        <v>3193.5457843369163</v>
      </c>
      <c r="T8" s="90">
        <v>260.43760998387</v>
      </c>
      <c r="U8" s="90">
        <v>154.15329608303003</v>
      </c>
      <c r="V8" s="90">
        <v>9.9086685593005903</v>
      </c>
      <c r="W8" s="90">
        <v>2193.3180970105918</v>
      </c>
      <c r="X8" s="90">
        <v>67.561225279686582</v>
      </c>
      <c r="Y8" s="90">
        <v>361.44086673788411</v>
      </c>
      <c r="Z8" s="90">
        <v>362.83115210154102</v>
      </c>
      <c r="AA8" s="90"/>
      <c r="AB8" s="90"/>
      <c r="AC8" s="90"/>
      <c r="AD8" s="90">
        <f t="shared" si="11"/>
        <v>159.28083687763311</v>
      </c>
      <c r="AE8" s="90">
        <f t="shared" si="0"/>
        <v>229.9455371232535</v>
      </c>
      <c r="AF8" s="90">
        <f t="shared" si="1"/>
        <v>217.87478525801842</v>
      </c>
      <c r="AG8" s="90">
        <f t="shared" si="2"/>
        <v>349.37038361019853</v>
      </c>
      <c r="AH8" s="90">
        <f t="shared" si="3"/>
        <v>638.08773589939779</v>
      </c>
      <c r="AI8" s="90">
        <f t="shared" si="4"/>
        <v>0</v>
      </c>
      <c r="AJ8" s="90"/>
      <c r="AK8" s="90"/>
      <c r="AL8" s="90"/>
      <c r="AM8" s="90">
        <f t="shared" si="5"/>
        <v>19146.270726677263</v>
      </c>
      <c r="AN8" s="90">
        <f t="shared" si="6"/>
        <v>0</v>
      </c>
      <c r="AO8" s="90"/>
      <c r="AP8" s="90">
        <f t="shared" si="7"/>
        <v>0</v>
      </c>
      <c r="AQ8" s="91">
        <v>-1727.011536304828</v>
      </c>
      <c r="AR8" s="92"/>
      <c r="AS8" s="1">
        <f t="shared" si="8"/>
        <v>25796.112187657371</v>
      </c>
      <c r="AT8">
        <v>25796.112187657371</v>
      </c>
      <c r="AU8" s="1">
        <f t="shared" si="9"/>
        <v>0</v>
      </c>
      <c r="AV8" s="54">
        <f t="shared" si="10"/>
        <v>0</v>
      </c>
    </row>
    <row r="9" spans="2:49" ht="12" customHeight="1" x14ac:dyDescent="0.25">
      <c r="B9" s="85">
        <v>6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90">
        <v>213.50040878204595</v>
      </c>
      <c r="P9" s="90">
        <v>74.95703111560465</v>
      </c>
      <c r="Q9" s="90">
        <v>410.78425434074165</v>
      </c>
      <c r="R9" s="90">
        <v>6.3598059067893473</v>
      </c>
      <c r="S9" s="90">
        <v>37.123788226751017</v>
      </c>
      <c r="T9" s="90">
        <v>1548.5977294921004</v>
      </c>
      <c r="U9" s="90">
        <v>762.73921260681914</v>
      </c>
      <c r="V9" s="90">
        <v>36.976505772052946</v>
      </c>
      <c r="W9" s="90">
        <v>22.136213466498809</v>
      </c>
      <c r="X9" s="90">
        <v>300.0886139282826</v>
      </c>
      <c r="Y9" s="90">
        <v>424.10239820518302</v>
      </c>
      <c r="Z9" s="90">
        <v>86.854599618761796</v>
      </c>
      <c r="AA9" s="90"/>
      <c r="AB9" s="90"/>
      <c r="AC9" s="90"/>
      <c r="AD9" s="90">
        <f t="shared" si="11"/>
        <v>330.98515466182846</v>
      </c>
      <c r="AE9" s="90">
        <f t="shared" si="0"/>
        <v>551.57346180672641</v>
      </c>
      <c r="AF9" s="90">
        <f t="shared" si="1"/>
        <v>795.45461888422051</v>
      </c>
      <c r="AG9" s="90">
        <f t="shared" si="2"/>
        <v>1200.6993745105319</v>
      </c>
      <c r="AH9" s="90">
        <f t="shared" si="3"/>
        <v>2900.9839206650286</v>
      </c>
      <c r="AI9" s="90">
        <f t="shared" si="4"/>
        <v>547.37750650757528</v>
      </c>
      <c r="AJ9" s="90"/>
      <c r="AK9" s="90"/>
      <c r="AL9" s="90"/>
      <c r="AM9" s="90">
        <f t="shared" si="5"/>
        <v>2.5740958886186864E-13</v>
      </c>
      <c r="AN9" s="90">
        <f t="shared" si="6"/>
        <v>0</v>
      </c>
      <c r="AO9" s="90"/>
      <c r="AP9" s="90">
        <f t="shared" si="7"/>
        <v>709.98084741746698</v>
      </c>
      <c r="AQ9" s="91">
        <v>722.11752413139948</v>
      </c>
      <c r="AR9" s="92"/>
      <c r="AS9" s="1">
        <f t="shared" si="8"/>
        <v>11683.392970046409</v>
      </c>
      <c r="AT9">
        <v>11683.392970046409</v>
      </c>
      <c r="AU9" s="1">
        <f t="shared" si="9"/>
        <v>0</v>
      </c>
      <c r="AV9" s="54">
        <f t="shared" si="10"/>
        <v>0</v>
      </c>
    </row>
    <row r="10" spans="2:49" ht="12" customHeight="1" x14ac:dyDescent="0.25">
      <c r="B10" s="85">
        <v>7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90">
        <v>429.4752743326988</v>
      </c>
      <c r="P10" s="90">
        <v>931.4161323319945</v>
      </c>
      <c r="Q10" s="90">
        <v>2827.4663361213593</v>
      </c>
      <c r="R10" s="90">
        <v>269.31211319217965</v>
      </c>
      <c r="S10" s="90">
        <v>282.72364572887977</v>
      </c>
      <c r="T10" s="90">
        <v>3456.6444606158339</v>
      </c>
      <c r="U10" s="90">
        <v>5120.2585687888932</v>
      </c>
      <c r="V10" s="90">
        <v>653.80759849768435</v>
      </c>
      <c r="W10" s="90">
        <v>34.347722364620033</v>
      </c>
      <c r="X10" s="90">
        <v>1005.7261300381633</v>
      </c>
      <c r="Y10" s="90">
        <v>504.46684621511872</v>
      </c>
      <c r="Z10" s="90">
        <v>494.49166097212213</v>
      </c>
      <c r="AA10" s="90"/>
      <c r="AB10" s="90"/>
      <c r="AC10" s="90"/>
      <c r="AD10" s="90">
        <f t="shared" si="11"/>
        <v>1089.3096012202379</v>
      </c>
      <c r="AE10" s="90">
        <f t="shared" si="0"/>
        <v>1830.2753596439945</v>
      </c>
      <c r="AF10" s="90">
        <f t="shared" si="1"/>
        <v>2281.6663233301224</v>
      </c>
      <c r="AG10" s="90">
        <f t="shared" si="2"/>
        <v>3392.170727891712</v>
      </c>
      <c r="AH10" s="90">
        <f t="shared" si="3"/>
        <v>6978.9534926704473</v>
      </c>
      <c r="AI10" s="90">
        <f t="shared" si="4"/>
        <v>11.460181819241036</v>
      </c>
      <c r="AJ10" s="90"/>
      <c r="AK10" s="90"/>
      <c r="AL10" s="90"/>
      <c r="AM10" s="90">
        <f t="shared" si="5"/>
        <v>2235.3221504354033</v>
      </c>
      <c r="AN10" s="90">
        <f t="shared" si="6"/>
        <v>3.6258810825658593E-17</v>
      </c>
      <c r="AO10" s="90"/>
      <c r="AP10" s="90">
        <f t="shared" si="7"/>
        <v>2432.198713028833</v>
      </c>
      <c r="AQ10" s="91">
        <v>-4464.3497048495665</v>
      </c>
      <c r="AR10" s="92"/>
      <c r="AS10" s="1">
        <f t="shared" si="8"/>
        <v>31797.143334389973</v>
      </c>
      <c r="AT10">
        <v>31797.143334389973</v>
      </c>
      <c r="AU10" s="1">
        <f t="shared" si="9"/>
        <v>0</v>
      </c>
      <c r="AV10" s="54">
        <f t="shared" si="10"/>
        <v>0</v>
      </c>
    </row>
    <row r="11" spans="2:49" ht="12" customHeight="1" x14ac:dyDescent="0.25">
      <c r="B11" s="85">
        <v>8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90">
        <v>393.21771288996166</v>
      </c>
      <c r="P11" s="90">
        <v>244.20938352800525</v>
      </c>
      <c r="Q11" s="90">
        <v>840.46922046226348</v>
      </c>
      <c r="R11" s="90">
        <v>329.03159761066331</v>
      </c>
      <c r="S11" s="90">
        <v>686.65800286348565</v>
      </c>
      <c r="T11" s="90">
        <v>1152.6816782470678</v>
      </c>
      <c r="U11" s="90">
        <v>602.90029126579964</v>
      </c>
      <c r="V11" s="90">
        <v>1890.3310382453051</v>
      </c>
      <c r="W11" s="90">
        <v>816.22413691396139</v>
      </c>
      <c r="X11" s="90">
        <v>448.92454278652735</v>
      </c>
      <c r="Y11" s="90">
        <v>222.39917069994598</v>
      </c>
      <c r="Z11" s="90">
        <v>50.920940363447848</v>
      </c>
      <c r="AA11" s="90"/>
      <c r="AB11" s="90"/>
      <c r="AC11" s="90"/>
      <c r="AD11" s="90">
        <f t="shared" si="11"/>
        <v>78.297670664932852</v>
      </c>
      <c r="AE11" s="90">
        <f t="shared" si="0"/>
        <v>158.94842248099846</v>
      </c>
      <c r="AF11" s="90">
        <f t="shared" si="1"/>
        <v>272.55057402455941</v>
      </c>
      <c r="AG11" s="90">
        <f t="shared" si="2"/>
        <v>417.06833566347922</v>
      </c>
      <c r="AH11" s="90">
        <f t="shared" si="3"/>
        <v>1202.4235970707425</v>
      </c>
      <c r="AI11" s="90">
        <f t="shared" si="4"/>
        <v>82.334947698615622</v>
      </c>
      <c r="AJ11" s="90"/>
      <c r="AK11" s="90"/>
      <c r="AL11" s="90"/>
      <c r="AM11" s="90">
        <f t="shared" si="5"/>
        <v>0</v>
      </c>
      <c r="AN11" s="90">
        <f t="shared" si="6"/>
        <v>0</v>
      </c>
      <c r="AO11" s="90"/>
      <c r="AP11" s="90">
        <f t="shared" si="7"/>
        <v>342.63888443583051</v>
      </c>
      <c r="AQ11" s="91">
        <v>3767.7988748069529</v>
      </c>
      <c r="AR11" s="92"/>
      <c r="AS11" s="1">
        <f t="shared" si="8"/>
        <v>14000.029022722545</v>
      </c>
      <c r="AT11">
        <v>14000.029022722545</v>
      </c>
      <c r="AU11" s="1">
        <f t="shared" si="9"/>
        <v>0</v>
      </c>
      <c r="AV11" s="54">
        <f t="shared" si="10"/>
        <v>0</v>
      </c>
    </row>
    <row r="12" spans="2:49" ht="12" customHeight="1" x14ac:dyDescent="0.25">
      <c r="B12" s="85">
        <v>9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90">
        <v>60.102105588494801</v>
      </c>
      <c r="P12" s="90">
        <v>79.500233739104274</v>
      </c>
      <c r="Q12" s="90">
        <v>311.30717512664251</v>
      </c>
      <c r="R12" s="90">
        <v>40.002950452821494</v>
      </c>
      <c r="S12" s="90">
        <v>95.422139449087155</v>
      </c>
      <c r="T12" s="90">
        <v>2161.7011279625331</v>
      </c>
      <c r="U12" s="90">
        <v>789.49170657541947</v>
      </c>
      <c r="V12" s="90">
        <v>173.9968009003739</v>
      </c>
      <c r="W12" s="90">
        <v>299.64446978539587</v>
      </c>
      <c r="X12" s="90">
        <v>695.88930890238771</v>
      </c>
      <c r="Y12" s="90">
        <v>859.45635365502085</v>
      </c>
      <c r="Z12" s="90">
        <v>147.86297171612793</v>
      </c>
      <c r="AA12" s="90"/>
      <c r="AB12" s="90"/>
      <c r="AC12" s="90"/>
      <c r="AD12" s="90">
        <f t="shared" si="11"/>
        <v>3140.9281731578403</v>
      </c>
      <c r="AE12" s="90">
        <f t="shared" si="0"/>
        <v>3424.7789394286951</v>
      </c>
      <c r="AF12" s="90">
        <f t="shared" si="1"/>
        <v>3611.0070077856453</v>
      </c>
      <c r="AG12" s="90">
        <f t="shared" si="2"/>
        <v>4576.1827830115626</v>
      </c>
      <c r="AH12" s="90">
        <f t="shared" si="3"/>
        <v>8771.8087783734172</v>
      </c>
      <c r="AI12" s="90">
        <f t="shared" si="4"/>
        <v>0</v>
      </c>
      <c r="AJ12" s="90"/>
      <c r="AK12" s="90"/>
      <c r="AL12" s="90"/>
      <c r="AM12" s="90">
        <f t="shared" si="5"/>
        <v>134.77343480649682</v>
      </c>
      <c r="AN12" s="90">
        <f t="shared" si="6"/>
        <v>0</v>
      </c>
      <c r="AO12" s="90"/>
      <c r="AP12" s="90">
        <f t="shared" si="7"/>
        <v>56.819339795065822</v>
      </c>
      <c r="AQ12" s="91">
        <v>-11469.55599911977</v>
      </c>
      <c r="AR12" s="92"/>
      <c r="AS12" s="1">
        <f t="shared" si="8"/>
        <v>17961.119801092362</v>
      </c>
      <c r="AT12">
        <v>17961.119801092362</v>
      </c>
      <c r="AU12" s="1">
        <f t="shared" si="9"/>
        <v>0</v>
      </c>
      <c r="AV12" s="54">
        <f t="shared" si="10"/>
        <v>0</v>
      </c>
    </row>
    <row r="13" spans="2:49" ht="12" customHeight="1" x14ac:dyDescent="0.25">
      <c r="B13" s="85">
        <v>10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90">
        <v>1558.7234732047095</v>
      </c>
      <c r="P13" s="90">
        <v>3791.0667180502423</v>
      </c>
      <c r="Q13" s="90">
        <v>4500.5239439576408</v>
      </c>
      <c r="R13" s="90">
        <v>899.32523660552317</v>
      </c>
      <c r="S13" s="90">
        <v>1700.1979370303686</v>
      </c>
      <c r="T13" s="90">
        <v>4700.9402431324706</v>
      </c>
      <c r="U13" s="90">
        <v>4580.8907645148893</v>
      </c>
      <c r="V13" s="90">
        <v>1996.6071300569511</v>
      </c>
      <c r="W13" s="90">
        <v>413.32232272311046</v>
      </c>
      <c r="X13" s="90">
        <v>4172.5016706384749</v>
      </c>
      <c r="Y13" s="90">
        <v>1758.4369149608422</v>
      </c>
      <c r="Z13" s="90">
        <v>811.18895725259028</v>
      </c>
      <c r="AA13" s="90"/>
      <c r="AB13" s="90"/>
      <c r="AC13" s="90"/>
      <c r="AD13" s="90">
        <f t="shared" si="11"/>
        <v>125.62945616408422</v>
      </c>
      <c r="AE13" s="90">
        <f t="shared" si="0"/>
        <v>209.47590977771455</v>
      </c>
      <c r="AF13" s="90">
        <f t="shared" si="1"/>
        <v>296.55992002898137</v>
      </c>
      <c r="AG13" s="90">
        <f t="shared" si="2"/>
        <v>586.11142810984484</v>
      </c>
      <c r="AH13" s="90">
        <f t="shared" si="3"/>
        <v>2564.7718970467349</v>
      </c>
      <c r="AI13" s="90">
        <f t="shared" si="4"/>
        <v>165.52873788479309</v>
      </c>
      <c r="AJ13" s="90"/>
      <c r="AK13" s="90"/>
      <c r="AL13" s="90"/>
      <c r="AM13" s="90">
        <f t="shared" si="5"/>
        <v>4341.5601878067991</v>
      </c>
      <c r="AN13" s="90">
        <f t="shared" si="6"/>
        <v>0</v>
      </c>
      <c r="AO13" s="90"/>
      <c r="AP13" s="90">
        <f t="shared" si="7"/>
        <v>3093.7553730521036</v>
      </c>
      <c r="AQ13" s="91">
        <v>-3110.6739137695113</v>
      </c>
      <c r="AR13" s="92"/>
      <c r="AS13" s="1">
        <f t="shared" si="8"/>
        <v>39156.444308229351</v>
      </c>
      <c r="AT13">
        <v>39156.444308229351</v>
      </c>
      <c r="AU13" s="1">
        <f t="shared" si="9"/>
        <v>0</v>
      </c>
      <c r="AV13" s="54">
        <f t="shared" si="10"/>
        <v>0</v>
      </c>
    </row>
    <row r="14" spans="2:49" ht="12" customHeight="1" x14ac:dyDescent="0.25">
      <c r="B14" s="85">
        <v>11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90">
        <v>7.4021136868857509</v>
      </c>
      <c r="P14" s="90">
        <v>8.4917168737767046</v>
      </c>
      <c r="Q14" s="90">
        <v>34.355257082333786</v>
      </c>
      <c r="R14" s="90">
        <v>8.765265083371318E-2</v>
      </c>
      <c r="S14" s="90">
        <v>10.715099680587555</v>
      </c>
      <c r="T14" s="90">
        <v>48.160434973614251</v>
      </c>
      <c r="U14" s="90">
        <v>109.56735071856913</v>
      </c>
      <c r="V14" s="90">
        <v>20.455101027930379</v>
      </c>
      <c r="W14" s="90">
        <v>0.32984871020015616</v>
      </c>
      <c r="X14" s="90">
        <v>4.5900603105766233</v>
      </c>
      <c r="Y14" s="90">
        <v>1010.1491246852461</v>
      </c>
      <c r="Z14" s="90">
        <v>41.975810516627696</v>
      </c>
      <c r="AA14" s="90"/>
      <c r="AB14" s="90"/>
      <c r="AC14" s="90"/>
      <c r="AD14" s="90">
        <f t="shared" si="11"/>
        <v>1231.857662602469</v>
      </c>
      <c r="AE14" s="90">
        <f t="shared" si="0"/>
        <v>1760.0098352782272</v>
      </c>
      <c r="AF14" s="90">
        <f t="shared" si="1"/>
        <v>2293.8052068898651</v>
      </c>
      <c r="AG14" s="90">
        <f t="shared" si="2"/>
        <v>3623.2707562828878</v>
      </c>
      <c r="AH14" s="90">
        <f t="shared" si="3"/>
        <v>8298.9078351011249</v>
      </c>
      <c r="AI14" s="90">
        <f t="shared" si="4"/>
        <v>11745.781713406728</v>
      </c>
      <c r="AJ14" s="90"/>
      <c r="AK14" s="90"/>
      <c r="AL14" s="90"/>
      <c r="AM14" s="90">
        <f t="shared" si="5"/>
        <v>0</v>
      </c>
      <c r="AN14" s="90">
        <f t="shared" si="6"/>
        <v>0</v>
      </c>
      <c r="AO14" s="90"/>
      <c r="AP14" s="90">
        <f t="shared" si="7"/>
        <v>5.4987769581763883</v>
      </c>
      <c r="AQ14" s="91">
        <v>-2143.4851673321355</v>
      </c>
      <c r="AR14" s="92"/>
      <c r="AS14" s="1">
        <f t="shared" si="8"/>
        <v>28111.926190104525</v>
      </c>
      <c r="AT14">
        <v>28111.926190104525</v>
      </c>
      <c r="AU14" s="1">
        <f t="shared" si="9"/>
        <v>0</v>
      </c>
      <c r="AV14" s="54">
        <f t="shared" si="10"/>
        <v>0</v>
      </c>
    </row>
    <row r="15" spans="2:49" ht="12" customHeight="1" x14ac:dyDescent="0.25">
      <c r="B15" s="85">
        <v>12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90">
        <v>3.9229281341100295</v>
      </c>
      <c r="P15" s="90">
        <v>0</v>
      </c>
      <c r="Q15" s="90">
        <v>16.715916336601499</v>
      </c>
      <c r="R15" s="90">
        <v>0</v>
      </c>
      <c r="S15" s="90">
        <v>13.394942807725002</v>
      </c>
      <c r="T15" s="90">
        <v>34.080501391594488</v>
      </c>
      <c r="U15" s="90">
        <v>22.23327917705873</v>
      </c>
      <c r="V15" s="90">
        <v>0</v>
      </c>
      <c r="W15" s="90">
        <v>0</v>
      </c>
      <c r="X15" s="90">
        <v>0</v>
      </c>
      <c r="Y15" s="90">
        <v>2.1499921642028901</v>
      </c>
      <c r="Z15" s="90">
        <v>0</v>
      </c>
      <c r="AA15" s="94"/>
      <c r="AB15" s="94"/>
      <c r="AC15" s="94"/>
      <c r="AD15" s="90">
        <f t="shared" si="11"/>
        <v>120.91654540022451</v>
      </c>
      <c r="AE15" s="90">
        <f t="shared" si="0"/>
        <v>152.94777926375059</v>
      </c>
      <c r="AF15" s="90">
        <f t="shared" si="1"/>
        <v>199.61355086066837</v>
      </c>
      <c r="AG15" s="90">
        <f t="shared" si="2"/>
        <v>340.68430525322748</v>
      </c>
      <c r="AH15" s="90">
        <f t="shared" si="3"/>
        <v>788.08189398437412</v>
      </c>
      <c r="AI15" s="90">
        <f t="shared" si="4"/>
        <v>10479.526220333504</v>
      </c>
      <c r="AJ15" s="94"/>
      <c r="AK15" s="94"/>
      <c r="AL15" s="94"/>
      <c r="AM15" s="90">
        <f t="shared" si="5"/>
        <v>0</v>
      </c>
      <c r="AN15" s="90">
        <f t="shared" si="6"/>
        <v>0</v>
      </c>
      <c r="AO15" s="94"/>
      <c r="AP15" s="90">
        <f t="shared" si="7"/>
        <v>0</v>
      </c>
      <c r="AQ15" s="91">
        <v>-1414.7546192085374</v>
      </c>
      <c r="AR15" s="92"/>
      <c r="AS15" s="1">
        <f t="shared" si="8"/>
        <v>10759.513235898505</v>
      </c>
      <c r="AT15">
        <v>10759.513235898505</v>
      </c>
      <c r="AU15" s="1">
        <f t="shared" si="9"/>
        <v>0</v>
      </c>
      <c r="AV15" s="54">
        <f t="shared" si="10"/>
        <v>0</v>
      </c>
    </row>
    <row r="16" spans="2:49" ht="12" customHeight="1" x14ac:dyDescent="0.25">
      <c r="B16" s="85">
        <v>13</v>
      </c>
      <c r="C16" s="90">
        <v>12822.783598798489</v>
      </c>
      <c r="D16" s="90">
        <v>0</v>
      </c>
      <c r="E16" s="90">
        <v>0</v>
      </c>
      <c r="F16" s="90">
        <v>0</v>
      </c>
      <c r="G16" s="90">
        <v>0</v>
      </c>
      <c r="H16" s="90">
        <v>0</v>
      </c>
      <c r="I16" s="90">
        <v>20.021430382437423</v>
      </c>
      <c r="J16" s="90">
        <v>0</v>
      </c>
      <c r="K16" s="90">
        <v>0</v>
      </c>
      <c r="L16" s="90">
        <v>1142.8329705007513</v>
      </c>
      <c r="M16" s="90">
        <v>0</v>
      </c>
      <c r="N16" s="90">
        <v>0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4"/>
      <c r="AB16" s="94"/>
      <c r="AC16" s="94"/>
      <c r="AD16" s="90"/>
      <c r="AE16" s="90"/>
      <c r="AF16" s="90"/>
      <c r="AG16" s="90"/>
      <c r="AH16" s="90"/>
      <c r="AI16" s="90"/>
      <c r="AJ16" s="94"/>
      <c r="AK16" s="94"/>
      <c r="AL16" s="94"/>
      <c r="AM16" s="90"/>
      <c r="AN16" s="90"/>
      <c r="AO16" s="94"/>
      <c r="AP16" s="90"/>
      <c r="AQ16" s="91">
        <v>-1.3880305323091306</v>
      </c>
      <c r="AR16" s="92"/>
      <c r="AS16" s="1">
        <f t="shared" si="8"/>
        <v>13984.249969149369</v>
      </c>
      <c r="AT16">
        <v>13984.249969149369</v>
      </c>
      <c r="AU16" s="1">
        <f t="shared" si="9"/>
        <v>0</v>
      </c>
      <c r="AV16" s="54">
        <f t="shared" si="10"/>
        <v>0</v>
      </c>
      <c r="AW16" s="1"/>
    </row>
    <row r="17" spans="2:48" ht="12" customHeight="1" x14ac:dyDescent="0.25">
      <c r="B17" s="85">
        <v>14</v>
      </c>
      <c r="C17" s="90">
        <v>0</v>
      </c>
      <c r="D17" s="90">
        <v>23412.150423686769</v>
      </c>
      <c r="E17" s="90">
        <v>684.86043437998126</v>
      </c>
      <c r="F17" s="90">
        <v>0</v>
      </c>
      <c r="G17" s="90">
        <v>0</v>
      </c>
      <c r="H17" s="90">
        <v>0</v>
      </c>
      <c r="I17" s="90">
        <v>66.827764784769016</v>
      </c>
      <c r="J17" s="90">
        <v>0</v>
      </c>
      <c r="K17" s="90">
        <v>2.3128978000000004</v>
      </c>
      <c r="L17" s="90">
        <v>649.68646251343171</v>
      </c>
      <c r="M17" s="90">
        <v>0</v>
      </c>
      <c r="N17" s="90">
        <v>0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4"/>
      <c r="AB17" s="94"/>
      <c r="AC17" s="94"/>
      <c r="AD17" s="90"/>
      <c r="AE17" s="90"/>
      <c r="AF17" s="90"/>
      <c r="AG17" s="90"/>
      <c r="AH17" s="90"/>
      <c r="AI17" s="90"/>
      <c r="AJ17" s="94"/>
      <c r="AK17" s="94"/>
      <c r="AL17" s="94"/>
      <c r="AM17" s="90"/>
      <c r="AN17" s="90"/>
      <c r="AO17" s="94"/>
      <c r="AP17" s="90"/>
      <c r="AQ17" s="91">
        <v>18.746743954750855</v>
      </c>
      <c r="AR17" s="92"/>
      <c r="AS17" s="1">
        <f t="shared" si="8"/>
        <v>24834.584727119702</v>
      </c>
      <c r="AT17">
        <v>24834.584727119702</v>
      </c>
      <c r="AU17" s="1">
        <f t="shared" si="9"/>
        <v>0</v>
      </c>
      <c r="AV17" s="54">
        <f t="shared" si="10"/>
        <v>0</v>
      </c>
    </row>
    <row r="18" spans="2:48" ht="12" customHeight="1" x14ac:dyDescent="0.25">
      <c r="B18" s="85">
        <v>15</v>
      </c>
      <c r="C18" s="90">
        <v>112.87408350237355</v>
      </c>
      <c r="D18" s="90">
        <v>79.469890406317106</v>
      </c>
      <c r="E18" s="90">
        <v>46954.43425848968</v>
      </c>
      <c r="F18" s="90">
        <v>579.53244510874026</v>
      </c>
      <c r="G18" s="90">
        <v>0</v>
      </c>
      <c r="H18" s="90">
        <v>1833.3607038312996</v>
      </c>
      <c r="I18" s="90">
        <v>155.5095833545156</v>
      </c>
      <c r="J18" s="90">
        <v>0</v>
      </c>
      <c r="K18" s="90">
        <v>0</v>
      </c>
      <c r="L18" s="90">
        <v>1790.3813715580825</v>
      </c>
      <c r="M18" s="90">
        <v>0</v>
      </c>
      <c r="N18" s="90">
        <v>0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4"/>
      <c r="AB18" s="94"/>
      <c r="AC18" s="94"/>
      <c r="AD18" s="90"/>
      <c r="AE18" s="90"/>
      <c r="AF18" s="90"/>
      <c r="AG18" s="90"/>
      <c r="AH18" s="90"/>
      <c r="AI18" s="90"/>
      <c r="AJ18" s="94"/>
      <c r="AK18" s="94"/>
      <c r="AL18" s="94"/>
      <c r="AM18" s="90"/>
      <c r="AN18" s="90"/>
      <c r="AO18" s="94"/>
      <c r="AP18" s="90"/>
      <c r="AQ18" s="91">
        <v>2210.828391300056</v>
      </c>
      <c r="AR18" s="92"/>
      <c r="AS18" s="1">
        <f t="shared" si="8"/>
        <v>53716.390727551065</v>
      </c>
      <c r="AT18">
        <v>53716.390727551065</v>
      </c>
      <c r="AU18" s="1">
        <f t="shared" si="9"/>
        <v>0</v>
      </c>
      <c r="AV18" s="54">
        <f t="shared" si="10"/>
        <v>0</v>
      </c>
    </row>
    <row r="19" spans="2:48" ht="12" customHeight="1" x14ac:dyDescent="0.25">
      <c r="B19" s="85">
        <v>16</v>
      </c>
      <c r="C19" s="90">
        <v>0</v>
      </c>
      <c r="D19" s="90">
        <v>0</v>
      </c>
      <c r="E19" s="90">
        <v>0.94832757420745273</v>
      </c>
      <c r="F19" s="90">
        <v>12160.136315951542</v>
      </c>
      <c r="G19" s="90">
        <v>25.019424784882855</v>
      </c>
      <c r="H19" s="90">
        <v>114.88562171850307</v>
      </c>
      <c r="I19" s="90">
        <v>19.81318846864237</v>
      </c>
      <c r="J19" s="90">
        <v>0</v>
      </c>
      <c r="K19" s="90">
        <v>4.9499511965728056</v>
      </c>
      <c r="L19" s="90">
        <v>349.28772059561214</v>
      </c>
      <c r="M19" s="90">
        <v>0</v>
      </c>
      <c r="N19" s="90">
        <v>0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4"/>
      <c r="AB19" s="94"/>
      <c r="AC19" s="94"/>
      <c r="AD19" s="90"/>
      <c r="AE19" s="90"/>
      <c r="AF19" s="90"/>
      <c r="AG19" s="90"/>
      <c r="AH19" s="90"/>
      <c r="AI19" s="90"/>
      <c r="AJ19" s="94"/>
      <c r="AK19" s="94"/>
      <c r="AL19" s="94"/>
      <c r="AM19" s="90"/>
      <c r="AN19" s="90"/>
      <c r="AO19" s="94"/>
      <c r="AP19" s="90"/>
      <c r="AQ19" s="91">
        <v>8.9470750212130952</v>
      </c>
      <c r="AR19" s="92"/>
      <c r="AS19" s="1">
        <f t="shared" si="8"/>
        <v>12683.987625311178</v>
      </c>
      <c r="AT19">
        <v>12683.987625311178</v>
      </c>
      <c r="AU19" s="1">
        <f t="shared" si="9"/>
        <v>0</v>
      </c>
      <c r="AV19" s="54">
        <f t="shared" si="10"/>
        <v>0</v>
      </c>
    </row>
    <row r="20" spans="2:48" ht="12" customHeight="1" x14ac:dyDescent="0.25">
      <c r="B20" s="85">
        <v>17</v>
      </c>
      <c r="C20" s="90">
        <v>0</v>
      </c>
      <c r="D20" s="90">
        <v>0</v>
      </c>
      <c r="E20" s="90">
        <v>0</v>
      </c>
      <c r="F20" s="90">
        <v>0</v>
      </c>
      <c r="G20" s="90">
        <v>24999.055417159481</v>
      </c>
      <c r="H20" s="90">
        <v>0</v>
      </c>
      <c r="I20" s="90">
        <v>79.843431314546663</v>
      </c>
      <c r="J20" s="90">
        <v>0</v>
      </c>
      <c r="K20" s="90">
        <v>142.93599113135292</v>
      </c>
      <c r="L20" s="90">
        <v>2.6642416322807208</v>
      </c>
      <c r="M20" s="90">
        <v>0</v>
      </c>
      <c r="N20" s="90">
        <v>0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4"/>
      <c r="AB20" s="94"/>
      <c r="AC20" s="94"/>
      <c r="AD20" s="90"/>
      <c r="AE20" s="90"/>
      <c r="AF20" s="90"/>
      <c r="AG20" s="90"/>
      <c r="AH20" s="90"/>
      <c r="AI20" s="90"/>
      <c r="AJ20" s="94"/>
      <c r="AK20" s="94"/>
      <c r="AL20" s="94"/>
      <c r="AM20" s="90"/>
      <c r="AN20" s="90"/>
      <c r="AO20" s="94"/>
      <c r="AP20" s="90"/>
      <c r="AQ20" s="91">
        <v>-27.47384984216842</v>
      </c>
      <c r="AR20" s="92"/>
      <c r="AS20" s="1">
        <f t="shared" si="8"/>
        <v>25197.025231395492</v>
      </c>
      <c r="AT20">
        <v>25197.025231395492</v>
      </c>
      <c r="AU20" s="1">
        <f t="shared" si="9"/>
        <v>0</v>
      </c>
      <c r="AV20" s="54">
        <f t="shared" si="10"/>
        <v>0</v>
      </c>
    </row>
    <row r="21" spans="2:48" ht="12" customHeight="1" x14ac:dyDescent="0.25">
      <c r="B21" s="85">
        <v>18</v>
      </c>
      <c r="C21" s="90">
        <v>0</v>
      </c>
      <c r="D21" s="90">
        <v>0</v>
      </c>
      <c r="E21" s="90">
        <v>792.45474986039039</v>
      </c>
      <c r="F21" s="90">
        <v>0</v>
      </c>
      <c r="G21" s="90">
        <v>0</v>
      </c>
      <c r="H21" s="90">
        <v>33292.300741279141</v>
      </c>
      <c r="I21" s="90">
        <v>166.85735685640211</v>
      </c>
      <c r="J21" s="90">
        <v>62.925322517983759</v>
      </c>
      <c r="K21" s="90">
        <v>217.34690524022176</v>
      </c>
      <c r="L21" s="90">
        <v>4094.1072480535881</v>
      </c>
      <c r="M21" s="90">
        <v>38.692406782738075</v>
      </c>
      <c r="N21" s="90">
        <v>0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4"/>
      <c r="AB21" s="94"/>
      <c r="AC21" s="94"/>
      <c r="AD21" s="90"/>
      <c r="AE21" s="90"/>
      <c r="AF21" s="90"/>
      <c r="AG21" s="90"/>
      <c r="AH21" s="90"/>
      <c r="AI21" s="90"/>
      <c r="AJ21" s="94"/>
      <c r="AK21" s="94"/>
      <c r="AL21" s="94"/>
      <c r="AM21" s="90"/>
      <c r="AN21" s="90"/>
      <c r="AO21" s="94"/>
      <c r="AP21" s="90"/>
      <c r="AQ21" s="91">
        <v>-42.613157593652431</v>
      </c>
      <c r="AR21" s="92"/>
      <c r="AS21" s="1">
        <f t="shared" si="8"/>
        <v>38622.071572996814</v>
      </c>
      <c r="AT21">
        <v>38622.071572996814</v>
      </c>
      <c r="AU21" s="1">
        <f t="shared" si="9"/>
        <v>0</v>
      </c>
      <c r="AV21" s="54">
        <f t="shared" si="10"/>
        <v>0</v>
      </c>
    </row>
    <row r="22" spans="2:48" ht="12" customHeight="1" x14ac:dyDescent="0.25">
      <c r="B22" s="85">
        <v>19</v>
      </c>
      <c r="C22" s="90">
        <v>0</v>
      </c>
      <c r="D22" s="90">
        <v>0</v>
      </c>
      <c r="E22" s="90">
        <v>0.42005439</v>
      </c>
      <c r="F22" s="90">
        <v>0</v>
      </c>
      <c r="G22" s="90">
        <v>2.2393096221825388</v>
      </c>
      <c r="H22" s="90">
        <v>159.63296552471607</v>
      </c>
      <c r="I22" s="90">
        <v>27731.6972340051</v>
      </c>
      <c r="J22" s="90">
        <v>0</v>
      </c>
      <c r="K22" s="90">
        <v>86.852088835462325</v>
      </c>
      <c r="L22" s="90">
        <v>1731.9332037459003</v>
      </c>
      <c r="M22" s="90">
        <v>2.8522788414420095</v>
      </c>
      <c r="N22" s="90">
        <v>0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4"/>
      <c r="AB22" s="94"/>
      <c r="AC22" s="94"/>
      <c r="AD22" s="90"/>
      <c r="AE22" s="90"/>
      <c r="AF22" s="90"/>
      <c r="AG22" s="90"/>
      <c r="AH22" s="90"/>
      <c r="AI22" s="90"/>
      <c r="AJ22" s="94"/>
      <c r="AK22" s="94"/>
      <c r="AL22" s="94"/>
      <c r="AM22" s="90"/>
      <c r="AN22" s="90"/>
      <c r="AO22" s="94"/>
      <c r="AP22" s="90"/>
      <c r="AQ22" s="91">
        <v>-10.828031713404926</v>
      </c>
      <c r="AR22" s="92"/>
      <c r="AS22" s="1">
        <f t="shared" si="8"/>
        <v>29704.799103251396</v>
      </c>
      <c r="AT22">
        <v>29704.799103251396</v>
      </c>
      <c r="AU22" s="1">
        <f t="shared" si="9"/>
        <v>0</v>
      </c>
      <c r="AV22" s="54">
        <f t="shared" si="10"/>
        <v>0</v>
      </c>
    </row>
    <row r="23" spans="2:48" ht="12" customHeight="1" x14ac:dyDescent="0.25">
      <c r="B23" s="85">
        <v>20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0">
        <v>72.200226033464489</v>
      </c>
      <c r="J23" s="90">
        <v>12713.847444359204</v>
      </c>
      <c r="K23" s="90">
        <v>124.22127435303334</v>
      </c>
      <c r="L23" s="90">
        <v>204.88386086903839</v>
      </c>
      <c r="M23" s="90">
        <v>8.9195519999999995</v>
      </c>
      <c r="N23" s="90">
        <v>0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4"/>
      <c r="AB23" s="94"/>
      <c r="AC23" s="94"/>
      <c r="AD23" s="90"/>
      <c r="AE23" s="90"/>
      <c r="AF23" s="90"/>
      <c r="AG23" s="90"/>
      <c r="AH23" s="90"/>
      <c r="AI23" s="90"/>
      <c r="AJ23" s="94"/>
      <c r="AK23" s="94"/>
      <c r="AL23" s="94"/>
      <c r="AM23" s="90"/>
      <c r="AN23" s="90"/>
      <c r="AO23" s="94"/>
      <c r="AP23" s="90"/>
      <c r="AQ23" s="91">
        <v>-12.865554291784065</v>
      </c>
      <c r="AR23" s="92"/>
      <c r="AS23" s="1">
        <f t="shared" si="8"/>
        <v>13111.206803322955</v>
      </c>
      <c r="AT23">
        <v>13111.206803322955</v>
      </c>
      <c r="AU23" s="1">
        <f t="shared" si="9"/>
        <v>0</v>
      </c>
      <c r="AV23" s="54">
        <f t="shared" si="10"/>
        <v>0</v>
      </c>
    </row>
    <row r="24" spans="2:48" ht="12" customHeight="1" x14ac:dyDescent="0.25">
      <c r="B24" s="85">
        <v>21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10.733583408704787</v>
      </c>
      <c r="J24" s="90">
        <v>0</v>
      </c>
      <c r="K24" s="90">
        <v>16772.456703119795</v>
      </c>
      <c r="L24" s="90">
        <v>12.765097621089311</v>
      </c>
      <c r="M24" s="90">
        <v>0</v>
      </c>
      <c r="N24" s="90">
        <v>0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4"/>
      <c r="AB24" s="94"/>
      <c r="AC24" s="94"/>
      <c r="AD24" s="90"/>
      <c r="AE24" s="90"/>
      <c r="AF24" s="90"/>
      <c r="AG24" s="90"/>
      <c r="AH24" s="90"/>
      <c r="AI24" s="90"/>
      <c r="AJ24" s="94"/>
      <c r="AK24" s="94"/>
      <c r="AL24" s="94"/>
      <c r="AM24" s="90"/>
      <c r="AN24" s="90"/>
      <c r="AO24" s="94"/>
      <c r="AP24" s="90"/>
      <c r="AQ24" s="91">
        <v>35.464739126487984</v>
      </c>
      <c r="AR24" s="92"/>
      <c r="AS24" s="1">
        <f t="shared" si="8"/>
        <v>16831.420123276079</v>
      </c>
      <c r="AT24">
        <v>16831.420123276079</v>
      </c>
      <c r="AU24" s="1">
        <f t="shared" si="9"/>
        <v>0</v>
      </c>
      <c r="AV24" s="54">
        <f t="shared" si="10"/>
        <v>0</v>
      </c>
    </row>
    <row r="25" spans="2:48" ht="12" customHeight="1" x14ac:dyDescent="0.25">
      <c r="B25" s="85">
        <v>22</v>
      </c>
      <c r="C25" s="90">
        <v>0</v>
      </c>
      <c r="D25" s="90">
        <v>0</v>
      </c>
      <c r="E25" s="90">
        <v>4.5466422131378268</v>
      </c>
      <c r="F25" s="90">
        <v>0</v>
      </c>
      <c r="G25" s="90">
        <v>0</v>
      </c>
      <c r="H25" s="90">
        <v>29.824348650732354</v>
      </c>
      <c r="I25" s="90">
        <v>226.2196604181747</v>
      </c>
      <c r="J25" s="90">
        <v>0</v>
      </c>
      <c r="K25" s="90">
        <v>121.75818617371901</v>
      </c>
      <c r="L25" s="90">
        <v>24789.958163245607</v>
      </c>
      <c r="M25" s="90">
        <v>0</v>
      </c>
      <c r="N25" s="90">
        <v>0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4"/>
      <c r="AB25" s="94"/>
      <c r="AC25" s="94"/>
      <c r="AD25" s="90"/>
      <c r="AE25" s="90"/>
      <c r="AF25" s="90"/>
      <c r="AG25" s="90"/>
      <c r="AH25" s="90"/>
      <c r="AI25" s="90"/>
      <c r="AJ25" s="94"/>
      <c r="AK25" s="94"/>
      <c r="AL25" s="94"/>
      <c r="AM25" s="90"/>
      <c r="AN25" s="90"/>
      <c r="AO25" s="94"/>
      <c r="AP25" s="90"/>
      <c r="AQ25" s="91">
        <v>-24.644481751383864</v>
      </c>
      <c r="AR25" s="92"/>
      <c r="AS25" s="1">
        <f t="shared" si="8"/>
        <v>25147.662518949986</v>
      </c>
      <c r="AT25">
        <v>25147.662518949986</v>
      </c>
      <c r="AU25" s="1">
        <f t="shared" si="9"/>
        <v>0</v>
      </c>
      <c r="AV25" s="54">
        <f t="shared" si="10"/>
        <v>0</v>
      </c>
    </row>
    <row r="26" spans="2:48" ht="12" customHeight="1" x14ac:dyDescent="0.25">
      <c r="B26" s="85">
        <v>23</v>
      </c>
      <c r="C26" s="90">
        <v>0</v>
      </c>
      <c r="D26" s="90">
        <v>0</v>
      </c>
      <c r="E26" s="90">
        <v>0.17641271338629599</v>
      </c>
      <c r="F26" s="90">
        <v>0</v>
      </c>
      <c r="G26" s="90">
        <v>0</v>
      </c>
      <c r="H26" s="90">
        <v>34.342616379137169</v>
      </c>
      <c r="I26" s="90">
        <v>119.11438607247972</v>
      </c>
      <c r="J26" s="90">
        <v>0</v>
      </c>
      <c r="K26" s="90">
        <v>54.098391854941475</v>
      </c>
      <c r="L26" s="90">
        <v>655.54750732145521</v>
      </c>
      <c r="M26" s="90">
        <v>27090.097800151747</v>
      </c>
      <c r="N26" s="90">
        <v>0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4"/>
      <c r="AB26" s="94"/>
      <c r="AC26" s="94"/>
      <c r="AD26" s="90"/>
      <c r="AE26" s="90"/>
      <c r="AF26" s="90"/>
      <c r="AG26" s="90"/>
      <c r="AH26" s="90"/>
      <c r="AI26" s="90"/>
      <c r="AJ26" s="94"/>
      <c r="AK26" s="94"/>
      <c r="AL26" s="94"/>
      <c r="AM26" s="90"/>
      <c r="AN26" s="90"/>
      <c r="AO26" s="94"/>
      <c r="AP26" s="90"/>
      <c r="AQ26" s="91">
        <v>-101.76096765903276</v>
      </c>
      <c r="AR26" s="92"/>
      <c r="AS26" s="1">
        <f t="shared" si="8"/>
        <v>27851.616146834112</v>
      </c>
      <c r="AT26">
        <v>27851.616146834112</v>
      </c>
      <c r="AU26" s="1">
        <f t="shared" si="9"/>
        <v>0</v>
      </c>
      <c r="AV26" s="54">
        <f t="shared" si="10"/>
        <v>0</v>
      </c>
    </row>
    <row r="27" spans="2:48" ht="12" customHeight="1" x14ac:dyDescent="0.25">
      <c r="B27" s="85">
        <v>24</v>
      </c>
      <c r="C27" s="90">
        <v>0</v>
      </c>
      <c r="D27" s="90">
        <v>0</v>
      </c>
      <c r="E27" s="90">
        <v>9.2750256743828245</v>
      </c>
      <c r="F27" s="90">
        <v>122.01690180200001</v>
      </c>
      <c r="G27" s="90">
        <v>0</v>
      </c>
      <c r="H27" s="90">
        <v>1.8886229141621129E-2</v>
      </c>
      <c r="I27" s="90">
        <v>367.82940260550453</v>
      </c>
      <c r="J27" s="90">
        <v>0.60370800699999994</v>
      </c>
      <c r="K27" s="90">
        <v>44.397657497795329</v>
      </c>
      <c r="L27" s="90">
        <v>117.91845283173014</v>
      </c>
      <c r="M27" s="90">
        <v>208.81259601289995</v>
      </c>
      <c r="N27" s="90">
        <v>10759.513235898505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4"/>
      <c r="AB27" s="94"/>
      <c r="AC27" s="94"/>
      <c r="AD27" s="90"/>
      <c r="AE27" s="90"/>
      <c r="AF27" s="90"/>
      <c r="AG27" s="90"/>
      <c r="AH27" s="90"/>
      <c r="AI27" s="90"/>
      <c r="AJ27" s="94"/>
      <c r="AK27" s="94"/>
      <c r="AL27" s="94"/>
      <c r="AM27" s="90"/>
      <c r="AN27" s="90"/>
      <c r="AO27" s="94"/>
      <c r="AP27" s="90"/>
      <c r="AQ27" s="91">
        <v>-42.589893146387112</v>
      </c>
      <c r="AR27" s="92"/>
      <c r="AS27" s="1">
        <f t="shared" si="8"/>
        <v>11587.795973412572</v>
      </c>
      <c r="AT27">
        <v>11587.795973412572</v>
      </c>
      <c r="AU27" s="1">
        <f t="shared" si="9"/>
        <v>0</v>
      </c>
      <c r="AV27" s="54">
        <f t="shared" si="10"/>
        <v>0</v>
      </c>
    </row>
    <row r="28" spans="2:48" ht="12" customHeight="1" x14ac:dyDescent="0.25">
      <c r="B28" s="85">
        <v>25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>
        <v>2151.4320819088912</v>
      </c>
      <c r="P28" s="96">
        <v>2421.2619962841354</v>
      </c>
      <c r="Q28" s="96">
        <v>5548.5900961853722</v>
      </c>
      <c r="R28" s="96">
        <v>744.18740565532482</v>
      </c>
      <c r="S28" s="96">
        <v>6001.1894916861384</v>
      </c>
      <c r="T28" s="96">
        <v>9874.2813238441904</v>
      </c>
      <c r="U28" s="96">
        <v>5275.1312681771742</v>
      </c>
      <c r="V28" s="96">
        <v>3548.0377741274028</v>
      </c>
      <c r="W28" s="96">
        <v>490.515992632723</v>
      </c>
      <c r="X28" s="96">
        <v>7532.0268769838503</v>
      </c>
      <c r="Y28" s="96">
        <v>15328.242775300645</v>
      </c>
      <c r="Z28" s="96">
        <v>6428.1523604204986</v>
      </c>
      <c r="AA28" s="94"/>
      <c r="AB28" s="94"/>
      <c r="AC28" s="94"/>
      <c r="AD28" s="90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>
        <v>30.01491</v>
      </c>
      <c r="AQ28" s="91">
        <v>0</v>
      </c>
      <c r="AR28" s="92"/>
      <c r="AS28" s="1">
        <f t="shared" si="8"/>
        <v>65373.064353206355</v>
      </c>
      <c r="AT28">
        <v>65373.064353206355</v>
      </c>
      <c r="AU28" s="1">
        <f t="shared" si="9"/>
        <v>0</v>
      </c>
      <c r="AV28" s="54">
        <f t="shared" si="10"/>
        <v>0</v>
      </c>
    </row>
    <row r="29" spans="2:48" ht="12" customHeight="1" x14ac:dyDescent="0.25">
      <c r="B29" s="85">
        <v>26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>
        <v>4436.8065839185501</v>
      </c>
      <c r="P29" s="96">
        <v>11194.080675622423</v>
      </c>
      <c r="Q29" s="96">
        <v>10651.619302222467</v>
      </c>
      <c r="R29" s="96">
        <v>4397.7590744308591</v>
      </c>
      <c r="S29" s="96">
        <v>5283.2488977746134</v>
      </c>
      <c r="T29" s="96">
        <v>9476.7728771451402</v>
      </c>
      <c r="U29" s="96">
        <v>8851.9736316076633</v>
      </c>
      <c r="V29" s="96">
        <v>4141.0692375356284</v>
      </c>
      <c r="W29" s="96">
        <v>11702.060178299804</v>
      </c>
      <c r="X29" s="96">
        <v>9660.8261236096005</v>
      </c>
      <c r="Y29" s="96">
        <v>3983.7398524908731</v>
      </c>
      <c r="Z29" s="96">
        <v>1716.2676692571304</v>
      </c>
      <c r="AA29" s="94"/>
      <c r="AB29" s="94"/>
      <c r="AC29" s="94"/>
      <c r="AD29" s="90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>
        <v>5263.3714115720104</v>
      </c>
      <c r="AQ29" s="91">
        <v>0</v>
      </c>
      <c r="AR29" s="92"/>
      <c r="AS29" s="1">
        <f t="shared" si="8"/>
        <v>90759.595515486755</v>
      </c>
      <c r="AT29">
        <v>90759.595515486784</v>
      </c>
      <c r="AU29" s="1">
        <f t="shared" si="9"/>
        <v>0</v>
      </c>
      <c r="AV29" s="54">
        <f t="shared" si="10"/>
        <v>0</v>
      </c>
    </row>
    <row r="30" spans="2:48" ht="12" customHeight="1" x14ac:dyDescent="0.25">
      <c r="B30" s="85">
        <v>27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>
        <v>28732.601737616598</v>
      </c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1">
        <v>1.7737366142682731E-3</v>
      </c>
      <c r="AR30" s="92"/>
      <c r="AS30" s="1">
        <f t="shared" si="8"/>
        <v>28732.603511353213</v>
      </c>
      <c r="AT30">
        <v>28732.603511353213</v>
      </c>
      <c r="AU30" s="1">
        <f t="shared" si="9"/>
        <v>0</v>
      </c>
      <c r="AV30" s="54">
        <f t="shared" si="10"/>
        <v>0</v>
      </c>
    </row>
    <row r="31" spans="2:48" ht="12" customHeight="1" x14ac:dyDescent="0.25">
      <c r="B31" s="85">
        <v>28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>
        <f>O50*$O$55</f>
        <v>1624.1584885570683</v>
      </c>
      <c r="AB31" s="94">
        <f>P50*$P$55</f>
        <v>3035.9802250112875</v>
      </c>
      <c r="AC31" s="94">
        <f>26.83/5</f>
        <v>5.3659999999999997</v>
      </c>
      <c r="AD31" s="94"/>
      <c r="AE31" s="94"/>
      <c r="AF31" s="94"/>
      <c r="AG31" s="94"/>
      <c r="AH31" s="94"/>
      <c r="AI31" s="94">
        <f>Q50*$Q$55</f>
        <v>990.50033110911033</v>
      </c>
      <c r="AJ31" s="94"/>
      <c r="AK31" s="94"/>
      <c r="AL31" s="94"/>
      <c r="AM31" s="94"/>
      <c r="AN31" s="94"/>
      <c r="AO31" s="94"/>
      <c r="AP31" s="94">
        <f>S50*$S$55</f>
        <v>25.558786719144884</v>
      </c>
      <c r="AQ31" s="91">
        <v>-983.39897845888845</v>
      </c>
      <c r="AR31" s="92"/>
      <c r="AS31" s="1">
        <f t="shared" si="8"/>
        <v>4698.1648529377235</v>
      </c>
      <c r="AT31">
        <v>4698.1648529377235</v>
      </c>
      <c r="AU31" s="1">
        <f t="shared" si="9"/>
        <v>0</v>
      </c>
      <c r="AV31" s="54">
        <f t="shared" si="10"/>
        <v>0</v>
      </c>
    </row>
    <row r="32" spans="2:48" ht="12" customHeight="1" x14ac:dyDescent="0.25">
      <c r="B32" s="85">
        <v>29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>
        <f>O51*$O$55</f>
        <v>4801.9199050580337</v>
      </c>
      <c r="AB32" s="94">
        <f>P51*$P$55</f>
        <v>4665.5996815440913</v>
      </c>
      <c r="AC32" s="94">
        <f t="shared" ref="AC32:AC35" si="12">26.83/5</f>
        <v>5.3659999999999997</v>
      </c>
      <c r="AD32" s="94"/>
      <c r="AE32" s="94"/>
      <c r="AF32" s="94"/>
      <c r="AG32" s="94"/>
      <c r="AH32" s="94"/>
      <c r="AI32" s="94">
        <f>Q51*$Q$55</f>
        <v>993.51786530027005</v>
      </c>
      <c r="AJ32" s="94"/>
      <c r="AK32" s="94"/>
      <c r="AL32" s="94"/>
      <c r="AM32" s="94"/>
      <c r="AN32" s="94"/>
      <c r="AO32" s="94"/>
      <c r="AP32" s="94">
        <f>S51*$S$55</f>
        <v>25.956927724765539</v>
      </c>
      <c r="AQ32" s="91">
        <v>-714.6528222974357</v>
      </c>
      <c r="AR32" s="92"/>
      <c r="AS32" s="1">
        <f t="shared" si="8"/>
        <v>9777.7075573297225</v>
      </c>
      <c r="AT32">
        <v>9777.7075573297225</v>
      </c>
      <c r="AU32" s="1">
        <f t="shared" si="9"/>
        <v>0</v>
      </c>
      <c r="AV32" s="54">
        <f t="shared" si="10"/>
        <v>0</v>
      </c>
    </row>
    <row r="33" spans="2:48" ht="12" customHeight="1" x14ac:dyDescent="0.25">
      <c r="B33" s="85">
        <v>30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>
        <f>O52*$O$55</f>
        <v>8745.0525259519982</v>
      </c>
      <c r="AB33" s="94">
        <f>P52*$P$55</f>
        <v>5643.6786737730536</v>
      </c>
      <c r="AC33" s="94">
        <f t="shared" si="12"/>
        <v>5.3659999999999997</v>
      </c>
      <c r="AD33" s="94"/>
      <c r="AE33" s="94"/>
      <c r="AF33" s="94"/>
      <c r="AG33" s="94"/>
      <c r="AH33" s="94"/>
      <c r="AI33" s="94">
        <f>Q52*$Q$55</f>
        <v>986.95037974158527</v>
      </c>
      <c r="AJ33" s="94"/>
      <c r="AK33" s="94"/>
      <c r="AL33" s="94"/>
      <c r="AM33" s="94"/>
      <c r="AN33" s="94"/>
      <c r="AO33" s="94"/>
      <c r="AP33" s="94">
        <f>S52*$S$55</f>
        <v>456.8828854161174</v>
      </c>
      <c r="AQ33" s="91">
        <v>-1975.532940141813</v>
      </c>
      <c r="AR33" s="92"/>
      <c r="AS33" s="1">
        <f t="shared" si="8"/>
        <v>13862.39752474094</v>
      </c>
      <c r="AT33">
        <v>13862.39752474094</v>
      </c>
      <c r="AU33" s="1">
        <f t="shared" si="9"/>
        <v>0</v>
      </c>
      <c r="AV33" s="54">
        <f t="shared" si="10"/>
        <v>0</v>
      </c>
    </row>
    <row r="34" spans="2:48" ht="12" customHeight="1" x14ac:dyDescent="0.25">
      <c r="B34" s="85">
        <v>31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>
        <f>O53*$O$55</f>
        <v>14494.567925171927</v>
      </c>
      <c r="AB34" s="94">
        <f>P53*$P$55</f>
        <v>8805.5832727294455</v>
      </c>
      <c r="AC34" s="94">
        <f t="shared" si="12"/>
        <v>5.3659999999999997</v>
      </c>
      <c r="AD34" s="94"/>
      <c r="AE34" s="94"/>
      <c r="AF34" s="94"/>
      <c r="AG34" s="94"/>
      <c r="AH34" s="94"/>
      <c r="AI34" s="94">
        <f>Q53*$Q$55</f>
        <v>1002.5838637096833</v>
      </c>
      <c r="AJ34" s="94"/>
      <c r="AK34" s="94"/>
      <c r="AL34" s="94"/>
      <c r="AM34" s="94"/>
      <c r="AN34" s="94"/>
      <c r="AO34" s="94"/>
      <c r="AP34" s="94">
        <f>S53*$S$55</f>
        <v>129.462116626327</v>
      </c>
      <c r="AQ34" s="91">
        <v>-799.62370854418259</v>
      </c>
      <c r="AR34" s="92"/>
      <c r="AS34" s="1">
        <f t="shared" si="8"/>
        <v>23637.939469693203</v>
      </c>
      <c r="AT34">
        <v>23637.939469693203</v>
      </c>
      <c r="AU34" s="1">
        <f t="shared" si="9"/>
        <v>0</v>
      </c>
      <c r="AV34" s="54">
        <f t="shared" si="10"/>
        <v>0</v>
      </c>
    </row>
    <row r="35" spans="2:48" ht="12" customHeight="1" x14ac:dyDescent="0.25">
      <c r="B35" s="85">
        <v>32</v>
      </c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>
        <f>O54*$O$55</f>
        <v>35429.268198467333</v>
      </c>
      <c r="AB35" s="94">
        <f>P54*$P$55</f>
        <v>28755.326229140719</v>
      </c>
      <c r="AC35" s="94">
        <f t="shared" si="12"/>
        <v>5.3659999999999997</v>
      </c>
      <c r="AD35" s="94"/>
      <c r="AE35" s="94"/>
      <c r="AF35" s="94"/>
      <c r="AG35" s="94"/>
      <c r="AH35" s="94"/>
      <c r="AI35" s="94">
        <f>Q54*$Q$55</f>
        <v>1004.1495601393501</v>
      </c>
      <c r="AJ35" s="94"/>
      <c r="AK35" s="94"/>
      <c r="AL35" s="94"/>
      <c r="AM35" s="94"/>
      <c r="AN35" s="94"/>
      <c r="AO35" s="94"/>
      <c r="AP35" s="94">
        <f>S54*$S$55</f>
        <v>382.92292725026527</v>
      </c>
      <c r="AQ35" s="91">
        <v>4473.2066757057182</v>
      </c>
      <c r="AR35" s="92"/>
      <c r="AS35" s="1">
        <f t="shared" si="8"/>
        <v>70050.239590703393</v>
      </c>
      <c r="AT35">
        <v>70050.239590703393</v>
      </c>
      <c r="AU35" s="1">
        <f t="shared" si="9"/>
        <v>0</v>
      </c>
      <c r="AV35" s="54">
        <f t="shared" si="10"/>
        <v>0</v>
      </c>
    </row>
    <row r="36" spans="2:48" ht="12" customHeight="1" x14ac:dyDescent="0.25">
      <c r="B36" s="85">
        <v>33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>
        <v>1341.3684282292686</v>
      </c>
      <c r="AC36" s="94">
        <v>7518.6541899999984</v>
      </c>
      <c r="AD36" s="94">
        <f>R50*R55</f>
        <v>118.02567261519425</v>
      </c>
      <c r="AE36" s="94">
        <f>R51*R55</f>
        <v>197.33230669241303</v>
      </c>
      <c r="AF36" s="94">
        <f>R52*R55</f>
        <v>260.01893225915489</v>
      </c>
      <c r="AG36" s="94">
        <f>R53*R55</f>
        <v>404.21291387373901</v>
      </c>
      <c r="AH36" s="94">
        <f>R54*R55</f>
        <v>1922.1581345594984</v>
      </c>
      <c r="AI36" s="94"/>
      <c r="AJ36" s="94">
        <v>13722.231300758005</v>
      </c>
      <c r="AK36" s="94">
        <v>4006.8901377098273</v>
      </c>
      <c r="AL36" s="94">
        <v>695.52296735031621</v>
      </c>
      <c r="AM36" s="94"/>
      <c r="AN36" s="94"/>
      <c r="AO36" s="94"/>
      <c r="AP36" s="94"/>
      <c r="AQ36" s="91">
        <v>-5.8181467466056347E-6</v>
      </c>
      <c r="AR36" s="92"/>
      <c r="AS36" s="1">
        <f t="shared" si="8"/>
        <v>30186.414978229266</v>
      </c>
      <c r="AT36">
        <v>30186.414978229266</v>
      </c>
      <c r="AU36" s="1">
        <f t="shared" si="9"/>
        <v>0</v>
      </c>
      <c r="AV36" s="54">
        <f t="shared" si="10"/>
        <v>0</v>
      </c>
    </row>
    <row r="37" spans="2:48" ht="12" customHeight="1" x14ac:dyDescent="0.25">
      <c r="B37" s="85">
        <v>34</v>
      </c>
      <c r="C37" s="95">
        <v>220.49358344719769</v>
      </c>
      <c r="D37" s="95">
        <v>4.9701093522171185</v>
      </c>
      <c r="E37" s="95">
        <v>7443.3280522620744</v>
      </c>
      <c r="F37" s="95">
        <v>679.99647241956018</v>
      </c>
      <c r="G37" s="95">
        <v>769.41111389684818</v>
      </c>
      <c r="H37" s="95">
        <v>961.64391958760234</v>
      </c>
      <c r="I37" s="95">
        <v>1093.6419519010888</v>
      </c>
      <c r="J37" s="95">
        <v>502.74426985451072</v>
      </c>
      <c r="K37" s="95">
        <v>299.46574868159934</v>
      </c>
      <c r="L37" s="95">
        <v>1005.1546806826192</v>
      </c>
      <c r="M37" s="95">
        <v>741.38139867268342</v>
      </c>
      <c r="N37" s="95">
        <v>0</v>
      </c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1">
        <v>0</v>
      </c>
      <c r="AR37" s="92"/>
      <c r="AS37" s="1">
        <f t="shared" si="8"/>
        <v>13722.231300758001</v>
      </c>
      <c r="AT37">
        <v>13722.231300758005</v>
      </c>
      <c r="AU37" s="1">
        <f t="shared" si="9"/>
        <v>0</v>
      </c>
      <c r="AV37" s="54">
        <f t="shared" si="10"/>
        <v>0</v>
      </c>
    </row>
    <row r="38" spans="2:48" ht="12" customHeight="1" x14ac:dyDescent="0.25">
      <c r="B38" s="85">
        <v>35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>
        <v>178.08796944101738</v>
      </c>
      <c r="P38" s="96">
        <v>55.727277879736633</v>
      </c>
      <c r="Q38" s="96">
        <v>2403.221778721037</v>
      </c>
      <c r="R38" s="96">
        <v>55.646121403247129</v>
      </c>
      <c r="S38" s="96">
        <v>210.90361573434876</v>
      </c>
      <c r="T38" s="96">
        <v>358.98086346918024</v>
      </c>
      <c r="U38" s="96">
        <v>-470.82900746130014</v>
      </c>
      <c r="V38" s="96">
        <v>155.68929815684635</v>
      </c>
      <c r="W38" s="96">
        <v>722.80024266025293</v>
      </c>
      <c r="X38" s="96">
        <v>89.903023928899003</v>
      </c>
      <c r="Y38" s="96">
        <v>229.45392555142274</v>
      </c>
      <c r="Z38" s="96">
        <v>17.305028225138386</v>
      </c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1">
        <v>0</v>
      </c>
      <c r="AR38" s="92"/>
      <c r="AS38" s="1">
        <f t="shared" si="8"/>
        <v>4006.8901377098268</v>
      </c>
      <c r="AT38">
        <v>4006.8901377098273</v>
      </c>
      <c r="AU38" s="1">
        <f t="shared" si="9"/>
        <v>0</v>
      </c>
      <c r="AV38" s="54">
        <f t="shared" si="10"/>
        <v>0</v>
      </c>
    </row>
    <row r="39" spans="2:48" ht="12" customHeight="1" x14ac:dyDescent="0.25">
      <c r="B39" s="85">
        <v>36</v>
      </c>
      <c r="C39" s="97">
        <v>2.4022647025555735</v>
      </c>
      <c r="D39" s="97">
        <v>26.963878163703356</v>
      </c>
      <c r="E39" s="97">
        <v>665.88840329794004</v>
      </c>
      <c r="F39" s="97">
        <v>6.0693173022778576E-5</v>
      </c>
      <c r="G39" s="97">
        <v>0</v>
      </c>
      <c r="H39" s="97">
        <v>0</v>
      </c>
      <c r="I39" s="97">
        <v>0.26836049294498593</v>
      </c>
      <c r="J39" s="97">
        <v>0</v>
      </c>
      <c r="K39" s="97">
        <v>0</v>
      </c>
      <c r="L39" s="97">
        <v>0</v>
      </c>
      <c r="M39" s="97">
        <v>0</v>
      </c>
      <c r="N39" s="97">
        <v>0</v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1">
        <v>0</v>
      </c>
      <c r="AR39" s="92"/>
      <c r="AS39" s="1">
        <f t="shared" si="8"/>
        <v>695.522967350317</v>
      </c>
      <c r="AT39">
        <v>695.52296735031621</v>
      </c>
      <c r="AU39" s="1">
        <f t="shared" si="9"/>
        <v>0</v>
      </c>
      <c r="AV39" s="54">
        <f t="shared" si="10"/>
        <v>0</v>
      </c>
    </row>
    <row r="40" spans="2:48" ht="12" customHeight="1" x14ac:dyDescent="0.25">
      <c r="B40" s="85">
        <v>37</v>
      </c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>
        <v>21187.119321353213</v>
      </c>
      <c r="AD40" s="94">
        <f>T50*T55</f>
        <v>-5593.5646821943265</v>
      </c>
      <c r="AE40" s="94">
        <f>T51*T55</f>
        <v>-4396.5967897214887</v>
      </c>
      <c r="AF40" s="94">
        <f>T52*T55</f>
        <v>-2735.1760099095659</v>
      </c>
      <c r="AG40" s="94">
        <f>T53*T55</f>
        <v>748.84250257788824</v>
      </c>
      <c r="AH40" s="94">
        <f>T54*T55</f>
        <v>24159.426654652449</v>
      </c>
      <c r="AI40" s="94">
        <v>1987.02527822927</v>
      </c>
      <c r="AJ40" s="94"/>
      <c r="AK40" s="94"/>
      <c r="AL40" s="94"/>
      <c r="AM40" s="94"/>
      <c r="AN40" s="94"/>
      <c r="AO40" s="94"/>
      <c r="AP40" s="94">
        <v>2297.1774911766861</v>
      </c>
      <c r="AQ40" s="91">
        <v>1.474541932111606E-5</v>
      </c>
      <c r="AR40" s="92"/>
      <c r="AS40" s="1">
        <f t="shared" si="8"/>
        <v>37654.253780909545</v>
      </c>
      <c r="AT40">
        <v>37654.253780909545</v>
      </c>
      <c r="AU40" s="1">
        <f t="shared" si="9"/>
        <v>0</v>
      </c>
      <c r="AV40" s="54">
        <f t="shared" si="10"/>
        <v>0</v>
      </c>
    </row>
    <row r="41" spans="2:48" ht="12" customHeight="1" x14ac:dyDescent="0.25">
      <c r="B41" s="85">
        <v>38</v>
      </c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>
        <v>-1158.9116294489993</v>
      </c>
      <c r="AN41" s="94"/>
      <c r="AO41" s="94"/>
      <c r="AP41" s="94"/>
      <c r="AQ41" s="91">
        <v>0</v>
      </c>
      <c r="AR41" s="92"/>
      <c r="AS41" s="1">
        <f t="shared" si="8"/>
        <v>-1158.9116294489993</v>
      </c>
      <c r="AT41">
        <v>-1158.9116294489993</v>
      </c>
      <c r="AU41" s="1">
        <f t="shared" si="9"/>
        <v>0</v>
      </c>
      <c r="AV41" s="54">
        <f t="shared" si="10"/>
        <v>0</v>
      </c>
    </row>
    <row r="42" spans="2:48" ht="12" customHeight="1" x14ac:dyDescent="0.25">
      <c r="B42" s="85">
        <v>39</v>
      </c>
      <c r="C42" s="95">
        <v>3819.6224523066362</v>
      </c>
      <c r="D42" s="95">
        <v>47.373941739300513</v>
      </c>
      <c r="E42" s="95">
        <v>21003.334007613063</v>
      </c>
      <c r="F42" s="95">
        <v>39.433811826993534</v>
      </c>
      <c r="G42" s="95">
        <v>0</v>
      </c>
      <c r="H42" s="95">
        <v>-24928.542476947474</v>
      </c>
      <c r="I42" s="95">
        <v>18.778263461489345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1">
        <v>-7.9438677857979201E-12</v>
      </c>
      <c r="AR42" s="92"/>
      <c r="AS42" s="1">
        <f t="shared" si="8"/>
        <v>0</v>
      </c>
      <c r="AT42">
        <v>0</v>
      </c>
      <c r="AU42" s="1">
        <f t="shared" si="9"/>
        <v>0</v>
      </c>
      <c r="AV42" s="54" t="e">
        <f t="shared" si="10"/>
        <v>#DIV/0!</v>
      </c>
    </row>
    <row r="43" spans="2:48" ht="12" customHeight="1" x14ac:dyDescent="0.25">
      <c r="B43" s="85">
        <v>40</v>
      </c>
      <c r="C43" s="95">
        <v>666.64226002886221</v>
      </c>
      <c r="D43" s="95">
        <v>2990.0202500207351</v>
      </c>
      <c r="E43" s="95">
        <v>36316.969876271454</v>
      </c>
      <c r="F43" s="95">
        <v>9.871975287768267E-2</v>
      </c>
      <c r="G43" s="95">
        <v>0.38692219397898597</v>
      </c>
      <c r="H43" s="95">
        <v>185.92564379361102</v>
      </c>
      <c r="I43" s="95">
        <v>1647.7875108297114</v>
      </c>
      <c r="J43" s="95">
        <v>719.90827798384612</v>
      </c>
      <c r="K43" s="95">
        <v>90.324005207865071</v>
      </c>
      <c r="L43" s="95">
        <v>2609.3233270581645</v>
      </c>
      <c r="M43" s="95">
        <v>21.170157643017873</v>
      </c>
      <c r="N43" s="95">
        <v>0</v>
      </c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>
        <v>278.09730999999999</v>
      </c>
      <c r="AB43" s="94">
        <v>9779.4572674423307</v>
      </c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1">
        <v>1009.8276826818546</v>
      </c>
      <c r="AR43" s="92"/>
      <c r="AS43" s="1">
        <f t="shared" si="8"/>
        <v>56315.939210908306</v>
      </c>
      <c r="AT43">
        <v>56315.939210908306</v>
      </c>
      <c r="AU43" s="1">
        <f t="shared" si="9"/>
        <v>0</v>
      </c>
      <c r="AV43" s="54">
        <f t="shared" si="10"/>
        <v>0</v>
      </c>
    </row>
    <row r="44" spans="2:48" ht="12" customHeight="1" thickBot="1" x14ac:dyDescent="0.3">
      <c r="B44" s="101">
        <v>41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9"/>
      <c r="AR44" s="93"/>
      <c r="AT44">
        <v>-2.0691004465334117E-11</v>
      </c>
    </row>
    <row r="45" spans="2:48" x14ac:dyDescent="0.25">
      <c r="B45" s="88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7"/>
      <c r="AR45" s="87"/>
    </row>
    <row r="46" spans="2:48" x14ac:dyDescent="0.25">
      <c r="C46" s="1">
        <f>SUM(C4:C43)</f>
        <v>17644.818242786114</v>
      </c>
      <c r="D46" s="1">
        <f t="shared" ref="D46:AP46" si="13">SUM(D4:D43)</f>
        <v>26560.948493369044</v>
      </c>
      <c r="E46" s="1">
        <f t="shared" si="13"/>
        <v>113876.63624473971</v>
      </c>
      <c r="F46" s="1">
        <f t="shared" si="13"/>
        <v>13581.214727554887</v>
      </c>
      <c r="G46" s="1">
        <f t="shared" si="13"/>
        <v>25796.112187657371</v>
      </c>
      <c r="H46" s="1">
        <f t="shared" si="13"/>
        <v>11683.392970046409</v>
      </c>
      <c r="I46" s="1">
        <f>SUM(I4:I43)</f>
        <v>31797.143334389973</v>
      </c>
      <c r="J46" s="1">
        <f t="shared" si="13"/>
        <v>14000.029022722545</v>
      </c>
      <c r="K46" s="1">
        <f t="shared" si="13"/>
        <v>17961.119801092362</v>
      </c>
      <c r="L46" s="1">
        <f t="shared" si="13"/>
        <v>39156.444308229351</v>
      </c>
      <c r="M46" s="1">
        <f t="shared" si="13"/>
        <v>28111.926190104525</v>
      </c>
      <c r="N46" s="1">
        <f t="shared" si="13"/>
        <v>10759.513235898505</v>
      </c>
      <c r="O46" s="1">
        <f t="shared" si="13"/>
        <v>13984.249969149369</v>
      </c>
      <c r="P46" s="1">
        <f t="shared" si="13"/>
        <v>24834.584727119702</v>
      </c>
      <c r="Q46" s="1">
        <f t="shared" si="13"/>
        <v>53716.390727551065</v>
      </c>
      <c r="R46" s="1">
        <f t="shared" si="13"/>
        <v>12683.987625311178</v>
      </c>
      <c r="S46" s="1">
        <f t="shared" si="13"/>
        <v>25197.025231395492</v>
      </c>
      <c r="T46" s="1">
        <f t="shared" si="13"/>
        <v>38622.071572996814</v>
      </c>
      <c r="U46" s="1">
        <f t="shared" si="13"/>
        <v>29704.799103251396</v>
      </c>
      <c r="V46" s="1">
        <f t="shared" si="13"/>
        <v>13111.206803322955</v>
      </c>
      <c r="W46" s="1">
        <f t="shared" si="13"/>
        <v>16831.420123276079</v>
      </c>
      <c r="X46" s="1">
        <f t="shared" si="13"/>
        <v>25147.662518949986</v>
      </c>
      <c r="Y46" s="1">
        <f t="shared" si="13"/>
        <v>27851.616146834112</v>
      </c>
      <c r="Z46" s="1">
        <f t="shared" si="13"/>
        <v>11587.795973412572</v>
      </c>
      <c r="AA46" s="1">
        <f t="shared" si="13"/>
        <v>65373.064353206355</v>
      </c>
      <c r="AB46" s="1">
        <f t="shared" si="13"/>
        <v>90759.595515486784</v>
      </c>
      <c r="AC46" s="1">
        <f t="shared" si="13"/>
        <v>28732.603511353213</v>
      </c>
      <c r="AD46" s="1">
        <f t="shared" si="13"/>
        <v>4698.1648529377235</v>
      </c>
      <c r="AE46" s="1">
        <f t="shared" si="13"/>
        <v>9777.7075573297225</v>
      </c>
      <c r="AF46" s="1">
        <f t="shared" si="13"/>
        <v>13862.39752474094</v>
      </c>
      <c r="AG46" s="1">
        <f t="shared" si="13"/>
        <v>23637.939469693203</v>
      </c>
      <c r="AH46" s="1">
        <f t="shared" si="13"/>
        <v>70050.239590703393</v>
      </c>
      <c r="AI46" s="1">
        <f t="shared" si="13"/>
        <v>30186.414978229266</v>
      </c>
      <c r="AJ46" s="1">
        <f t="shared" si="13"/>
        <v>13722.231300758005</v>
      </c>
      <c r="AK46" s="1">
        <f t="shared" si="13"/>
        <v>4006.8901377098273</v>
      </c>
      <c r="AL46" s="1">
        <f t="shared" si="13"/>
        <v>695.52296735031621</v>
      </c>
      <c r="AM46" s="1">
        <f t="shared" si="13"/>
        <v>37654.253780909545</v>
      </c>
      <c r="AN46" s="1">
        <f t="shared" si="13"/>
        <v>-1158.9116294489993</v>
      </c>
      <c r="AO46" s="1">
        <f t="shared" si="13"/>
        <v>0</v>
      </c>
      <c r="AP46" s="1">
        <f t="shared" si="13"/>
        <v>56315.939210908306</v>
      </c>
      <c r="AQ46" s="1">
        <f>SUM(AQ4:AQ44)</f>
        <v>-5.8889781939797103E-11</v>
      </c>
      <c r="AR46" s="1"/>
    </row>
    <row r="47" spans="2:48" x14ac:dyDescent="0.25">
      <c r="C47">
        <v>17644.818242786114</v>
      </c>
      <c r="D47">
        <v>26560.948493369044</v>
      </c>
      <c r="E47">
        <v>113876.63624473971</v>
      </c>
      <c r="F47">
        <v>13581.214727554887</v>
      </c>
      <c r="G47">
        <v>25796.112187657371</v>
      </c>
      <c r="H47">
        <v>11683.392970046409</v>
      </c>
      <c r="I47">
        <v>31797.143334389973</v>
      </c>
      <c r="J47">
        <v>14000.029022722545</v>
      </c>
      <c r="K47">
        <v>17961.119801092362</v>
      </c>
      <c r="L47">
        <v>39156.444308229351</v>
      </c>
      <c r="M47">
        <v>28111.926190104525</v>
      </c>
      <c r="N47">
        <v>10759.513235898505</v>
      </c>
      <c r="O47">
        <v>13984.249969149369</v>
      </c>
      <c r="P47">
        <v>24834.584727119702</v>
      </c>
      <c r="Q47">
        <v>53716.390727551065</v>
      </c>
      <c r="R47">
        <v>12683.987625311178</v>
      </c>
      <c r="S47">
        <v>25197.025231395492</v>
      </c>
      <c r="T47">
        <v>38622.071572996814</v>
      </c>
      <c r="U47">
        <v>29704.799103251396</v>
      </c>
      <c r="V47">
        <v>13111.206803322955</v>
      </c>
      <c r="W47">
        <v>16831.420123276079</v>
      </c>
      <c r="X47">
        <v>25147.662518949986</v>
      </c>
      <c r="Y47">
        <v>27851.616146834112</v>
      </c>
      <c r="Z47">
        <v>11587.795973412572</v>
      </c>
      <c r="AA47">
        <v>65373.064353206355</v>
      </c>
      <c r="AB47">
        <v>90759.595515486784</v>
      </c>
      <c r="AC47">
        <v>28732.603511353213</v>
      </c>
      <c r="AD47">
        <v>4698.1648529377235</v>
      </c>
      <c r="AE47">
        <v>9777.7075573297225</v>
      </c>
      <c r="AF47">
        <v>13862.39752474094</v>
      </c>
      <c r="AG47">
        <v>23637.939469693203</v>
      </c>
      <c r="AH47">
        <v>70050.239590703393</v>
      </c>
      <c r="AI47">
        <v>30186.414978229266</v>
      </c>
      <c r="AJ47">
        <v>13722.231300758005</v>
      </c>
      <c r="AK47">
        <v>4006.8901377098273</v>
      </c>
      <c r="AL47">
        <v>695.52296735031621</v>
      </c>
      <c r="AM47">
        <v>37654.253780909545</v>
      </c>
      <c r="AN47">
        <v>-1158.9116294489993</v>
      </c>
      <c r="AO47">
        <v>0</v>
      </c>
      <c r="AP47">
        <v>56315.939210908306</v>
      </c>
      <c r="AQ47">
        <v>-2.0691004465334117E-11</v>
      </c>
    </row>
    <row r="48" spans="2:48" ht="15.75" thickBot="1" x14ac:dyDescent="0.3"/>
    <row r="49" spans="2:28" x14ac:dyDescent="0.25">
      <c r="B49" s="2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6" t="s">
        <v>2</v>
      </c>
      <c r="P49" s="26" t="s">
        <v>3</v>
      </c>
      <c r="Q49" s="26" t="s">
        <v>37</v>
      </c>
      <c r="R49" s="26" t="s">
        <v>38</v>
      </c>
      <c r="S49" s="26" t="s">
        <v>39</v>
      </c>
      <c r="T49" s="26" t="s">
        <v>40</v>
      </c>
      <c r="U49" s="27" t="s">
        <v>41</v>
      </c>
      <c r="W49" s="72" t="s">
        <v>36</v>
      </c>
      <c r="X49" s="73"/>
      <c r="Y49" s="73"/>
      <c r="Z49" s="73"/>
      <c r="AA49" s="73"/>
      <c r="AB49" s="74"/>
    </row>
    <row r="50" spans="2:28" x14ac:dyDescent="0.25">
      <c r="B50" s="28" t="s">
        <v>50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18">
        <v>2.4950600059126596E-2</v>
      </c>
      <c r="P50" s="18">
        <v>5.963874986836696E-2</v>
      </c>
      <c r="Q50" s="18">
        <v>0.19898747074636258</v>
      </c>
      <c r="R50" s="18">
        <v>4.067399176019211E-2</v>
      </c>
      <c r="S50" s="18">
        <v>2.5038397584022709E-2</v>
      </c>
      <c r="T50" s="18">
        <v>-0.45913125274162725</v>
      </c>
      <c r="U50" s="29">
        <v>9.5133117054281485E-2</v>
      </c>
      <c r="W50" s="19" t="s">
        <v>42</v>
      </c>
      <c r="X50" s="17" t="s">
        <v>43</v>
      </c>
      <c r="Y50" s="17" t="s">
        <v>44</v>
      </c>
      <c r="Z50" s="17" t="s">
        <v>45</v>
      </c>
      <c r="AA50" s="17" t="s">
        <v>46</v>
      </c>
      <c r="AB50" s="22" t="s">
        <v>47</v>
      </c>
    </row>
    <row r="51" spans="2:28" x14ac:dyDescent="0.25">
      <c r="B51" s="28" t="s">
        <v>52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18">
        <v>7.3767913606451199E-2</v>
      </c>
      <c r="P51" s="18">
        <v>9.1650969957324441E-2</v>
      </c>
      <c r="Q51" s="18">
        <v>0.19959368104002012</v>
      </c>
      <c r="R51" s="18">
        <v>6.8004633556255883E-2</v>
      </c>
      <c r="S51" s="18">
        <v>2.542843224813943E-2</v>
      </c>
      <c r="T51" s="18">
        <v>-0.36088167502386892</v>
      </c>
      <c r="U51" s="29">
        <v>0.1306970337596329</v>
      </c>
      <c r="W51" s="19" t="s">
        <v>48</v>
      </c>
      <c r="X51" s="17">
        <v>8.5238794408173113E-2</v>
      </c>
      <c r="Y51" s="17">
        <v>8.4824674359728208E-2</v>
      </c>
      <c r="Z51" s="17">
        <v>7.7919364205027916E-2</v>
      </c>
      <c r="AA51" s="17">
        <v>6.4060555931178584E-2</v>
      </c>
      <c r="AB51" s="22">
        <v>3.835366793007379E-2</v>
      </c>
    </row>
    <row r="52" spans="2:28" x14ac:dyDescent="0.25">
      <c r="B52" s="28" t="s">
        <v>54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18">
        <v>0.13434299029827496</v>
      </c>
      <c r="P52" s="18">
        <v>0.11086433896694327</v>
      </c>
      <c r="Q52" s="18">
        <v>0.19827430001667143</v>
      </c>
      <c r="R52" s="18">
        <v>8.960769020723458E-2</v>
      </c>
      <c r="S52" s="18">
        <v>0.44758053111399693</v>
      </c>
      <c r="T52" s="18">
        <v>-0.22450885244898586</v>
      </c>
      <c r="U52" s="29">
        <v>0.15277056570285413</v>
      </c>
      <c r="W52" s="19" t="s">
        <v>25</v>
      </c>
      <c r="X52" s="17">
        <v>2.1920649231981682E-3</v>
      </c>
      <c r="Y52" s="17">
        <v>2.4604589759975645E-3</v>
      </c>
      <c r="Z52" s="17">
        <v>3.5658446587293747E-3</v>
      </c>
      <c r="AA52" s="17">
        <v>3.4224114908832171E-3</v>
      </c>
      <c r="AB52" s="22">
        <v>3.9679911255369269E-3</v>
      </c>
    </row>
    <row r="53" spans="2:28" x14ac:dyDescent="0.25">
      <c r="B53" s="28" t="s">
        <v>56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18">
        <v>0.22266802770713831</v>
      </c>
      <c r="P53" s="18">
        <v>0.17297674534274513</v>
      </c>
      <c r="Q53" s="18">
        <v>0.20141500308971558</v>
      </c>
      <c r="R53" s="18">
        <v>0.13929980117009855</v>
      </c>
      <c r="S53" s="18">
        <v>0.12682620594548877</v>
      </c>
      <c r="T53" s="18">
        <v>6.1466527312934088E-2</v>
      </c>
      <c r="U53" s="29">
        <v>0.21025352570659558</v>
      </c>
      <c r="W53" s="19" t="s">
        <v>49</v>
      </c>
      <c r="X53" s="17">
        <v>0.22374727872309166</v>
      </c>
      <c r="Y53" s="17">
        <v>0.25587320162987476</v>
      </c>
      <c r="Z53" s="17">
        <v>0.25336832464754716</v>
      </c>
      <c r="AA53" s="17">
        <v>0.24018283593287615</v>
      </c>
      <c r="AB53" s="22">
        <v>0.19469931944533775</v>
      </c>
    </row>
    <row r="54" spans="2:28" x14ac:dyDescent="0.25">
      <c r="B54" s="28" t="s">
        <v>58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18">
        <v>0.54427046832900905</v>
      </c>
      <c r="P54" s="18">
        <v>0.56486919586462025</v>
      </c>
      <c r="Q54" s="18">
        <v>0.20172954510723026</v>
      </c>
      <c r="R54" s="18">
        <v>0.66241388330621886</v>
      </c>
      <c r="S54" s="18">
        <v>0.37512643310835225</v>
      </c>
      <c r="T54" s="18">
        <v>1.9830552529015484</v>
      </c>
      <c r="U54" s="29">
        <v>0.41114575777663598</v>
      </c>
      <c r="W54" s="19" t="s">
        <v>51</v>
      </c>
      <c r="X54" s="17">
        <v>7.1818931097858071E-2</v>
      </c>
      <c r="Y54" s="17">
        <v>6.172312141958141E-2</v>
      </c>
      <c r="Z54" s="17">
        <v>5.4985874547783344E-2</v>
      </c>
      <c r="AA54" s="17">
        <v>4.8098804546381976E-2</v>
      </c>
      <c r="AB54" s="22">
        <v>3.1912326465185659E-2</v>
      </c>
    </row>
    <row r="55" spans="2:28" ht="15.75" thickBot="1" x14ac:dyDescent="0.3">
      <c r="B55" s="30" t="s">
        <v>65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31">
        <v>65094.96704320635</v>
      </c>
      <c r="P55" s="31">
        <v>50906.168082198594</v>
      </c>
      <c r="Q55" s="31">
        <v>4977.7019999999993</v>
      </c>
      <c r="R55" s="31">
        <v>2901.7479599999997</v>
      </c>
      <c r="S55" s="31">
        <v>1020.78364373662</v>
      </c>
      <c r="T55" s="31">
        <v>12182.931675404951</v>
      </c>
      <c r="U55" s="32">
        <v>106941.76936000001</v>
      </c>
      <c r="W55" s="19" t="s">
        <v>53</v>
      </c>
      <c r="X55" s="17">
        <v>1.5656130651146054E-2</v>
      </c>
      <c r="Y55" s="17">
        <v>1.6451741940906872E-2</v>
      </c>
      <c r="Z55" s="17">
        <v>1.3335825988678118E-2</v>
      </c>
      <c r="AA55" s="17">
        <v>1.5538011349443933E-2</v>
      </c>
      <c r="AB55" s="22">
        <v>1.4512332450929418E-2</v>
      </c>
    </row>
    <row r="56" spans="2:28" x14ac:dyDescent="0.25">
      <c r="W56" s="19" t="s">
        <v>55</v>
      </c>
      <c r="X56" s="17">
        <v>3.253339778065318E-2</v>
      </c>
      <c r="Y56" s="17">
        <v>3.9463015323637093E-2</v>
      </c>
      <c r="Z56" s="17">
        <v>4.8688719838634147E-2</v>
      </c>
      <c r="AA56" s="17">
        <v>5.3400292021404963E-2</v>
      </c>
      <c r="AB56" s="22">
        <v>6.5978455191825103E-2</v>
      </c>
    </row>
    <row r="57" spans="2:28" x14ac:dyDescent="0.25">
      <c r="W57" s="19" t="s">
        <v>57</v>
      </c>
      <c r="X57" s="17">
        <v>0.10707109386519489</v>
      </c>
      <c r="Y57" s="17">
        <v>0.13094934685130918</v>
      </c>
      <c r="Z57" s="17">
        <v>0.13965776267374502</v>
      </c>
      <c r="AA57" s="17">
        <v>0.15086449722664561</v>
      </c>
      <c r="AB57" s="22">
        <v>0.15872565408650433</v>
      </c>
    </row>
    <row r="58" spans="2:28" x14ac:dyDescent="0.25">
      <c r="P58" s="18"/>
      <c r="Q58" s="70" t="s">
        <v>66</v>
      </c>
      <c r="R58" s="70"/>
      <c r="S58" s="33"/>
      <c r="W58" s="19" t="s">
        <v>59</v>
      </c>
      <c r="X58" s="17">
        <v>7.6960831299018118E-3</v>
      </c>
      <c r="Y58" s="17">
        <v>1.1372164301540534E-2</v>
      </c>
      <c r="Z58" s="17">
        <v>1.6682458339552588E-2</v>
      </c>
      <c r="AA58" s="17">
        <v>1.8548831947539073E-2</v>
      </c>
      <c r="AB58" s="22">
        <v>2.7347290984893986E-2</v>
      </c>
    </row>
    <row r="59" spans="2:28" x14ac:dyDescent="0.25">
      <c r="P59" s="18" t="s">
        <v>50</v>
      </c>
      <c r="Q59" s="70">
        <f>U50*$U$55</f>
        <v>10173.703862516853</v>
      </c>
      <c r="R59" s="70"/>
      <c r="W59" s="19" t="s">
        <v>61</v>
      </c>
      <c r="X59" s="17">
        <v>0.3087300569785616</v>
      </c>
      <c r="Y59" s="17">
        <v>0.24503010591561428</v>
      </c>
      <c r="Z59" s="17">
        <v>0.22102493890102112</v>
      </c>
      <c r="AA59" s="17">
        <v>0.20352263201249768</v>
      </c>
      <c r="AB59" s="22">
        <v>0.19950141340407515</v>
      </c>
    </row>
    <row r="60" spans="2:28" x14ac:dyDescent="0.25">
      <c r="P60" s="18" t="s">
        <v>52</v>
      </c>
      <c r="Q60" s="70">
        <f>U51*$U$55</f>
        <v>13976.972040358796</v>
      </c>
      <c r="R60" s="70"/>
      <c r="W60" s="19" t="s">
        <v>62</v>
      </c>
      <c r="X60" s="17">
        <v>1.2348448299831383E-2</v>
      </c>
      <c r="Y60" s="17">
        <v>1.4987216771475862E-2</v>
      </c>
      <c r="Z60" s="17">
        <v>1.8152038493298956E-2</v>
      </c>
      <c r="AA60" s="17">
        <v>2.6066909071979266E-2</v>
      </c>
      <c r="AB60" s="22">
        <v>5.8331825447608114E-2</v>
      </c>
    </row>
    <row r="61" spans="2:28" x14ac:dyDescent="0.25">
      <c r="P61" s="18" t="s">
        <v>54</v>
      </c>
      <c r="Q61" s="70">
        <f>U52*$U$55</f>
        <v>16337.554602391354</v>
      </c>
      <c r="R61" s="70"/>
      <c r="W61" s="19" t="s">
        <v>63</v>
      </c>
      <c r="X61" s="17">
        <v>0.12108251618577406</v>
      </c>
      <c r="Y61" s="17">
        <v>0.12592211175612017</v>
      </c>
      <c r="Z61" s="17">
        <v>0.14040076760044107</v>
      </c>
      <c r="AA61" s="17">
        <v>0.16114251457572146</v>
      </c>
      <c r="AB61" s="22">
        <v>0.18874600263685168</v>
      </c>
    </row>
    <row r="62" spans="2:28" ht="15.75" thickBot="1" x14ac:dyDescent="0.3">
      <c r="P62" s="18" t="s">
        <v>56</v>
      </c>
      <c r="Q62" s="70">
        <f>U53*$U$55</f>
        <v>22484.884053241578</v>
      </c>
      <c r="R62" s="70"/>
      <c r="W62" s="23" t="s">
        <v>64</v>
      </c>
      <c r="X62" s="20">
        <v>1.1885203956615973E-2</v>
      </c>
      <c r="Y62" s="20">
        <v>1.0942840754214197E-2</v>
      </c>
      <c r="Z62" s="20">
        <v>1.2218080105541047E-2</v>
      </c>
      <c r="AA62" s="20">
        <v>1.5151703893448009E-2</v>
      </c>
      <c r="AB62" s="24">
        <v>1.7923720831178169E-2</v>
      </c>
    </row>
    <row r="63" spans="2:28" x14ac:dyDescent="0.25">
      <c r="P63" s="18" t="s">
        <v>58</v>
      </c>
      <c r="Q63" s="70">
        <f>U54*$U$55</f>
        <v>43968.654801491437</v>
      </c>
      <c r="R63" s="70"/>
    </row>
    <row r="64" spans="2:28" x14ac:dyDescent="0.25">
      <c r="P64" s="18" t="s">
        <v>60</v>
      </c>
      <c r="Q64" s="70">
        <f>SUM(Q59:R63)</f>
        <v>106941.76936000002</v>
      </c>
      <c r="R64" s="70"/>
    </row>
    <row r="66" spans="2:27" x14ac:dyDescent="0.25">
      <c r="B66" t="s">
        <v>67</v>
      </c>
    </row>
    <row r="67" spans="2:27" x14ac:dyDescent="0.25">
      <c r="T67" s="71" t="s">
        <v>68</v>
      </c>
      <c r="U67" s="71"/>
      <c r="V67" s="71"/>
    </row>
    <row r="68" spans="2:27" x14ac:dyDescent="0.25">
      <c r="O68">
        <v>1</v>
      </c>
      <c r="P68">
        <v>2</v>
      </c>
      <c r="Q68">
        <v>3</v>
      </c>
      <c r="R68">
        <v>4</v>
      </c>
      <c r="S68">
        <v>5</v>
      </c>
      <c r="T68">
        <v>6</v>
      </c>
      <c r="U68">
        <v>7</v>
      </c>
      <c r="V68">
        <v>8</v>
      </c>
      <c r="W68">
        <v>9</v>
      </c>
      <c r="X68">
        <v>10</v>
      </c>
      <c r="Y68">
        <v>11</v>
      </c>
      <c r="Z68">
        <v>12</v>
      </c>
      <c r="AA68" t="s">
        <v>60</v>
      </c>
    </row>
    <row r="69" spans="2:27" x14ac:dyDescent="0.25">
      <c r="B69">
        <v>1</v>
      </c>
      <c r="O69">
        <v>957.42204231934011</v>
      </c>
      <c r="P69">
        <v>6.4642571271136623E-2</v>
      </c>
      <c r="Q69">
        <v>7392.2699452043071</v>
      </c>
      <c r="R69">
        <v>38.572531663900079</v>
      </c>
      <c r="S69">
        <v>7.0206874260005661</v>
      </c>
      <c r="T69">
        <v>424.86020901085141</v>
      </c>
      <c r="U69">
        <v>0</v>
      </c>
      <c r="V69">
        <v>0.56566656381647296</v>
      </c>
      <c r="W69">
        <v>0</v>
      </c>
      <c r="X69">
        <v>22.08632263938927</v>
      </c>
      <c r="Y69">
        <v>60.24159063000485</v>
      </c>
      <c r="Z69">
        <v>29.124393403879004</v>
      </c>
      <c r="AA69">
        <v>8932.2280314327581</v>
      </c>
    </row>
    <row r="70" spans="2:27" x14ac:dyDescent="0.25">
      <c r="B70">
        <v>2</v>
      </c>
      <c r="O70">
        <v>93.153630551915683</v>
      </c>
      <c r="P70">
        <v>1536.3800550122871</v>
      </c>
      <c r="Q70">
        <v>3052.0114075578917</v>
      </c>
      <c r="R70">
        <v>1068.5656368133666</v>
      </c>
      <c r="S70">
        <v>107.09306706270608</v>
      </c>
      <c r="T70">
        <v>0.26620579874544925</v>
      </c>
      <c r="U70">
        <v>7.6142319068131972E-2</v>
      </c>
      <c r="V70">
        <v>9.0507926809183688E-3</v>
      </c>
      <c r="W70">
        <v>5.3390694875905574E-3</v>
      </c>
      <c r="X70">
        <v>1.5033980325840067E-2</v>
      </c>
      <c r="Y70">
        <v>3.4607094536337223E-2</v>
      </c>
      <c r="Z70">
        <v>0.39412847163489739</v>
      </c>
      <c r="AA70">
        <v>5858.0043045246457</v>
      </c>
    </row>
    <row r="71" spans="2:27" x14ac:dyDescent="0.25">
      <c r="B71">
        <v>3</v>
      </c>
      <c r="O71">
        <v>3360.5131515737608</v>
      </c>
      <c r="P71">
        <v>2520.4388498006074</v>
      </c>
      <c r="Q71">
        <v>13997.215826118698</v>
      </c>
      <c r="R71">
        <v>513.45298965254437</v>
      </c>
      <c r="S71">
        <v>7476.5037703347198</v>
      </c>
      <c r="T71">
        <v>4583.3564959905925</v>
      </c>
      <c r="U71">
        <v>3627.5235362570447</v>
      </c>
      <c r="V71">
        <v>426.74977145084813</v>
      </c>
      <c r="W71">
        <v>46.307253212774718</v>
      </c>
      <c r="X71">
        <v>1011.9689992340913</v>
      </c>
      <c r="Y71">
        <v>2625.7837192834909</v>
      </c>
      <c r="Z71">
        <v>839.59152707663804</v>
      </c>
      <c r="AA71">
        <v>41029.405889985814</v>
      </c>
    </row>
    <row r="72" spans="2:27" x14ac:dyDescent="0.25">
      <c r="B72">
        <v>4</v>
      </c>
      <c r="O72">
        <v>112.80178844241203</v>
      </c>
      <c r="P72">
        <v>1964.0239362678262</v>
      </c>
      <c r="Q72">
        <v>1691.0092771249344</v>
      </c>
      <c r="R72">
        <v>4222.0732642555431</v>
      </c>
      <c r="S72">
        <v>91.284361253164704</v>
      </c>
      <c r="T72">
        <v>540.30981193902642</v>
      </c>
      <c r="U72">
        <v>278.68906262126728</v>
      </c>
      <c r="V72">
        <v>57.003161636133292</v>
      </c>
      <c r="W72">
        <v>90.4083064266581</v>
      </c>
      <c r="X72">
        <v>135.55458668973102</v>
      </c>
      <c r="Y72">
        <v>481.51800915969716</v>
      </c>
      <c r="Z72">
        <v>560.8347740164362</v>
      </c>
      <c r="AA72">
        <v>10225.510339832832</v>
      </c>
    </row>
    <row r="73" spans="2:27" x14ac:dyDescent="0.25">
      <c r="B73">
        <v>5</v>
      </c>
      <c r="O73">
        <v>27.688704374574122</v>
      </c>
      <c r="P73">
        <v>12.966078042682915</v>
      </c>
      <c r="Q73">
        <v>38.830990988776705</v>
      </c>
      <c r="R73">
        <v>99.611245017582519</v>
      </c>
      <c r="S73">
        <v>3193.5457843369163</v>
      </c>
      <c r="T73">
        <v>260.43760998387</v>
      </c>
      <c r="U73">
        <v>154.15329608303003</v>
      </c>
      <c r="V73">
        <v>9.9086685593005903</v>
      </c>
      <c r="W73">
        <v>2193.3180970105918</v>
      </c>
      <c r="X73">
        <v>67.561225279686582</v>
      </c>
      <c r="Y73">
        <v>361.44086673788411</v>
      </c>
      <c r="Z73">
        <v>362.83115210154102</v>
      </c>
      <c r="AA73">
        <v>6782.2937185164365</v>
      </c>
    </row>
    <row r="74" spans="2:27" x14ac:dyDescent="0.25">
      <c r="B74">
        <v>6</v>
      </c>
      <c r="O74">
        <v>213.50040878204595</v>
      </c>
      <c r="P74">
        <v>74.95703111560465</v>
      </c>
      <c r="Q74">
        <v>410.78425434074165</v>
      </c>
      <c r="R74">
        <v>6.3598059067893473</v>
      </c>
      <c r="S74">
        <v>37.123788226751017</v>
      </c>
      <c r="T74">
        <v>1548.5977294921004</v>
      </c>
      <c r="U74">
        <v>762.73921260681914</v>
      </c>
      <c r="V74">
        <v>36.976505772052946</v>
      </c>
      <c r="W74">
        <v>22.136213466498809</v>
      </c>
      <c r="X74">
        <v>300.0886139282826</v>
      </c>
      <c r="Y74">
        <v>424.10239820518302</v>
      </c>
      <c r="Z74">
        <v>86.854599618761796</v>
      </c>
      <c r="AA74">
        <v>3924.220561461631</v>
      </c>
    </row>
    <row r="75" spans="2:27" x14ac:dyDescent="0.25">
      <c r="B75">
        <v>7</v>
      </c>
      <c r="O75">
        <v>429.4752743326988</v>
      </c>
      <c r="P75">
        <v>931.4161323319945</v>
      </c>
      <c r="Q75">
        <v>2827.4663361213593</v>
      </c>
      <c r="R75">
        <v>269.31211319217965</v>
      </c>
      <c r="S75">
        <v>282.72364572887977</v>
      </c>
      <c r="T75">
        <v>3456.6444606158339</v>
      </c>
      <c r="U75">
        <v>5120.2585687888932</v>
      </c>
      <c r="V75">
        <v>653.80759849768435</v>
      </c>
      <c r="W75">
        <v>34.347722364620033</v>
      </c>
      <c r="X75">
        <v>1005.7261300381633</v>
      </c>
      <c r="Y75">
        <v>504.46684621511872</v>
      </c>
      <c r="Z75">
        <v>494.49166097212213</v>
      </c>
      <c r="AA75">
        <v>16010.136489199547</v>
      </c>
    </row>
    <row r="76" spans="2:27" x14ac:dyDescent="0.25">
      <c r="B76">
        <v>8</v>
      </c>
      <c r="O76">
        <v>393.21771288996166</v>
      </c>
      <c r="P76">
        <v>244.20938352800525</v>
      </c>
      <c r="Q76">
        <v>840.46922046226348</v>
      </c>
      <c r="R76">
        <v>329.03159761066331</v>
      </c>
      <c r="S76">
        <v>686.65800286348565</v>
      </c>
      <c r="T76">
        <v>1152.6816782470678</v>
      </c>
      <c r="U76">
        <v>602.90029126579964</v>
      </c>
      <c r="V76">
        <v>1890.3310382453051</v>
      </c>
      <c r="W76">
        <v>816.22413691396139</v>
      </c>
      <c r="X76">
        <v>448.92454278652735</v>
      </c>
      <c r="Y76">
        <v>222.39917069994598</v>
      </c>
      <c r="Z76">
        <v>50.920940363447848</v>
      </c>
      <c r="AA76">
        <v>7677.9677158764334</v>
      </c>
    </row>
    <row r="77" spans="2:27" x14ac:dyDescent="0.25">
      <c r="B77">
        <v>9</v>
      </c>
      <c r="O77">
        <v>60.102105588494801</v>
      </c>
      <c r="P77">
        <v>79.500233739104274</v>
      </c>
      <c r="Q77">
        <v>311.30717512664251</v>
      </c>
      <c r="R77">
        <v>40.002950452821494</v>
      </c>
      <c r="S77">
        <v>95.422139449087155</v>
      </c>
      <c r="T77">
        <v>2161.7011279625331</v>
      </c>
      <c r="U77">
        <v>789.49170657541947</v>
      </c>
      <c r="V77">
        <v>173.9968009003739</v>
      </c>
      <c r="W77">
        <v>299.64446978539587</v>
      </c>
      <c r="X77">
        <v>695.88930890238771</v>
      </c>
      <c r="Y77">
        <v>859.45635365502085</v>
      </c>
      <c r="Z77">
        <v>147.86297171612793</v>
      </c>
      <c r="AA77">
        <v>5714.3773438534081</v>
      </c>
    </row>
    <row r="78" spans="2:27" x14ac:dyDescent="0.25">
      <c r="B78">
        <v>10</v>
      </c>
      <c r="O78">
        <v>1558.7234732047095</v>
      </c>
      <c r="P78">
        <v>3791.0667180502423</v>
      </c>
      <c r="Q78">
        <v>4500.5239439576408</v>
      </c>
      <c r="R78">
        <v>899.32523660552317</v>
      </c>
      <c r="S78">
        <v>1700.1979370303686</v>
      </c>
      <c r="T78">
        <v>4700.9402431324706</v>
      </c>
      <c r="U78">
        <v>4580.8907645148893</v>
      </c>
      <c r="V78">
        <v>1996.6071300569511</v>
      </c>
      <c r="W78">
        <v>413.32232272311046</v>
      </c>
      <c r="X78">
        <v>4172.5016706384749</v>
      </c>
      <c r="Y78">
        <v>1758.4369149608422</v>
      </c>
      <c r="Z78">
        <v>811.18895725259028</v>
      </c>
      <c r="AA78">
        <v>30883.725312127815</v>
      </c>
    </row>
    <row r="79" spans="2:27" x14ac:dyDescent="0.25">
      <c r="B79">
        <v>11</v>
      </c>
      <c r="O79">
        <v>7.4021136868857509</v>
      </c>
      <c r="P79">
        <v>8.4917168737767046</v>
      </c>
      <c r="Q79">
        <v>34.355257082333786</v>
      </c>
      <c r="R79">
        <v>8.765265083371318E-2</v>
      </c>
      <c r="S79">
        <v>10.715099680587555</v>
      </c>
      <c r="T79">
        <v>48.160434973614251</v>
      </c>
      <c r="U79">
        <v>109.56735071856913</v>
      </c>
      <c r="V79">
        <v>20.455101027930379</v>
      </c>
      <c r="W79">
        <v>0.32984871020015616</v>
      </c>
      <c r="X79">
        <v>4.5900603105766233</v>
      </c>
      <c r="Y79">
        <v>1010.1491246852461</v>
      </c>
      <c r="Z79">
        <v>41.975810516627696</v>
      </c>
      <c r="AA79">
        <v>1296.2795709171819</v>
      </c>
    </row>
    <row r="80" spans="2:27" x14ac:dyDescent="0.25">
      <c r="B80">
        <v>12</v>
      </c>
      <c r="O80">
        <v>3.9229281341100295</v>
      </c>
      <c r="P80">
        <v>0</v>
      </c>
      <c r="Q80">
        <v>16.715916336601499</v>
      </c>
      <c r="R80">
        <v>0</v>
      </c>
      <c r="S80">
        <v>13.394942807725002</v>
      </c>
      <c r="T80">
        <v>34.080501391594488</v>
      </c>
      <c r="U80">
        <v>22.23327917705873</v>
      </c>
      <c r="V80">
        <v>0</v>
      </c>
      <c r="W80">
        <v>0</v>
      </c>
      <c r="X80">
        <v>0</v>
      </c>
      <c r="Y80">
        <v>2.1499921642028901</v>
      </c>
      <c r="Z80">
        <v>0</v>
      </c>
      <c r="AA80">
        <v>92.497560011292634</v>
      </c>
    </row>
    <row r="81" spans="2:27" x14ac:dyDescent="0.25">
      <c r="B81" t="s">
        <v>60</v>
      </c>
      <c r="O81">
        <v>7217.923333880909</v>
      </c>
      <c r="P81">
        <v>11163.514777333405</v>
      </c>
      <c r="Q81">
        <v>35112.959550422187</v>
      </c>
      <c r="R81">
        <v>7486.3950238217467</v>
      </c>
      <c r="S81">
        <v>13701.683226200392</v>
      </c>
      <c r="T81">
        <v>18912.036508538302</v>
      </c>
      <c r="U81">
        <v>16048.523210927859</v>
      </c>
      <c r="V81">
        <v>5266.4104935030773</v>
      </c>
      <c r="W81">
        <v>3916.0437096832989</v>
      </c>
      <c r="X81">
        <v>7864.9064944276361</v>
      </c>
      <c r="Y81">
        <v>8310.1795934911734</v>
      </c>
      <c r="Z81">
        <v>3426.0709155098066</v>
      </c>
      <c r="AA81">
        <f>SUM(O81:Z81)</f>
        <v>138426.64683773977</v>
      </c>
    </row>
    <row r="83" spans="2:27" x14ac:dyDescent="0.25">
      <c r="O83">
        <f t="shared" ref="O83:O95" si="14">O69/$O$81</f>
        <v>0.13264508336147104</v>
      </c>
      <c r="P83">
        <f t="shared" ref="P83:P95" si="15">P69/$P$81</f>
        <v>5.7905214048167007E-6</v>
      </c>
      <c r="Q83">
        <f t="shared" ref="Q83:Q95" si="16">Q69/$Q$81</f>
        <v>0.21052825053351062</v>
      </c>
      <c r="R83">
        <f t="shared" ref="R83:R95" si="17">R69/$R$81</f>
        <v>5.152350569421209E-3</v>
      </c>
      <c r="S83">
        <f t="shared" ref="S83:S95" si="18">S69/$S$81</f>
        <v>5.1239598158097765E-4</v>
      </c>
      <c r="T83">
        <f t="shared" ref="T83:T95" si="19">T69/$T$81</f>
        <v>2.2465069207064921E-2</v>
      </c>
      <c r="U83">
        <f t="shared" ref="U83:U95" si="20">U69/$U$81</f>
        <v>0</v>
      </c>
      <c r="V83">
        <f t="shared" ref="V83:V95" si="21">V69/$V$81</f>
        <v>1.0741026824899221E-4</v>
      </c>
      <c r="W83">
        <f t="shared" ref="W83:W95" si="22">W69/$W$81</f>
        <v>0</v>
      </c>
      <c r="X83">
        <f t="shared" ref="X83:X95" si="23">X69/$X$81</f>
        <v>2.8082117257258745E-3</v>
      </c>
      <c r="Y83">
        <f t="shared" ref="Y83:Y95" si="24">Y69/$Y$81</f>
        <v>7.2491322181759098E-3</v>
      </c>
      <c r="Z83">
        <f t="shared" ref="Z83:Z95" si="25">Z69/$Z$81</f>
        <v>8.5008145254766958E-3</v>
      </c>
    </row>
    <row r="84" spans="2:27" x14ac:dyDescent="0.25">
      <c r="O84">
        <f t="shared" si="14"/>
        <v>1.2905876973596108E-2</v>
      </c>
      <c r="P84">
        <f t="shared" si="15"/>
        <v>0.13762511947686762</v>
      </c>
      <c r="Q84">
        <f t="shared" si="16"/>
        <v>8.6919799602058756E-2</v>
      </c>
      <c r="R84">
        <f t="shared" si="17"/>
        <v>0.14273433787733419</v>
      </c>
      <c r="S84">
        <f t="shared" si="18"/>
        <v>7.8160518890060503E-3</v>
      </c>
      <c r="T84">
        <f t="shared" si="19"/>
        <v>1.4075998564473166E-5</v>
      </c>
      <c r="U84">
        <f t="shared" si="20"/>
        <v>4.7445062743396024E-6</v>
      </c>
      <c r="V84">
        <f t="shared" si="21"/>
        <v>1.7185885323758764E-6</v>
      </c>
      <c r="W84">
        <f t="shared" si="22"/>
        <v>1.3633835277140822E-6</v>
      </c>
      <c r="X84">
        <f t="shared" si="23"/>
        <v>1.9115268994605073E-6</v>
      </c>
      <c r="Y84">
        <f t="shared" si="24"/>
        <v>4.1644219775277446E-6</v>
      </c>
      <c r="Z84">
        <f t="shared" si="25"/>
        <v>1.1503803667655556E-4</v>
      </c>
    </row>
    <row r="85" spans="2:27" x14ac:dyDescent="0.25">
      <c r="O85">
        <f t="shared" si="14"/>
        <v>0.46557894786711335</v>
      </c>
      <c r="P85">
        <f t="shared" si="15"/>
        <v>0.22577466864809911</v>
      </c>
      <c r="Q85">
        <f t="shared" si="16"/>
        <v>0.39863389487344991</v>
      </c>
      <c r="R85">
        <f t="shared" si="17"/>
        <v>6.8584811250105612E-2</v>
      </c>
      <c r="S85">
        <f t="shared" si="18"/>
        <v>0.5456631602778651</v>
      </c>
      <c r="T85">
        <f t="shared" si="19"/>
        <v>0.24235129272943842</v>
      </c>
      <c r="U85">
        <f t="shared" si="20"/>
        <v>0.22603472535011629</v>
      </c>
      <c r="V85">
        <f t="shared" si="21"/>
        <v>8.1032379070585026E-2</v>
      </c>
      <c r="W85">
        <f t="shared" si="22"/>
        <v>1.1825009281247198E-2</v>
      </c>
      <c r="X85">
        <f t="shared" si="23"/>
        <v>0.12866891678255568</v>
      </c>
      <c r="Y85">
        <f t="shared" si="24"/>
        <v>0.31597195821617352</v>
      </c>
      <c r="Z85">
        <f t="shared" si="25"/>
        <v>0.24505958801839484</v>
      </c>
    </row>
    <row r="86" spans="2:27" x14ac:dyDescent="0.25">
      <c r="O86">
        <f t="shared" si="14"/>
        <v>1.5628011441036066E-2</v>
      </c>
      <c r="P86">
        <f t="shared" si="15"/>
        <v>0.17593239901967209</v>
      </c>
      <c r="Q86">
        <f t="shared" si="16"/>
        <v>4.8159121269645361E-2</v>
      </c>
      <c r="R86">
        <f t="shared" si="17"/>
        <v>0.56396613467775669</v>
      </c>
      <c r="S86">
        <f t="shared" si="18"/>
        <v>6.6622735138563505E-3</v>
      </c>
      <c r="T86">
        <f t="shared" si="19"/>
        <v>2.8569626105316069E-2</v>
      </c>
      <c r="U86">
        <f t="shared" si="20"/>
        <v>1.7365402346273245E-2</v>
      </c>
      <c r="V86">
        <f t="shared" si="21"/>
        <v>1.0823911600976682E-2</v>
      </c>
      <c r="W86">
        <f t="shared" si="22"/>
        <v>2.3086643850042641E-2</v>
      </c>
      <c r="X86">
        <f t="shared" si="23"/>
        <v>1.7235371683792144E-2</v>
      </c>
      <c r="Y86">
        <f t="shared" si="24"/>
        <v>5.7943153182494288E-2</v>
      </c>
      <c r="Z86">
        <f t="shared" si="25"/>
        <v>0.1636961953932535</v>
      </c>
    </row>
    <row r="87" spans="2:27" x14ac:dyDescent="0.25">
      <c r="O87">
        <f t="shared" si="14"/>
        <v>3.8361039725378398E-3</v>
      </c>
      <c r="P87">
        <f t="shared" si="15"/>
        <v>1.1614691520818753E-3</v>
      </c>
      <c r="Q87">
        <f t="shared" si="16"/>
        <v>1.1058877259552966E-3</v>
      </c>
      <c r="R87">
        <f t="shared" si="17"/>
        <v>1.3305635716605793E-2</v>
      </c>
      <c r="S87">
        <f t="shared" si="18"/>
        <v>0.23307689512411223</v>
      </c>
      <c r="T87">
        <f t="shared" si="19"/>
        <v>1.3770997632449E-2</v>
      </c>
      <c r="U87">
        <f t="shared" si="20"/>
        <v>9.605450548749745E-3</v>
      </c>
      <c r="V87">
        <f t="shared" si="21"/>
        <v>1.8814842807115869E-3</v>
      </c>
      <c r="W87">
        <f t="shared" si="22"/>
        <v>0.5600851930194547</v>
      </c>
      <c r="X87">
        <f t="shared" si="23"/>
        <v>8.5902134154492975E-3</v>
      </c>
      <c r="Y87">
        <f t="shared" si="24"/>
        <v>4.3493749162891421E-2</v>
      </c>
      <c r="Z87">
        <f t="shared" si="25"/>
        <v>0.1059029894737456</v>
      </c>
    </row>
    <row r="88" spans="2:27" x14ac:dyDescent="0.25">
      <c r="O88">
        <f t="shared" si="14"/>
        <v>2.9579201510755278E-2</v>
      </c>
      <c r="P88">
        <f t="shared" si="15"/>
        <v>6.7144651671710697E-3</v>
      </c>
      <c r="Q88">
        <f t="shared" si="16"/>
        <v>1.1698935652258413E-2</v>
      </c>
      <c r="R88">
        <f t="shared" si="17"/>
        <v>8.4951513866853305E-4</v>
      </c>
      <c r="S88">
        <f t="shared" si="18"/>
        <v>2.7094326743565943E-3</v>
      </c>
      <c r="T88">
        <f t="shared" si="19"/>
        <v>8.1884239637172229E-2</v>
      </c>
      <c r="U88">
        <f t="shared" si="20"/>
        <v>4.7527065424153803E-2</v>
      </c>
      <c r="V88">
        <f t="shared" si="21"/>
        <v>7.0211970406919705E-3</v>
      </c>
      <c r="W88">
        <f t="shared" si="22"/>
        <v>5.6526982606864276E-3</v>
      </c>
      <c r="X88">
        <f t="shared" si="23"/>
        <v>3.8155394999406331E-2</v>
      </c>
      <c r="Y88">
        <f t="shared" si="24"/>
        <v>5.1034083371357584E-2</v>
      </c>
      <c r="Z88">
        <f t="shared" si="25"/>
        <v>2.5351080511956552E-2</v>
      </c>
    </row>
    <row r="89" spans="2:27" x14ac:dyDescent="0.25">
      <c r="O89">
        <f t="shared" si="14"/>
        <v>5.9501224170218497E-2</v>
      </c>
      <c r="P89">
        <f t="shared" si="15"/>
        <v>8.3433949872414565E-2</v>
      </c>
      <c r="Q89">
        <f t="shared" si="16"/>
        <v>8.0524865244159194E-2</v>
      </c>
      <c r="R89">
        <f t="shared" si="17"/>
        <v>3.5973537641979504E-2</v>
      </c>
      <c r="S89">
        <f t="shared" si="18"/>
        <v>2.0634227274226785E-2</v>
      </c>
      <c r="T89">
        <f t="shared" si="19"/>
        <v>0.1827748407240673</v>
      </c>
      <c r="U89">
        <f t="shared" si="20"/>
        <v>0.31904858169768391</v>
      </c>
      <c r="V89">
        <f t="shared" si="21"/>
        <v>0.12414672181446092</v>
      </c>
      <c r="W89">
        <f t="shared" si="22"/>
        <v>8.7710262987329701E-3</v>
      </c>
      <c r="X89">
        <f t="shared" si="23"/>
        <v>0.12787515411031652</v>
      </c>
      <c r="Y89">
        <f t="shared" si="24"/>
        <v>6.0704686407768493E-2</v>
      </c>
      <c r="Z89">
        <f t="shared" si="25"/>
        <v>0.1443319981304417</v>
      </c>
    </row>
    <row r="90" spans="2:27" x14ac:dyDescent="0.25">
      <c r="O90">
        <f t="shared" si="14"/>
        <v>5.4477956428852461E-2</v>
      </c>
      <c r="P90">
        <f t="shared" si="15"/>
        <v>2.1875671632007175E-2</v>
      </c>
      <c r="Q90">
        <f t="shared" si="16"/>
        <v>2.3936154377854429E-2</v>
      </c>
      <c r="R90">
        <f t="shared" si="17"/>
        <v>4.3950605941001392E-2</v>
      </c>
      <c r="S90">
        <f t="shared" si="18"/>
        <v>5.0114864832844518E-2</v>
      </c>
      <c r="T90">
        <f t="shared" si="19"/>
        <v>6.0949632670530295E-2</v>
      </c>
      <c r="U90">
        <f t="shared" si="20"/>
        <v>3.756733771337098E-2</v>
      </c>
      <c r="V90">
        <f t="shared" si="21"/>
        <v>0.35894107392071267</v>
      </c>
      <c r="W90">
        <f t="shared" si="22"/>
        <v>0.20843080349069232</v>
      </c>
      <c r="X90">
        <f t="shared" si="23"/>
        <v>5.7079450735313231E-2</v>
      </c>
      <c r="Y90">
        <f t="shared" si="24"/>
        <v>2.6762258047243272E-2</v>
      </c>
      <c r="Z90">
        <f t="shared" si="25"/>
        <v>1.4862780607642706E-2</v>
      </c>
    </row>
    <row r="91" spans="2:27" x14ac:dyDescent="0.25">
      <c r="O91">
        <f t="shared" si="14"/>
        <v>8.3267863633817926E-3</v>
      </c>
      <c r="P91">
        <f t="shared" si="15"/>
        <v>7.1214340039682609E-3</v>
      </c>
      <c r="Q91">
        <f t="shared" si="16"/>
        <v>8.8658768475384595E-3</v>
      </c>
      <c r="R91">
        <f t="shared" si="17"/>
        <v>5.3434196733583928E-3</v>
      </c>
      <c r="S91">
        <f t="shared" si="18"/>
        <v>6.9642640158707443E-3</v>
      </c>
      <c r="T91">
        <f t="shared" si="19"/>
        <v>0.11430292697386557</v>
      </c>
      <c r="U91">
        <f t="shared" si="20"/>
        <v>4.9194040859649561E-2</v>
      </c>
      <c r="V91">
        <f t="shared" si="21"/>
        <v>3.3038974290937925E-2</v>
      </c>
      <c r="W91">
        <f t="shared" si="22"/>
        <v>7.6517141278187858E-2</v>
      </c>
      <c r="X91">
        <f t="shared" si="23"/>
        <v>8.8480302899396471E-2</v>
      </c>
      <c r="Y91">
        <f t="shared" si="24"/>
        <v>0.10342211548931836</v>
      </c>
      <c r="Z91">
        <f t="shared" si="25"/>
        <v>4.3158176045554976E-2</v>
      </c>
    </row>
    <row r="92" spans="2:27" x14ac:dyDescent="0.25">
      <c r="O92">
        <f t="shared" si="14"/>
        <v>0.21595179127049835</v>
      </c>
      <c r="P92">
        <f t="shared" si="15"/>
        <v>0.33959436554405698</v>
      </c>
      <c r="Q92">
        <f t="shared" si="16"/>
        <v>0.12817273170878379</v>
      </c>
      <c r="R92">
        <f t="shared" si="17"/>
        <v>0.12012794325491317</v>
      </c>
      <c r="S92">
        <f t="shared" si="18"/>
        <v>0.12408679349550616</v>
      </c>
      <c r="T92">
        <f t="shared" si="19"/>
        <v>0.24856869544483567</v>
      </c>
      <c r="U92">
        <f t="shared" si="20"/>
        <v>0.28544001864268986</v>
      </c>
      <c r="V92">
        <f t="shared" si="21"/>
        <v>0.37912106025917869</v>
      </c>
      <c r="W92">
        <f t="shared" si="22"/>
        <v>0.10554589104842677</v>
      </c>
      <c r="X92">
        <f t="shared" si="23"/>
        <v>0.53052145929449179</v>
      </c>
      <c r="Y92">
        <f t="shared" si="24"/>
        <v>0.21160035053130646</v>
      </c>
      <c r="Z92">
        <f t="shared" si="25"/>
        <v>0.23676945902676497</v>
      </c>
    </row>
    <row r="93" spans="2:27" x14ac:dyDescent="0.25">
      <c r="O93">
        <f t="shared" si="14"/>
        <v>1.0255184690228355E-3</v>
      </c>
      <c r="P93">
        <f t="shared" si="15"/>
        <v>7.6066696225622729E-4</v>
      </c>
      <c r="Q93">
        <f t="shared" si="16"/>
        <v>9.7842100245066656E-4</v>
      </c>
      <c r="R93">
        <f t="shared" si="17"/>
        <v>1.1708258855537545E-5</v>
      </c>
      <c r="S93">
        <f t="shared" si="18"/>
        <v>7.8202798179555894E-4</v>
      </c>
      <c r="T93">
        <f t="shared" si="19"/>
        <v>2.5465493867818543E-3</v>
      </c>
      <c r="U93">
        <f t="shared" si="20"/>
        <v>6.8272544008262303E-3</v>
      </c>
      <c r="V93">
        <f t="shared" si="21"/>
        <v>3.8840688649631233E-3</v>
      </c>
      <c r="W93">
        <f t="shared" si="22"/>
        <v>8.4230089001440669E-5</v>
      </c>
      <c r="X93">
        <f t="shared" si="23"/>
        <v>5.8361282665327638E-4</v>
      </c>
      <c r="Y93">
        <f t="shared" si="24"/>
        <v>0.12155563105717121</v>
      </c>
      <c r="Z93">
        <f t="shared" si="25"/>
        <v>1.2251880230091969E-2</v>
      </c>
    </row>
    <row r="94" spans="2:27" x14ac:dyDescent="0.25">
      <c r="O94">
        <f t="shared" si="14"/>
        <v>5.4349817151642737E-4</v>
      </c>
      <c r="P94">
        <f t="shared" si="15"/>
        <v>0</v>
      </c>
      <c r="Q94">
        <f t="shared" si="16"/>
        <v>4.760611623351616E-4</v>
      </c>
      <c r="R94">
        <f t="shared" si="17"/>
        <v>0</v>
      </c>
      <c r="S94">
        <f t="shared" si="18"/>
        <v>9.7761293897899774E-4</v>
      </c>
      <c r="T94">
        <f t="shared" si="19"/>
        <v>1.8020534899141089E-3</v>
      </c>
      <c r="U94">
        <f t="shared" si="20"/>
        <v>1.3853785102120493E-3</v>
      </c>
      <c r="V94">
        <f t="shared" si="21"/>
        <v>0</v>
      </c>
      <c r="W94">
        <f t="shared" si="22"/>
        <v>0</v>
      </c>
      <c r="X94">
        <f t="shared" si="23"/>
        <v>0</v>
      </c>
      <c r="Y94">
        <f t="shared" si="24"/>
        <v>2.5871789412190802E-4</v>
      </c>
      <c r="Z94">
        <f t="shared" si="25"/>
        <v>0</v>
      </c>
    </row>
    <row r="95" spans="2:27" x14ac:dyDescent="0.25">
      <c r="O95">
        <f t="shared" si="14"/>
        <v>1</v>
      </c>
      <c r="P95">
        <f t="shared" si="15"/>
        <v>1</v>
      </c>
      <c r="Q95">
        <f t="shared" si="16"/>
        <v>1</v>
      </c>
      <c r="R95">
        <f t="shared" si="17"/>
        <v>1</v>
      </c>
      <c r="S95">
        <f t="shared" si="18"/>
        <v>1</v>
      </c>
      <c r="T95">
        <f t="shared" si="19"/>
        <v>1</v>
      </c>
      <c r="U95">
        <f t="shared" si="20"/>
        <v>1</v>
      </c>
      <c r="V95">
        <f t="shared" si="21"/>
        <v>1</v>
      </c>
      <c r="W95">
        <f t="shared" si="22"/>
        <v>1</v>
      </c>
      <c r="X95">
        <f t="shared" si="23"/>
        <v>1</v>
      </c>
      <c r="Y95">
        <f t="shared" si="24"/>
        <v>1</v>
      </c>
      <c r="Z95">
        <f t="shared" si="25"/>
        <v>1</v>
      </c>
    </row>
    <row r="97" spans="2:38" x14ac:dyDescent="0.25">
      <c r="S97" t="s">
        <v>65</v>
      </c>
      <c r="T97">
        <v>138990.162129017</v>
      </c>
    </row>
    <row r="98" spans="2:38" x14ac:dyDescent="0.25">
      <c r="B98">
        <v>1</v>
      </c>
      <c r="O98">
        <v>7217.923333880909</v>
      </c>
      <c r="Q98">
        <f t="shared" ref="Q98:Q109" si="26">O98/$O$110</f>
        <v>5.2142585974372241E-2</v>
      </c>
      <c r="S98">
        <f t="shared" ref="S98:S109" si="27">Q98*$T$97</f>
        <v>7247.3064784042053</v>
      </c>
    </row>
    <row r="99" spans="2:38" x14ac:dyDescent="0.25">
      <c r="B99">
        <v>2</v>
      </c>
      <c r="O99">
        <v>11163.514777333405</v>
      </c>
      <c r="Q99">
        <f t="shared" si="26"/>
        <v>8.0645706822754987E-2</v>
      </c>
      <c r="S99">
        <f t="shared" si="27"/>
        <v>11208.959866303889</v>
      </c>
    </row>
    <row r="100" spans="2:38" x14ac:dyDescent="0.25">
      <c r="B100">
        <v>3</v>
      </c>
      <c r="O100">
        <v>35112.959550422187</v>
      </c>
      <c r="Q100">
        <f t="shared" si="26"/>
        <v>0.25365751719450891</v>
      </c>
      <c r="S100">
        <f t="shared" si="27"/>
        <v>35255.899440108711</v>
      </c>
    </row>
    <row r="101" spans="2:38" x14ac:dyDescent="0.25">
      <c r="B101">
        <v>4</v>
      </c>
      <c r="O101">
        <v>7486.3950238217467</v>
      </c>
      <c r="Q101">
        <f t="shared" si="26"/>
        <v>5.4082036911557288E-2</v>
      </c>
      <c r="S101">
        <f t="shared" si="27"/>
        <v>7516.8710786048296</v>
      </c>
    </row>
    <row r="102" spans="2:38" x14ac:dyDescent="0.25">
      <c r="B102">
        <v>5</v>
      </c>
      <c r="O102">
        <v>13701.683226200392</v>
      </c>
      <c r="Q102">
        <f t="shared" si="26"/>
        <v>9.8981543938293615E-2</v>
      </c>
      <c r="S102">
        <f t="shared" si="27"/>
        <v>13757.460839763849</v>
      </c>
    </row>
    <row r="103" spans="2:38" x14ac:dyDescent="0.25">
      <c r="B103">
        <v>6</v>
      </c>
      <c r="O103">
        <v>18912.036508538302</v>
      </c>
      <c r="Q103">
        <f t="shared" si="26"/>
        <v>0.13662135824691699</v>
      </c>
      <c r="S103">
        <f t="shared" si="27"/>
        <v>18989.024733025504</v>
      </c>
    </row>
    <row r="104" spans="2:38" x14ac:dyDescent="0.25">
      <c r="B104">
        <v>7</v>
      </c>
      <c r="O104">
        <v>16048.523210927859</v>
      </c>
      <c r="Q104">
        <f t="shared" si="26"/>
        <v>0.11593521606963098</v>
      </c>
      <c r="S104">
        <f t="shared" si="27"/>
        <v>16113.854477980627</v>
      </c>
    </row>
    <row r="105" spans="2:38" x14ac:dyDescent="0.25">
      <c r="B105">
        <v>8</v>
      </c>
      <c r="O105">
        <v>5266.4104935030773</v>
      </c>
      <c r="Q105">
        <f t="shared" si="26"/>
        <v>3.8044773992656419E-2</v>
      </c>
      <c r="S105">
        <f t="shared" si="27"/>
        <v>5287.8493054011251</v>
      </c>
    </row>
    <row r="106" spans="2:38" x14ac:dyDescent="0.25">
      <c r="B106">
        <v>9</v>
      </c>
      <c r="O106">
        <v>3916.0437096832989</v>
      </c>
      <c r="Q106">
        <f t="shared" si="26"/>
        <v>2.8289666759562463E-2</v>
      </c>
      <c r="S106">
        <f t="shared" si="27"/>
        <v>3931.9853694874496</v>
      </c>
    </row>
    <row r="107" spans="2:38" x14ac:dyDescent="0.25">
      <c r="B107">
        <v>10</v>
      </c>
      <c r="O107">
        <v>7864.9064944276361</v>
      </c>
      <c r="Q107">
        <f t="shared" si="26"/>
        <v>5.6816419916944756E-2</v>
      </c>
      <c r="S107">
        <f t="shared" si="27"/>
        <v>7896.9234158464624</v>
      </c>
    </row>
    <row r="108" spans="2:38" x14ac:dyDescent="0.25">
      <c r="B108">
        <v>11</v>
      </c>
      <c r="O108">
        <v>8310.1795934911734</v>
      </c>
      <c r="Q108">
        <f t="shared" si="26"/>
        <v>6.0033091773379128E-2</v>
      </c>
      <c r="S108">
        <f t="shared" si="27"/>
        <v>8344.0091586881226</v>
      </c>
    </row>
    <row r="109" spans="2:38" x14ac:dyDescent="0.25">
      <c r="B109">
        <v>12</v>
      </c>
      <c r="O109">
        <v>3426.0709155098066</v>
      </c>
      <c r="Q109">
        <f t="shared" si="26"/>
        <v>2.4750082399422422E-2</v>
      </c>
      <c r="S109">
        <f t="shared" si="27"/>
        <v>3440.0179654022527</v>
      </c>
    </row>
    <row r="110" spans="2:38" x14ac:dyDescent="0.25">
      <c r="B110" t="s">
        <v>60</v>
      </c>
      <c r="O110">
        <f>SUM(O98:O109)</f>
        <v>138426.64683773977</v>
      </c>
      <c r="AA110">
        <v>177.94120382869332</v>
      </c>
      <c r="AB110">
        <v>55.68135199217194</v>
      </c>
      <c r="AC110">
        <v>2401.2412388956263</v>
      </c>
      <c r="AD110">
        <v>55.60026239824618</v>
      </c>
      <c r="AE110">
        <v>210.72980613675628</v>
      </c>
      <c r="AF110">
        <v>358.68502065394102</v>
      </c>
      <c r="AG110">
        <v>-470.44098850753886</v>
      </c>
      <c r="AH110">
        <v>155.56099170668014</v>
      </c>
      <c r="AI110">
        <v>722.20456951885558</v>
      </c>
      <c r="AJ110">
        <v>89.828933172526618</v>
      </c>
      <c r="AK110">
        <v>229.2648282980293</v>
      </c>
      <c r="AL110">
        <v>17.29076682908946</v>
      </c>
    </row>
    <row r="113" spans="2:40" x14ac:dyDescent="0.25">
      <c r="O113" t="s">
        <v>69</v>
      </c>
      <c r="Q113" t="s">
        <v>70</v>
      </c>
      <c r="R113">
        <v>65343.049443206342</v>
      </c>
      <c r="U113" t="s">
        <v>71</v>
      </c>
      <c r="W113" t="s">
        <v>72</v>
      </c>
      <c r="X113">
        <v>85496.224103914748</v>
      </c>
      <c r="Z113" t="s">
        <v>73</v>
      </c>
      <c r="AB113" t="s">
        <v>74</v>
      </c>
      <c r="AC113">
        <v>4006.8901377098273</v>
      </c>
    </row>
    <row r="114" spans="2:40" x14ac:dyDescent="0.25">
      <c r="AF114" t="s">
        <v>75</v>
      </c>
      <c r="AG114" t="s">
        <v>76</v>
      </c>
      <c r="AH114" t="s">
        <v>77</v>
      </c>
      <c r="AI114" t="s">
        <v>78</v>
      </c>
    </row>
    <row r="115" spans="2:40" x14ac:dyDescent="0.25">
      <c r="B115">
        <v>1</v>
      </c>
      <c r="O115">
        <v>2167.5835940313286</v>
      </c>
      <c r="P115">
        <f t="shared" ref="P115:P126" si="28">O115/$O$127</f>
        <v>3.2925186385413995E-2</v>
      </c>
      <c r="Q115">
        <f t="shared" ref="Q115:Q126" si="29">P115*$R$113</f>
        <v>2151.4320819088912</v>
      </c>
      <c r="R115">
        <v>2151.4320819088912</v>
      </c>
      <c r="T115">
        <v>1</v>
      </c>
      <c r="U115">
        <v>4422.1898679466876</v>
      </c>
      <c r="V115">
        <f t="shared" ref="V115:V126" si="30">U115/$U$127</f>
        <v>5.1894766469755653E-2</v>
      </c>
      <c r="W115">
        <f t="shared" ref="W115:W126" si="31">V115*$X$113</f>
        <v>4436.8065839185501</v>
      </c>
      <c r="X115">
        <v>4436.8065839185501</v>
      </c>
      <c r="Z115">
        <v>177.94120382869332</v>
      </c>
      <c r="AA115">
        <f t="shared" ref="AA115:AA127" si="32">Z115/$Z$127</f>
        <v>4.4445433570785418E-2</v>
      </c>
      <c r="AB115">
        <f t="shared" ref="AB115:AB126" si="33">AA115*$AC$113</f>
        <v>178.08796944101738</v>
      </c>
      <c r="AC115">
        <v>178.08796944101738</v>
      </c>
      <c r="AE115">
        <v>1</v>
      </c>
      <c r="AF115">
        <v>0.99613148800004114</v>
      </c>
      <c r="AG115">
        <v>308.86950544548904</v>
      </c>
      <c r="AH115">
        <v>55.250515834547606</v>
      </c>
      <c r="AI115">
        <v>4018.302153505098</v>
      </c>
      <c r="AJ115">
        <v>1</v>
      </c>
      <c r="AK115">
        <v>0.99613148800004114</v>
      </c>
      <c r="AL115">
        <v>308.86950544548904</v>
      </c>
      <c r="AM115">
        <v>55.250515834547606</v>
      </c>
      <c r="AN115">
        <v>4018.302153505098</v>
      </c>
    </row>
    <row r="116" spans="2:40" x14ac:dyDescent="0.25">
      <c r="B116">
        <v>2</v>
      </c>
      <c r="O116">
        <v>2439.4392108071625</v>
      </c>
      <c r="P116">
        <f t="shared" si="28"/>
        <v>3.7054621982229384E-2</v>
      </c>
      <c r="Q116">
        <f t="shared" si="29"/>
        <v>2421.2619962841354</v>
      </c>
      <c r="R116">
        <v>2421.2619962841354</v>
      </c>
      <c r="T116">
        <v>2</v>
      </c>
      <c r="U116">
        <v>11157.202643031427</v>
      </c>
      <c r="V116">
        <f t="shared" si="30"/>
        <v>0.13093070241343982</v>
      </c>
      <c r="W116">
        <f t="shared" si="31"/>
        <v>11194.080675622423</v>
      </c>
      <c r="X116">
        <v>11194.080675622423</v>
      </c>
      <c r="Z116">
        <v>55.68135199217194</v>
      </c>
      <c r="AA116">
        <f t="shared" si="32"/>
        <v>1.3907862697625156E-2</v>
      </c>
      <c r="AB116">
        <f t="shared" si="33"/>
        <v>55.727277879736633</v>
      </c>
      <c r="AC116">
        <v>55.727277879736633</v>
      </c>
      <c r="AE116">
        <v>2</v>
      </c>
      <c r="AF116">
        <v>0</v>
      </c>
      <c r="AG116">
        <v>0</v>
      </c>
      <c r="AH116">
        <v>-53.170129781331049</v>
      </c>
      <c r="AI116">
        <v>20756.114272078528</v>
      </c>
      <c r="AJ116">
        <v>2</v>
      </c>
      <c r="AK116">
        <v>0</v>
      </c>
      <c r="AL116">
        <v>0</v>
      </c>
      <c r="AM116">
        <v>-53.170129781331049</v>
      </c>
      <c r="AN116">
        <v>20756.114272078528</v>
      </c>
    </row>
    <row r="117" spans="2:40" x14ac:dyDescent="0.25">
      <c r="B117">
        <v>3</v>
      </c>
      <c r="O117">
        <v>5590.2451969689682</v>
      </c>
      <c r="P117">
        <f t="shared" si="28"/>
        <v>8.4914771249052168E-2</v>
      </c>
      <c r="Q117">
        <f t="shared" si="29"/>
        <v>5548.5900961853722</v>
      </c>
      <c r="R117">
        <v>5548.5900961853722</v>
      </c>
      <c r="T117">
        <v>3</v>
      </c>
      <c r="U117">
        <v>10616.528366650629</v>
      </c>
      <c r="V117">
        <f t="shared" si="30"/>
        <v>0.12458584474182346</v>
      </c>
      <c r="W117">
        <f t="shared" si="31"/>
        <v>10651.619302222467</v>
      </c>
      <c r="X117">
        <v>10651.619302222467</v>
      </c>
      <c r="Z117">
        <v>2401.2412388956263</v>
      </c>
      <c r="AA117">
        <f t="shared" si="32"/>
        <v>0.59977231621694005</v>
      </c>
      <c r="AB117">
        <f t="shared" si="33"/>
        <v>2403.221778721037</v>
      </c>
      <c r="AC117">
        <v>2403.221778721037</v>
      </c>
      <c r="AE117">
        <v>3</v>
      </c>
      <c r="AF117">
        <v>120.20032434496645</v>
      </c>
      <c r="AG117">
        <v>12556.746174369364</v>
      </c>
      <c r="AH117">
        <v>-889.30792331402415</v>
      </c>
      <c r="AI117">
        <v>16237.128188645209</v>
      </c>
      <c r="AJ117">
        <v>3</v>
      </c>
      <c r="AK117">
        <v>120.20032434496645</v>
      </c>
      <c r="AL117">
        <v>12556.746174369364</v>
      </c>
      <c r="AM117">
        <v>-889.30792331402415</v>
      </c>
      <c r="AN117">
        <v>16237.128188645209</v>
      </c>
    </row>
    <row r="118" spans="2:40" x14ac:dyDescent="0.25">
      <c r="B118">
        <v>4</v>
      </c>
      <c r="O118">
        <v>749.77426661406957</v>
      </c>
      <c r="P118">
        <f t="shared" si="28"/>
        <v>1.1388929840229508E-2</v>
      </c>
      <c r="Q118">
        <f t="shared" si="29"/>
        <v>744.18740565532482</v>
      </c>
      <c r="R118">
        <v>744.18740565532482</v>
      </c>
      <c r="T118">
        <v>4</v>
      </c>
      <c r="U118">
        <v>4383.2709974575191</v>
      </c>
      <c r="V118">
        <f t="shared" si="30"/>
        <v>5.1438050282614674E-2</v>
      </c>
      <c r="W118">
        <f t="shared" si="31"/>
        <v>4397.7590744308591</v>
      </c>
      <c r="X118">
        <v>4397.7590744308591</v>
      </c>
      <c r="Z118">
        <v>55.60026239824618</v>
      </c>
      <c r="AA118">
        <f t="shared" si="32"/>
        <v>1.3887608467112142E-2</v>
      </c>
      <c r="AB118">
        <f t="shared" si="33"/>
        <v>55.646121403247129</v>
      </c>
      <c r="AC118">
        <v>55.646121403247129</v>
      </c>
      <c r="AE118">
        <v>4</v>
      </c>
      <c r="AF118">
        <v>69.62756702099999</v>
      </c>
      <c r="AG118">
        <v>0</v>
      </c>
      <c r="AH118">
        <v>9.8074640899551715E-2</v>
      </c>
      <c r="AI118">
        <v>67.526047808800001</v>
      </c>
      <c r="AJ118">
        <v>4</v>
      </c>
      <c r="AK118">
        <v>69.62756702099999</v>
      </c>
      <c r="AL118">
        <v>0</v>
      </c>
      <c r="AM118">
        <v>9.8074640899551715E-2</v>
      </c>
      <c r="AN118">
        <v>67.526047808800001</v>
      </c>
    </row>
    <row r="119" spans="2:40" x14ac:dyDescent="0.25">
      <c r="B119">
        <v>5</v>
      </c>
      <c r="O119">
        <v>6046.2424058074212</v>
      </c>
      <c r="P119">
        <f t="shared" si="28"/>
        <v>9.184128293403479E-2</v>
      </c>
      <c r="Q119">
        <f t="shared" si="29"/>
        <v>6001.1894916861384</v>
      </c>
      <c r="R119">
        <v>6001.1894916861384</v>
      </c>
      <c r="T119">
        <v>5</v>
      </c>
      <c r="U119">
        <v>5265.8436430972224</v>
      </c>
      <c r="V119">
        <f t="shared" si="30"/>
        <v>6.1795113797694617E-2</v>
      </c>
      <c r="W119">
        <f t="shared" si="31"/>
        <v>5283.2488977746134</v>
      </c>
      <c r="X119">
        <v>5283.2488977746134</v>
      </c>
      <c r="Z119">
        <v>210.72980613675628</v>
      </c>
      <c r="AA119">
        <f t="shared" si="32"/>
        <v>5.2635237924165433E-2</v>
      </c>
      <c r="AB119">
        <f t="shared" si="33"/>
        <v>210.90361573434876</v>
      </c>
      <c r="AC119">
        <v>210.90361573434876</v>
      </c>
      <c r="AE119">
        <v>5</v>
      </c>
      <c r="AF119">
        <v>0</v>
      </c>
      <c r="AG119">
        <v>19013.818469140933</v>
      </c>
      <c r="AH119">
        <v>0</v>
      </c>
      <c r="AI119">
        <v>0</v>
      </c>
      <c r="AJ119">
        <v>5</v>
      </c>
      <c r="AK119">
        <v>0</v>
      </c>
      <c r="AL119">
        <v>19013.818469140933</v>
      </c>
      <c r="AM119">
        <v>0</v>
      </c>
      <c r="AN119">
        <v>0</v>
      </c>
    </row>
    <row r="120" spans="2:40" x14ac:dyDescent="0.25">
      <c r="B120">
        <v>6</v>
      </c>
      <c r="O120">
        <v>9948.4108191898795</v>
      </c>
      <c r="P120">
        <f t="shared" si="28"/>
        <v>0.15111448590146584</v>
      </c>
      <c r="Q120">
        <f t="shared" si="29"/>
        <v>9874.2813238441904</v>
      </c>
      <c r="R120">
        <v>9874.2813238441904</v>
      </c>
      <c r="T120">
        <v>6</v>
      </c>
      <c r="U120">
        <v>9445.5523822114301</v>
      </c>
      <c r="V120">
        <f t="shared" si="30"/>
        <v>0.11084434402186906</v>
      </c>
      <c r="W120">
        <f t="shared" si="31"/>
        <v>9476.7728771451402</v>
      </c>
      <c r="X120">
        <v>9476.7728771451402</v>
      </c>
      <c r="Z120">
        <v>358.68502065394102</v>
      </c>
      <c r="AA120">
        <f t="shared" si="32"/>
        <v>8.959089247062782E-2</v>
      </c>
      <c r="AB120">
        <f t="shared" si="33"/>
        <v>358.98086346918024</v>
      </c>
      <c r="AC120">
        <v>358.98086346918024</v>
      </c>
      <c r="AE120">
        <v>6</v>
      </c>
      <c r="AF120">
        <v>550.68358877200001</v>
      </c>
      <c r="AG120">
        <v>2.5562885141994229E-13</v>
      </c>
      <c r="AH120">
        <v>0</v>
      </c>
      <c r="AI120">
        <v>710.24660534213228</v>
      </c>
      <c r="AJ120">
        <v>6</v>
      </c>
      <c r="AK120">
        <v>550.68358877200001</v>
      </c>
      <c r="AL120">
        <v>2.5562885141994229E-13</v>
      </c>
      <c r="AM120">
        <v>0</v>
      </c>
      <c r="AN120">
        <v>710.24660534213228</v>
      </c>
    </row>
    <row r="121" spans="2:40" x14ac:dyDescent="0.25">
      <c r="B121">
        <v>7</v>
      </c>
      <c r="O121">
        <v>5314.7334231054483</v>
      </c>
      <c r="P121">
        <f t="shared" si="28"/>
        <v>8.0729799314954151E-2</v>
      </c>
      <c r="Q121">
        <f t="shared" si="29"/>
        <v>5275.1312681771742</v>
      </c>
      <c r="R121">
        <v>5275.1312681771742</v>
      </c>
      <c r="T121">
        <v>7</v>
      </c>
      <c r="U121">
        <v>8822.8114894415849</v>
      </c>
      <c r="V121">
        <f t="shared" si="30"/>
        <v>0.1035364277707598</v>
      </c>
      <c r="W121">
        <f t="shared" si="31"/>
        <v>8851.9736316076633</v>
      </c>
      <c r="X121">
        <v>8851.9736316076633</v>
      </c>
      <c r="Z121">
        <v>-470.44098850753886</v>
      </c>
      <c r="AA121">
        <f t="shared" si="32"/>
        <v>-0.11750484572317386</v>
      </c>
      <c r="AB121">
        <f t="shared" si="33"/>
        <v>-470.82900746130014</v>
      </c>
      <c r="AC121">
        <v>-470.82900746130014</v>
      </c>
      <c r="AE121">
        <v>7</v>
      </c>
      <c r="AF121">
        <v>11.529399687000005</v>
      </c>
      <c r="AG121">
        <v>2219.8583836594744</v>
      </c>
      <c r="AH121">
        <v>2.7755575615628914E-17</v>
      </c>
      <c r="AI121">
        <v>2433.1091264360389</v>
      </c>
      <c r="AJ121">
        <v>7</v>
      </c>
      <c r="AK121">
        <v>11.529399687000005</v>
      </c>
      <c r="AL121">
        <v>2219.8583836594744</v>
      </c>
      <c r="AM121">
        <v>2.7755575615628914E-17</v>
      </c>
      <c r="AN121">
        <v>2433.1091264360389</v>
      </c>
    </row>
    <row r="122" spans="2:40" x14ac:dyDescent="0.25">
      <c r="B122">
        <v>8</v>
      </c>
      <c r="O122">
        <v>3574.6740670420459</v>
      </c>
      <c r="P122">
        <f t="shared" si="28"/>
        <v>5.429862555176921E-2</v>
      </c>
      <c r="Q122">
        <f t="shared" si="29"/>
        <v>3548.0377741274028</v>
      </c>
      <c r="R122">
        <v>3548.0377741274028</v>
      </c>
      <c r="T122">
        <v>8</v>
      </c>
      <c r="U122">
        <v>4127.4268053673513</v>
      </c>
      <c r="V122">
        <f t="shared" si="30"/>
        <v>4.8435697376558354E-2</v>
      </c>
      <c r="W122">
        <f t="shared" si="31"/>
        <v>4141.0692375356284</v>
      </c>
      <c r="X122">
        <v>4141.0692375356284</v>
      </c>
      <c r="Z122">
        <v>155.56099170668014</v>
      </c>
      <c r="AA122">
        <f t="shared" si="32"/>
        <v>3.8855394784003718E-2</v>
      </c>
      <c r="AB122">
        <f t="shared" si="33"/>
        <v>155.68929815684635</v>
      </c>
      <c r="AC122">
        <v>155.68929815684635</v>
      </c>
      <c r="AE122">
        <v>8</v>
      </c>
      <c r="AF122">
        <v>82.832239068999996</v>
      </c>
      <c r="AG122">
        <v>0</v>
      </c>
      <c r="AH122">
        <v>0</v>
      </c>
      <c r="AI122">
        <v>342.76714000662304</v>
      </c>
      <c r="AJ122">
        <v>8</v>
      </c>
      <c r="AK122">
        <v>82.832239068999996</v>
      </c>
      <c r="AL122">
        <v>0</v>
      </c>
      <c r="AM122">
        <v>0</v>
      </c>
      <c r="AN122">
        <v>342.76714000662304</v>
      </c>
    </row>
    <row r="123" spans="2:40" x14ac:dyDescent="0.25">
      <c r="B123">
        <v>9</v>
      </c>
      <c r="O123">
        <v>494.19845840418606</v>
      </c>
      <c r="P123">
        <f t="shared" si="28"/>
        <v>7.5067814681508025E-3</v>
      </c>
      <c r="Q123">
        <f t="shared" si="29"/>
        <v>490.515992632723</v>
      </c>
      <c r="R123">
        <v>490.515992632723</v>
      </c>
      <c r="T123">
        <v>9</v>
      </c>
      <c r="U123">
        <v>11663.508646544551</v>
      </c>
      <c r="V123">
        <f t="shared" si="30"/>
        <v>0.13687224554006922</v>
      </c>
      <c r="W123">
        <f t="shared" si="31"/>
        <v>11702.060178299804</v>
      </c>
      <c r="X123">
        <v>11702.060178299804</v>
      </c>
      <c r="Z123">
        <v>722.20456951885558</v>
      </c>
      <c r="AA123">
        <f t="shared" si="32"/>
        <v>0.18038933382719988</v>
      </c>
      <c r="AB123">
        <f t="shared" si="33"/>
        <v>722.80024266025293</v>
      </c>
      <c r="AC123">
        <v>722.80024266025293</v>
      </c>
      <c r="AE123">
        <v>9</v>
      </c>
      <c r="AF123">
        <v>0</v>
      </c>
      <c r="AG123">
        <v>133.84108375229528</v>
      </c>
      <c r="AH123">
        <v>0</v>
      </c>
      <c r="AI123">
        <v>56.840608241784793</v>
      </c>
      <c r="AJ123">
        <v>9</v>
      </c>
      <c r="AK123">
        <v>0</v>
      </c>
      <c r="AL123">
        <v>133.84108375229528</v>
      </c>
      <c r="AM123">
        <v>0</v>
      </c>
      <c r="AN123">
        <v>56.840608241784793</v>
      </c>
    </row>
    <row r="124" spans="2:40" x14ac:dyDescent="0.25">
      <c r="B124">
        <v>10</v>
      </c>
      <c r="O124">
        <v>7588.5722936080147</v>
      </c>
      <c r="P124">
        <f t="shared" si="28"/>
        <v>0.11526898332974798</v>
      </c>
      <c r="Q124">
        <f t="shared" si="29"/>
        <v>7532.0268769838503</v>
      </c>
      <c r="R124">
        <v>7532.0268769838503</v>
      </c>
      <c r="T124">
        <v>10</v>
      </c>
      <c r="U124">
        <v>9628.9992794974023</v>
      </c>
      <c r="V124">
        <f t="shared" si="30"/>
        <v>0.11299710864268736</v>
      </c>
      <c r="W124">
        <f t="shared" si="31"/>
        <v>9660.8261236096005</v>
      </c>
      <c r="X124">
        <v>9660.8261236096005</v>
      </c>
      <c r="Z124">
        <v>89.828933172526618</v>
      </c>
      <c r="AA124">
        <f t="shared" si="32"/>
        <v>2.2437107292460946E-2</v>
      </c>
      <c r="AB124">
        <f t="shared" si="33"/>
        <v>89.903023928899003</v>
      </c>
      <c r="AC124">
        <v>89.903023928899003</v>
      </c>
      <c r="AE124">
        <v>10</v>
      </c>
      <c r="AF124">
        <v>166.52850791200001</v>
      </c>
      <c r="AG124">
        <v>4311.5256470696531</v>
      </c>
      <c r="AH124">
        <v>0</v>
      </c>
      <c r="AI124">
        <v>1129.7803894750057</v>
      </c>
      <c r="AJ124">
        <v>10</v>
      </c>
      <c r="AK124">
        <f>166.528507912+AF127</f>
        <v>166.52850791200001</v>
      </c>
      <c r="AL124">
        <v>4311.5256470696504</v>
      </c>
      <c r="AM124">
        <v>0</v>
      </c>
      <c r="AN124">
        <f>1129.78038947501+AI127</f>
        <v>3094.9134183857982</v>
      </c>
    </row>
    <row r="125" spans="2:40" x14ac:dyDescent="0.25">
      <c r="B125">
        <v>11</v>
      </c>
      <c r="O125">
        <v>15443.31696290004</v>
      </c>
      <c r="P125">
        <f t="shared" si="28"/>
        <v>0.2345810748949414</v>
      </c>
      <c r="Q125">
        <f t="shared" si="29"/>
        <v>15328.242775300645</v>
      </c>
      <c r="R125">
        <v>15328.242775300645</v>
      </c>
      <c r="T125">
        <v>11</v>
      </c>
      <c r="U125">
        <v>3970.6157298075218</v>
      </c>
      <c r="V125">
        <f t="shared" si="30"/>
        <v>4.6595506342466224E-2</v>
      </c>
      <c r="W125">
        <f t="shared" si="31"/>
        <v>3983.7398524908731</v>
      </c>
      <c r="X125">
        <v>3983.7398524908731</v>
      </c>
      <c r="Z125">
        <v>229.2648282980293</v>
      </c>
      <c r="AA125">
        <f t="shared" si="32"/>
        <v>5.7264840728218497E-2</v>
      </c>
      <c r="AB125">
        <f t="shared" si="33"/>
        <v>229.45392555142274</v>
      </c>
      <c r="AC125">
        <v>229.45392555142274</v>
      </c>
      <c r="AE125">
        <v>11</v>
      </c>
      <c r="AF125">
        <v>11816.724563894431</v>
      </c>
      <c r="AG125">
        <v>0</v>
      </c>
      <c r="AH125">
        <v>0</v>
      </c>
      <c r="AI125">
        <v>5.5008352440553914</v>
      </c>
      <c r="AJ125">
        <v>11</v>
      </c>
      <c r="AK125">
        <v>11816.724563894431</v>
      </c>
      <c r="AL125">
        <v>0</v>
      </c>
      <c r="AM125">
        <v>0</v>
      </c>
      <c r="AN125">
        <v>5.5008352440553914</v>
      </c>
    </row>
    <row r="126" spans="2:40" x14ac:dyDescent="0.25">
      <c r="B126">
        <v>12</v>
      </c>
      <c r="O126">
        <v>6476.4106259949749</v>
      </c>
      <c r="P126">
        <f t="shared" si="28"/>
        <v>9.8375457148010825E-2</v>
      </c>
      <c r="Q126">
        <f t="shared" si="29"/>
        <v>6428.1523604204986</v>
      </c>
      <c r="R126">
        <v>6428.1523604204986</v>
      </c>
      <c r="T126">
        <v>12</v>
      </c>
      <c r="U126">
        <v>1710.6135582250768</v>
      </c>
      <c r="V126">
        <f t="shared" si="30"/>
        <v>2.0074192600261803E-2</v>
      </c>
      <c r="W126">
        <f t="shared" si="31"/>
        <v>1716.2676692571304</v>
      </c>
      <c r="X126">
        <v>1716.2676692571304</v>
      </c>
      <c r="Z126">
        <v>17.29076682908946</v>
      </c>
      <c r="AA126">
        <f t="shared" si="32"/>
        <v>4.3188177440345856E-3</v>
      </c>
      <c r="AB126">
        <f t="shared" si="33"/>
        <v>17.305028225138386</v>
      </c>
      <c r="AC126">
        <v>17.305028225138386</v>
      </c>
      <c r="AE126">
        <v>12</v>
      </c>
      <c r="AF126">
        <v>10542.82106779202</v>
      </c>
      <c r="AG126">
        <v>0</v>
      </c>
      <c r="AH126">
        <v>0</v>
      </c>
      <c r="AI126">
        <v>0</v>
      </c>
      <c r="AJ126">
        <v>12</v>
      </c>
      <c r="AK126">
        <v>10542.82106779202</v>
      </c>
      <c r="AL126">
        <v>0</v>
      </c>
      <c r="AM126">
        <v>0</v>
      </c>
      <c r="AN126">
        <v>0</v>
      </c>
    </row>
    <row r="127" spans="2:40" x14ac:dyDescent="0.25">
      <c r="B127" t="s">
        <v>60</v>
      </c>
      <c r="O127">
        <f>SUM(O115:O126)</f>
        <v>65833.601324473537</v>
      </c>
      <c r="T127" t="s">
        <v>60</v>
      </c>
      <c r="U127">
        <f>SUM(U115:U126)</f>
        <v>85214.563409278402</v>
      </c>
      <c r="Z127">
        <f>SUM(Z115:Z126)</f>
        <v>4003.5879849230782</v>
      </c>
      <c r="AA127">
        <f t="shared" si="32"/>
        <v>1</v>
      </c>
      <c r="AE127">
        <v>13</v>
      </c>
      <c r="AF127">
        <v>0</v>
      </c>
      <c r="AG127">
        <v>0</v>
      </c>
      <c r="AH127">
        <v>0</v>
      </c>
      <c r="AI127">
        <v>1965.1330289107882</v>
      </c>
      <c r="AJ127" t="s">
        <v>60</v>
      </c>
      <c r="AK127">
        <f>SUM(AK115:AK126)</f>
        <v>23361.943389980417</v>
      </c>
      <c r="AL127">
        <f>SUM(AL115:AL126)</f>
        <v>38544.659263437206</v>
      </c>
      <c r="AM127">
        <f>SUM(AM115:AM126)</f>
        <v>-887.12946261990805</v>
      </c>
      <c r="AN127">
        <f t="shared" ref="AN127" si="34">SUM(AN115:AN126)</f>
        <v>47722.448395694068</v>
      </c>
    </row>
    <row r="129" spans="31:40" x14ac:dyDescent="0.25">
      <c r="AE129" t="s">
        <v>79</v>
      </c>
      <c r="AF129" t="s">
        <v>80</v>
      </c>
      <c r="AK129">
        <f t="shared" ref="AK129:AK140" si="35">AK115/$AK$127</f>
        <v>4.2639067793789228E-5</v>
      </c>
      <c r="AL129">
        <f t="shared" ref="AL129:AL140" si="36">AL115/$AL$127</f>
        <v>8.0132892947500332E-3</v>
      </c>
      <c r="AM129">
        <f t="shared" ref="AM129:AM140" si="37">AM115/$AM$127</f>
        <v>-6.2280104722685525E-2</v>
      </c>
      <c r="AN129">
        <f t="shared" ref="AN129:AN140" si="38">AN115/$AN$127</f>
        <v>8.4201508694337318E-2</v>
      </c>
    </row>
    <row r="130" spans="31:40" x14ac:dyDescent="0.25">
      <c r="AK130">
        <f t="shared" si="35"/>
        <v>0</v>
      </c>
      <c r="AL130">
        <f t="shared" si="36"/>
        <v>0</v>
      </c>
      <c r="AM130">
        <f t="shared" si="37"/>
        <v>5.9935028675867426E-2</v>
      </c>
      <c r="AN130">
        <f t="shared" si="38"/>
        <v>0.43493397698244091</v>
      </c>
    </row>
    <row r="131" spans="31:40" x14ac:dyDescent="0.25">
      <c r="AK131">
        <f t="shared" si="35"/>
        <v>5.1451337903899953E-3</v>
      </c>
      <c r="AL131">
        <f t="shared" si="36"/>
        <v>0.32577136273404483</v>
      </c>
      <c r="AM131">
        <f t="shared" si="37"/>
        <v>1.0024556288410065</v>
      </c>
      <c r="AN131">
        <f t="shared" si="38"/>
        <v>0.34024088734957408</v>
      </c>
    </row>
    <row r="132" spans="31:40" x14ac:dyDescent="0.25">
      <c r="AK132">
        <f t="shared" si="35"/>
        <v>2.9803842025771794E-3</v>
      </c>
      <c r="AL132">
        <f t="shared" si="36"/>
        <v>0</v>
      </c>
      <c r="AM132">
        <f t="shared" si="37"/>
        <v>-1.1055279418847567E-4</v>
      </c>
      <c r="AN132">
        <f t="shared" si="38"/>
        <v>1.4149745052664312E-3</v>
      </c>
    </row>
    <row r="133" spans="31:40" x14ac:dyDescent="0.25">
      <c r="AK133">
        <f t="shared" si="35"/>
        <v>0</v>
      </c>
      <c r="AL133">
        <f t="shared" si="36"/>
        <v>0.49329320410356076</v>
      </c>
      <c r="AM133">
        <f t="shared" si="37"/>
        <v>0</v>
      </c>
      <c r="AN133">
        <f t="shared" si="38"/>
        <v>0</v>
      </c>
    </row>
    <row r="134" spans="31:40" x14ac:dyDescent="0.25">
      <c r="AK134">
        <f t="shared" si="35"/>
        <v>2.3571822753760283E-2</v>
      </c>
      <c r="AL134">
        <f t="shared" si="36"/>
        <v>6.6320174131731753E-18</v>
      </c>
      <c r="AM134">
        <f t="shared" si="37"/>
        <v>0</v>
      </c>
      <c r="AN134">
        <f t="shared" si="38"/>
        <v>1.4882861823288532E-2</v>
      </c>
    </row>
    <row r="135" spans="31:40" x14ac:dyDescent="0.25">
      <c r="AK135">
        <f t="shared" si="35"/>
        <v>4.9351201201629441E-4</v>
      </c>
      <c r="AL135">
        <f t="shared" si="36"/>
        <v>5.7591853867163215E-2</v>
      </c>
      <c r="AM135">
        <f t="shared" si="37"/>
        <v>-3.128695053556217E-20</v>
      </c>
      <c r="AN135">
        <f t="shared" si="38"/>
        <v>5.0984582900310181E-2</v>
      </c>
    </row>
    <row r="136" spans="31:40" x14ac:dyDescent="0.25">
      <c r="AK136">
        <f t="shared" si="35"/>
        <v>3.5456056752763763E-3</v>
      </c>
      <c r="AL136">
        <f t="shared" si="36"/>
        <v>0</v>
      </c>
      <c r="AM136">
        <f t="shared" si="37"/>
        <v>0</v>
      </c>
      <c r="AN136">
        <f t="shared" si="38"/>
        <v>7.1825137127195359E-3</v>
      </c>
    </row>
    <row r="137" spans="31:40" x14ac:dyDescent="0.25">
      <c r="AK137">
        <f t="shared" si="35"/>
        <v>0</v>
      </c>
      <c r="AL137">
        <f t="shared" si="36"/>
        <v>3.4723639100697565E-3</v>
      </c>
      <c r="AM137">
        <f t="shared" si="37"/>
        <v>0</v>
      </c>
      <c r="AN137">
        <f t="shared" si="38"/>
        <v>1.1910664719145768E-3</v>
      </c>
    </row>
    <row r="138" spans="31:40" x14ac:dyDescent="0.25">
      <c r="AK138">
        <f t="shared" si="35"/>
        <v>7.1281958496407262E-3</v>
      </c>
      <c r="AL138">
        <f t="shared" si="36"/>
        <v>0.11185792609041141</v>
      </c>
      <c r="AM138">
        <f t="shared" si="37"/>
        <v>0</v>
      </c>
      <c r="AN138">
        <f t="shared" si="38"/>
        <v>6.4852360313203211E-2</v>
      </c>
    </row>
    <row r="139" spans="31:40" x14ac:dyDescent="0.25">
      <c r="AK139">
        <f t="shared" si="35"/>
        <v>0.5058108551432603</v>
      </c>
      <c r="AL139">
        <f t="shared" si="36"/>
        <v>0</v>
      </c>
      <c r="AM139">
        <f t="shared" si="37"/>
        <v>0</v>
      </c>
      <c r="AN139">
        <f t="shared" si="38"/>
        <v>1.1526724694518658E-4</v>
      </c>
    </row>
    <row r="140" spans="31:40" x14ac:dyDescent="0.25">
      <c r="AK140">
        <f t="shared" si="35"/>
        <v>0.4512818515052851</v>
      </c>
      <c r="AL140">
        <f t="shared" si="36"/>
        <v>0</v>
      </c>
      <c r="AM140">
        <f t="shared" si="37"/>
        <v>0</v>
      </c>
      <c r="AN140">
        <f t="shared" si="38"/>
        <v>0</v>
      </c>
    </row>
    <row r="142" spans="31:40" x14ac:dyDescent="0.25">
      <c r="AI142" t="s">
        <v>81</v>
      </c>
      <c r="AK142">
        <v>23221.687699999999</v>
      </c>
      <c r="AL142">
        <v>38813.165410358546</v>
      </c>
      <c r="AM142">
        <v>-1158.9116294489993</v>
      </c>
      <c r="AN142">
        <v>47704.591754423003</v>
      </c>
    </row>
  </sheetData>
  <pageMargins left="0.7" right="0.7" top="0.75" bottom="0.75" header="0.3" footer="0.3"/>
  <pageSetup paperSize="9" orientation="portrait" horizontalDpi="0" verticalDpi="0" r:id="rId1"/>
  <ignoredErrors>
    <ignoredError sqref="AS16 AS17:AS4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EEB8-DEA4-4CFA-A49C-69D0ACA6B5B7}">
  <dimension ref="B1:AW142"/>
  <sheetViews>
    <sheetView showGridLines="0" topLeftCell="M13" zoomScale="110" zoomScaleNormal="110" workbookViewId="0">
      <selection activeCell="T61" sqref="T61"/>
    </sheetView>
  </sheetViews>
  <sheetFormatPr baseColWidth="10" defaultRowHeight="15" x14ac:dyDescent="0.25"/>
  <cols>
    <col min="1" max="1" width="1.42578125" customWidth="1"/>
    <col min="2" max="7" width="5.7109375" customWidth="1"/>
    <col min="8" max="8" width="6.42578125" customWidth="1"/>
    <col min="9" max="44" width="5.7109375" customWidth="1"/>
  </cols>
  <sheetData>
    <row r="1" spans="2:49" ht="2.25" customHeight="1" x14ac:dyDescent="0.25"/>
    <row r="2" spans="2:49" ht="9.75" customHeight="1" thickBot="1" x14ac:dyDescent="0.3"/>
    <row r="3" spans="2:49" ht="12" customHeight="1" x14ac:dyDescent="0.25">
      <c r="B3" s="6"/>
      <c r="C3" s="84">
        <v>1</v>
      </c>
      <c r="D3" s="84">
        <v>2</v>
      </c>
      <c r="E3" s="84">
        <v>3</v>
      </c>
      <c r="F3" s="84">
        <v>4</v>
      </c>
      <c r="G3" s="84">
        <v>5</v>
      </c>
      <c r="H3" s="84">
        <v>6</v>
      </c>
      <c r="I3" s="84">
        <v>7</v>
      </c>
      <c r="J3" s="84">
        <v>8</v>
      </c>
      <c r="K3" s="84">
        <v>9</v>
      </c>
      <c r="L3" s="84">
        <v>10</v>
      </c>
      <c r="M3" s="84">
        <v>11</v>
      </c>
      <c r="N3" s="84">
        <v>12</v>
      </c>
      <c r="O3" s="84">
        <v>13</v>
      </c>
      <c r="P3" s="84">
        <v>14</v>
      </c>
      <c r="Q3" s="84">
        <v>15</v>
      </c>
      <c r="R3" s="84">
        <v>16</v>
      </c>
      <c r="S3" s="84">
        <v>17</v>
      </c>
      <c r="T3" s="84">
        <v>18</v>
      </c>
      <c r="U3" s="84">
        <v>19</v>
      </c>
      <c r="V3" s="84">
        <v>20</v>
      </c>
      <c r="W3" s="84">
        <v>21</v>
      </c>
      <c r="X3" s="84">
        <v>22</v>
      </c>
      <c r="Y3" s="84">
        <v>23</v>
      </c>
      <c r="Z3" s="84">
        <v>24</v>
      </c>
      <c r="AA3" s="84">
        <v>25</v>
      </c>
      <c r="AB3" s="84">
        <v>26</v>
      </c>
      <c r="AC3" s="84">
        <v>27</v>
      </c>
      <c r="AD3" s="84">
        <v>28</v>
      </c>
      <c r="AE3" s="84">
        <v>29</v>
      </c>
      <c r="AF3" s="84">
        <v>30</v>
      </c>
      <c r="AG3" s="84">
        <v>31</v>
      </c>
      <c r="AH3" s="84">
        <v>32</v>
      </c>
      <c r="AI3" s="84">
        <v>33</v>
      </c>
      <c r="AJ3" s="84">
        <v>34</v>
      </c>
      <c r="AK3" s="84">
        <v>35</v>
      </c>
      <c r="AL3" s="84">
        <v>36</v>
      </c>
      <c r="AM3" s="84">
        <v>37</v>
      </c>
      <c r="AN3" s="84">
        <v>38</v>
      </c>
      <c r="AO3" s="84">
        <v>39</v>
      </c>
      <c r="AP3" s="84">
        <v>40</v>
      </c>
      <c r="AQ3" s="100">
        <v>41</v>
      </c>
      <c r="AR3" s="88"/>
      <c r="AS3" s="52" t="s">
        <v>87</v>
      </c>
      <c r="AT3" s="52" t="s">
        <v>86</v>
      </c>
      <c r="AU3" s="52" t="s">
        <v>89</v>
      </c>
    </row>
    <row r="4" spans="2:49" ht="12" customHeight="1" x14ac:dyDescent="0.25">
      <c r="B4" s="85">
        <v>1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0">
        <v>957.42204231934011</v>
      </c>
      <c r="P4" s="90">
        <v>6.4642571271136623E-2</v>
      </c>
      <c r="Q4" s="90">
        <v>7392.2699452043071</v>
      </c>
      <c r="R4" s="90">
        <v>38.572531663900079</v>
      </c>
      <c r="S4" s="90">
        <v>7.0206874260005661</v>
      </c>
      <c r="T4" s="90">
        <v>424.86020901085141</v>
      </c>
      <c r="U4" s="90">
        <v>0</v>
      </c>
      <c r="V4" s="90">
        <v>0.56566656381647296</v>
      </c>
      <c r="W4" s="90">
        <v>0</v>
      </c>
      <c r="X4" s="90">
        <v>22.08632263938927</v>
      </c>
      <c r="Y4" s="90">
        <v>60.24159063000485</v>
      </c>
      <c r="Z4" s="90">
        <v>29.124393403879004</v>
      </c>
      <c r="AA4" s="90"/>
      <c r="AB4" s="90"/>
      <c r="AC4" s="90"/>
      <c r="AD4" s="90">
        <f>X51*$Q$59+$AK$50</f>
        <v>950.57595764761822</v>
      </c>
      <c r="AE4" s="90">
        <f>Y51*$Q$60+$AK$51</f>
        <v>1218.9453264167716</v>
      </c>
      <c r="AF4" s="90">
        <f>Z51*$Q$61+$AK$52</f>
        <v>1294.4681273047966</v>
      </c>
      <c r="AG4" s="90">
        <f>AA51*$Q$62+$AK$53</f>
        <v>1373.4378571896073</v>
      </c>
      <c r="AH4" s="90">
        <f>AB51*$Q$63+$AK$54</f>
        <v>1615.1243105768347</v>
      </c>
      <c r="AI4" s="90">
        <f t="shared" ref="AI4:AI15" si="0">AK129*$AK$142</f>
        <v>0.99015111612650142</v>
      </c>
      <c r="AJ4" s="90"/>
      <c r="AK4" s="90"/>
      <c r="AL4" s="90"/>
      <c r="AM4" s="90">
        <f t="shared" ref="AM4:AM15" si="1">AL129*$AL$142</f>
        <v>311.02112287818841</v>
      </c>
      <c r="AN4" s="90">
        <f t="shared" ref="AN4:AN15" si="2">AM129*$AM$142</f>
        <v>72.177137646421798</v>
      </c>
      <c r="AO4" s="90"/>
      <c r="AP4" s="90">
        <f t="shared" ref="AP4:AP15" si="3">AN129*$AN$142</f>
        <v>4016.798597369861</v>
      </c>
      <c r="AQ4" s="91">
        <v>-2140.9483767928832</v>
      </c>
      <c r="AR4" s="92"/>
      <c r="AS4" s="1">
        <f t="shared" ref="AS4:AS43" si="4">SUM(C4:AQ4)</f>
        <v>17644.818242786099</v>
      </c>
      <c r="AT4">
        <v>17644.818242786099</v>
      </c>
      <c r="AU4" s="1">
        <f t="shared" ref="AU4:AU43" si="5">AT4-AS4</f>
        <v>0</v>
      </c>
      <c r="AV4" s="69">
        <f t="shared" ref="AV4:AV43" si="6">AU4/AS4</f>
        <v>0</v>
      </c>
    </row>
    <row r="5" spans="2:49" ht="12" customHeight="1" x14ac:dyDescent="0.25">
      <c r="B5" s="85">
        <v>2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90">
        <v>93.153630551915683</v>
      </c>
      <c r="P5" s="90">
        <v>1536.3800550122871</v>
      </c>
      <c r="Q5" s="90">
        <v>3052.0114075578917</v>
      </c>
      <c r="R5" s="90">
        <v>1068.5656368133666</v>
      </c>
      <c r="S5" s="90">
        <v>107.09306706270608</v>
      </c>
      <c r="T5" s="90">
        <v>0.26620579874544925</v>
      </c>
      <c r="U5" s="90">
        <v>7.6142319068131972E-2</v>
      </c>
      <c r="V5" s="90">
        <v>9.0507926809183688E-3</v>
      </c>
      <c r="W5" s="90">
        <v>5.3390694875905574E-3</v>
      </c>
      <c r="X5" s="90">
        <v>1.5033980325840067E-2</v>
      </c>
      <c r="Y5" s="90">
        <v>3.4607094536337223E-2</v>
      </c>
      <c r="Z5" s="90">
        <v>0.39412847163489739</v>
      </c>
      <c r="AA5" s="90"/>
      <c r="AB5" s="90"/>
      <c r="AC5" s="90"/>
      <c r="AD5" s="90">
        <f t="shared" ref="AD5:AD15" si="7">X52*$Q$59+$AK$50</f>
        <v>105.68312511693637</v>
      </c>
      <c r="AE5" s="90">
        <f t="shared" ref="AE5:AE15" si="8">Y52*$Q$60+$AK$51</f>
        <v>67.742990872278625</v>
      </c>
      <c r="AF5" s="90">
        <f t="shared" ref="AF5:AF15" si="9">Z52*$Q$61+$AK$52</f>
        <v>79.713441837171274</v>
      </c>
      <c r="AG5" s="90">
        <f t="shared" ref="AG5:AG15" si="10">AA52*$Q$62+$AK$53</f>
        <v>9.9962102458505058</v>
      </c>
      <c r="AH5" s="90">
        <f t="shared" ref="AH5:AH15" si="11">AB52*$Q$63+$AK$54</f>
        <v>103.2323570425021</v>
      </c>
      <c r="AI5" s="90">
        <f t="shared" si="0"/>
        <v>0</v>
      </c>
      <c r="AJ5" s="90"/>
      <c r="AK5" s="90"/>
      <c r="AL5" s="90"/>
      <c r="AM5" s="90">
        <f t="shared" si="1"/>
        <v>0</v>
      </c>
      <c r="AN5" s="90">
        <f t="shared" si="2"/>
        <v>-69.459401743822013</v>
      </c>
      <c r="AO5" s="90"/>
      <c r="AP5" s="90">
        <f t="shared" si="3"/>
        <v>20748.347812074953</v>
      </c>
      <c r="AQ5" s="91">
        <v>-342.31234660147311</v>
      </c>
      <c r="AR5" s="92"/>
      <c r="AS5" s="1">
        <f t="shared" si="4"/>
        <v>26560.948493369044</v>
      </c>
      <c r="AT5">
        <v>26560.948493369044</v>
      </c>
      <c r="AU5" s="1">
        <f t="shared" si="5"/>
        <v>0</v>
      </c>
      <c r="AV5" s="54">
        <f t="shared" si="6"/>
        <v>0</v>
      </c>
    </row>
    <row r="6" spans="2:49" ht="12" customHeight="1" x14ac:dyDescent="0.25">
      <c r="B6" s="85">
        <v>3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90">
        <v>3360.5131515737608</v>
      </c>
      <c r="P6" s="90">
        <v>2520.4388498006074</v>
      </c>
      <c r="Q6" s="90">
        <v>13997.215826118698</v>
      </c>
      <c r="R6" s="90">
        <v>513.45298965254437</v>
      </c>
      <c r="S6" s="90">
        <v>7476.5037703347198</v>
      </c>
      <c r="T6" s="90">
        <v>4583.3564959905925</v>
      </c>
      <c r="U6" s="90">
        <v>3627.5235362570447</v>
      </c>
      <c r="V6" s="90">
        <v>426.74977145084813</v>
      </c>
      <c r="W6" s="90">
        <v>46.307253212774718</v>
      </c>
      <c r="X6" s="90">
        <v>1011.9689992340913</v>
      </c>
      <c r="Y6" s="90">
        <v>2625.7837192834909</v>
      </c>
      <c r="Z6" s="90">
        <v>839.59152707663804</v>
      </c>
      <c r="AA6" s="90"/>
      <c r="AB6" s="90"/>
      <c r="AC6" s="90"/>
      <c r="AD6" s="90">
        <f t="shared" si="7"/>
        <v>2359.72025951366</v>
      </c>
      <c r="AE6" s="90">
        <f t="shared" si="8"/>
        <v>3609.6858096161591</v>
      </c>
      <c r="AF6" s="90">
        <f t="shared" si="9"/>
        <v>4160.8750984672561</v>
      </c>
      <c r="AG6" s="90">
        <f t="shared" si="10"/>
        <v>5333.5269022203247</v>
      </c>
      <c r="AH6" s="90">
        <f t="shared" si="11"/>
        <v>8489.4322917657519</v>
      </c>
      <c r="AI6" s="90">
        <f t="shared" si="0"/>
        <v>119.47869005515372</v>
      </c>
      <c r="AJ6" s="90"/>
      <c r="AK6" s="90"/>
      <c r="AL6" s="90"/>
      <c r="AM6" s="90">
        <f t="shared" si="1"/>
        <v>12644.217787754396</v>
      </c>
      <c r="AN6" s="90">
        <f t="shared" si="2"/>
        <v>-1161.7574862704521</v>
      </c>
      <c r="AO6" s="90"/>
      <c r="AP6" s="90">
        <f t="shared" si="3"/>
        <v>16231.052629174057</v>
      </c>
      <c r="AQ6" s="91">
        <v>21060.998372457587</v>
      </c>
      <c r="AR6" s="92"/>
      <c r="AS6" s="1">
        <f t="shared" si="4"/>
        <v>113876.63624473973</v>
      </c>
      <c r="AT6">
        <v>113876.63624473971</v>
      </c>
      <c r="AU6" s="1">
        <f t="shared" si="5"/>
        <v>0</v>
      </c>
      <c r="AV6" s="54">
        <f t="shared" si="6"/>
        <v>0</v>
      </c>
    </row>
    <row r="7" spans="2:49" ht="12" customHeight="1" x14ac:dyDescent="0.25">
      <c r="B7" s="85">
        <v>4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>
        <v>112.80178844241203</v>
      </c>
      <c r="P7" s="90">
        <v>1964.0239362678262</v>
      </c>
      <c r="Q7" s="90">
        <v>1691.0092771249344</v>
      </c>
      <c r="R7" s="90">
        <v>4222.0732642555431</v>
      </c>
      <c r="S7" s="90">
        <v>91.284361253164704</v>
      </c>
      <c r="T7" s="90">
        <v>540.30981193902642</v>
      </c>
      <c r="U7" s="90">
        <v>278.68906262126728</v>
      </c>
      <c r="V7" s="90">
        <v>57.003161636133292</v>
      </c>
      <c r="W7" s="90">
        <v>90.4083064266581</v>
      </c>
      <c r="X7" s="90">
        <v>135.55458668973102</v>
      </c>
      <c r="Y7" s="90">
        <v>481.51800915969716</v>
      </c>
      <c r="Z7" s="90">
        <v>560.8347740164362</v>
      </c>
      <c r="AA7" s="90"/>
      <c r="AB7" s="90"/>
      <c r="AC7" s="90"/>
      <c r="AD7" s="90">
        <f t="shared" si="7"/>
        <v>814.04624245301795</v>
      </c>
      <c r="AE7" s="90">
        <f t="shared" si="8"/>
        <v>896.05556688347133</v>
      </c>
      <c r="AF7" s="90">
        <f t="shared" si="9"/>
        <v>919.79098780618597</v>
      </c>
      <c r="AG7" s="90">
        <f t="shared" si="10"/>
        <v>1014.5397280157872</v>
      </c>
      <c r="AH7" s="90">
        <f t="shared" si="11"/>
        <v>1331.9071912486352</v>
      </c>
      <c r="AI7" s="90">
        <f t="shared" si="0"/>
        <v>69.209551178260796</v>
      </c>
      <c r="AJ7" s="90"/>
      <c r="AK7" s="90"/>
      <c r="AL7" s="90"/>
      <c r="AM7" s="90">
        <f t="shared" si="1"/>
        <v>0</v>
      </c>
      <c r="AN7" s="90">
        <f t="shared" si="2"/>
        <v>0.1281209188531062</v>
      </c>
      <c r="AO7" s="90"/>
      <c r="AP7" s="90">
        <f t="shared" si="3"/>
        <v>67.500781116651766</v>
      </c>
      <c r="AQ7" s="91">
        <v>-1757.4737818988106</v>
      </c>
      <c r="AR7" s="92"/>
      <c r="AS7" s="1">
        <f t="shared" si="4"/>
        <v>13581.214727554883</v>
      </c>
      <c r="AT7">
        <v>13581.214727554887</v>
      </c>
      <c r="AU7" s="1">
        <f t="shared" si="5"/>
        <v>0</v>
      </c>
      <c r="AV7" s="54">
        <f t="shared" si="6"/>
        <v>0</v>
      </c>
    </row>
    <row r="8" spans="2:49" ht="12" customHeight="1" x14ac:dyDescent="0.25">
      <c r="B8" s="85">
        <v>5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>
        <v>27.688704374574122</v>
      </c>
      <c r="P8" s="90">
        <v>12.966078042682915</v>
      </c>
      <c r="Q8" s="90">
        <v>38.830990988776705</v>
      </c>
      <c r="R8" s="90">
        <v>99.611245017582519</v>
      </c>
      <c r="S8" s="90">
        <v>3193.5457843369163</v>
      </c>
      <c r="T8" s="90">
        <v>260.43760998387</v>
      </c>
      <c r="U8" s="90">
        <v>154.15329608303003</v>
      </c>
      <c r="V8" s="90">
        <v>9.9086685593005903</v>
      </c>
      <c r="W8" s="90">
        <v>2193.3180970105918</v>
      </c>
      <c r="X8" s="90">
        <v>67.561225279686582</v>
      </c>
      <c r="Y8" s="90">
        <v>361.44086673788411</v>
      </c>
      <c r="Z8" s="90">
        <v>362.83115210154102</v>
      </c>
      <c r="AA8" s="90"/>
      <c r="AB8" s="90"/>
      <c r="AC8" s="90"/>
      <c r="AD8" s="90">
        <f t="shared" si="7"/>
        <v>242.66254261854056</v>
      </c>
      <c r="AE8" s="90">
        <f t="shared" si="8"/>
        <v>263.29876168156432</v>
      </c>
      <c r="AF8" s="90">
        <f t="shared" si="9"/>
        <v>239.33104527955297</v>
      </c>
      <c r="AG8" s="90">
        <f t="shared" si="10"/>
        <v>282.41406830105825</v>
      </c>
      <c r="AH8" s="90">
        <f t="shared" si="11"/>
        <v>566.85286088778525</v>
      </c>
      <c r="AI8" s="90">
        <f t="shared" si="0"/>
        <v>0</v>
      </c>
      <c r="AJ8" s="90"/>
      <c r="AK8" s="90"/>
      <c r="AL8" s="90"/>
      <c r="AM8" s="90">
        <f t="shared" si="1"/>
        <v>19146.270726677263</v>
      </c>
      <c r="AN8" s="90">
        <f t="shared" si="2"/>
        <v>0</v>
      </c>
      <c r="AO8" s="90"/>
      <c r="AP8" s="90">
        <f t="shared" si="3"/>
        <v>0</v>
      </c>
      <c r="AQ8" s="91">
        <v>-1727.011536304828</v>
      </c>
      <c r="AR8" s="92"/>
      <c r="AS8" s="1">
        <f t="shared" si="4"/>
        <v>25796.112187657374</v>
      </c>
      <c r="AT8">
        <v>25796.112187657371</v>
      </c>
      <c r="AU8" s="1">
        <f t="shared" si="5"/>
        <v>0</v>
      </c>
      <c r="AV8" s="54">
        <f t="shared" si="6"/>
        <v>0</v>
      </c>
    </row>
    <row r="9" spans="2:49" ht="12" customHeight="1" x14ac:dyDescent="0.25">
      <c r="B9" s="85">
        <v>6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90">
        <v>213.50040878204595</v>
      </c>
      <c r="P9" s="90">
        <v>74.95703111560465</v>
      </c>
      <c r="Q9" s="90">
        <v>410.78425434074165</v>
      </c>
      <c r="R9" s="90">
        <v>6.3598059067893473</v>
      </c>
      <c r="S9" s="90">
        <v>37.123788226751017</v>
      </c>
      <c r="T9" s="90">
        <v>1548.5977294921004</v>
      </c>
      <c r="U9" s="90">
        <v>762.73921260681914</v>
      </c>
      <c r="V9" s="90">
        <v>36.976505772052946</v>
      </c>
      <c r="W9" s="90">
        <v>22.136213466498809</v>
      </c>
      <c r="X9" s="90">
        <v>300.0886139282826</v>
      </c>
      <c r="Y9" s="90">
        <v>424.10239820518302</v>
      </c>
      <c r="Z9" s="90">
        <v>86.854599618761796</v>
      </c>
      <c r="AA9" s="90"/>
      <c r="AB9" s="90"/>
      <c r="AC9" s="90"/>
      <c r="AD9" s="90">
        <f t="shared" si="7"/>
        <v>414.36686040273594</v>
      </c>
      <c r="AE9" s="90">
        <f t="shared" si="8"/>
        <v>584.9266863650372</v>
      </c>
      <c r="AF9" s="90">
        <f t="shared" si="9"/>
        <v>816.910878905755</v>
      </c>
      <c r="AG9" s="90">
        <f t="shared" si="10"/>
        <v>1133.7430592013916</v>
      </c>
      <c r="AH9" s="90">
        <f t="shared" si="11"/>
        <v>2829.749045653416</v>
      </c>
      <c r="AI9" s="90">
        <f t="shared" si="0"/>
        <v>547.37750650757528</v>
      </c>
      <c r="AJ9" s="90"/>
      <c r="AK9" s="90"/>
      <c r="AL9" s="90"/>
      <c r="AM9" s="90">
        <f t="shared" si="1"/>
        <v>2.5740958886186864E-13</v>
      </c>
      <c r="AN9" s="90">
        <f t="shared" si="2"/>
        <v>0</v>
      </c>
      <c r="AO9" s="90"/>
      <c r="AP9" s="90">
        <f t="shared" si="3"/>
        <v>709.98084741746698</v>
      </c>
      <c r="AQ9" s="91">
        <v>722.11752413139948</v>
      </c>
      <c r="AR9" s="92"/>
      <c r="AS9" s="1">
        <f t="shared" si="4"/>
        <v>11683.392970046409</v>
      </c>
      <c r="AT9">
        <v>11683.392970046409</v>
      </c>
      <c r="AU9" s="1">
        <f t="shared" si="5"/>
        <v>0</v>
      </c>
      <c r="AV9" s="54">
        <f t="shared" si="6"/>
        <v>0</v>
      </c>
    </row>
    <row r="10" spans="2:49" ht="12" customHeight="1" x14ac:dyDescent="0.25">
      <c r="B10" s="85">
        <v>7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90">
        <v>429.4752743326988</v>
      </c>
      <c r="P10" s="90">
        <v>931.4161323319945</v>
      </c>
      <c r="Q10" s="90">
        <v>2827.4663361213593</v>
      </c>
      <c r="R10" s="90">
        <v>269.31211319217965</v>
      </c>
      <c r="S10" s="90">
        <v>282.72364572887977</v>
      </c>
      <c r="T10" s="90">
        <v>3456.6444606158339</v>
      </c>
      <c r="U10" s="90">
        <v>5120.2585687888932</v>
      </c>
      <c r="V10" s="90">
        <v>653.80759849768435</v>
      </c>
      <c r="W10" s="90">
        <v>34.347722364620033</v>
      </c>
      <c r="X10" s="90">
        <v>1005.7261300381633</v>
      </c>
      <c r="Y10" s="90">
        <v>504.46684621511872</v>
      </c>
      <c r="Z10" s="90">
        <v>494.49166097212213</v>
      </c>
      <c r="AA10" s="90"/>
      <c r="AB10" s="90"/>
      <c r="AC10" s="90"/>
      <c r="AD10" s="90">
        <f t="shared" si="7"/>
        <v>1172.6913069611453</v>
      </c>
      <c r="AE10" s="90">
        <f t="shared" si="8"/>
        <v>1863.6285842023053</v>
      </c>
      <c r="AF10" s="90">
        <f t="shared" si="9"/>
        <v>2303.1225833516569</v>
      </c>
      <c r="AG10" s="90">
        <f t="shared" si="10"/>
        <v>3325.2144125825716</v>
      </c>
      <c r="AH10" s="90">
        <f t="shared" si="11"/>
        <v>6907.7186176588348</v>
      </c>
      <c r="AI10" s="90">
        <f t="shared" si="0"/>
        <v>11.460181819241036</v>
      </c>
      <c r="AJ10" s="90"/>
      <c r="AK10" s="90"/>
      <c r="AL10" s="90"/>
      <c r="AM10" s="90">
        <f t="shared" si="1"/>
        <v>2235.3221504354033</v>
      </c>
      <c r="AN10" s="90">
        <f t="shared" si="2"/>
        <v>3.6258810825658593E-17</v>
      </c>
      <c r="AO10" s="90"/>
      <c r="AP10" s="90">
        <f t="shared" si="3"/>
        <v>2432.198713028833</v>
      </c>
      <c r="AQ10" s="91">
        <v>-4464.3497048495665</v>
      </c>
      <c r="AR10" s="92"/>
      <c r="AS10" s="1">
        <f t="shared" si="4"/>
        <v>31797.143334389973</v>
      </c>
      <c r="AT10">
        <v>31797.143334389973</v>
      </c>
      <c r="AU10" s="1">
        <f t="shared" si="5"/>
        <v>0</v>
      </c>
      <c r="AV10" s="54">
        <f t="shared" si="6"/>
        <v>0</v>
      </c>
    </row>
    <row r="11" spans="2:49" ht="12" customHeight="1" x14ac:dyDescent="0.25">
      <c r="B11" s="85">
        <v>8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90">
        <v>393.21771288996166</v>
      </c>
      <c r="P11" s="90">
        <v>244.20938352800525</v>
      </c>
      <c r="Q11" s="90">
        <v>840.46922046226348</v>
      </c>
      <c r="R11" s="90">
        <v>329.03159761066331</v>
      </c>
      <c r="S11" s="90">
        <v>686.65800286348565</v>
      </c>
      <c r="T11" s="90">
        <v>1152.6816782470678</v>
      </c>
      <c r="U11" s="90">
        <v>602.90029126579964</v>
      </c>
      <c r="V11" s="90">
        <v>1890.3310382453051</v>
      </c>
      <c r="W11" s="90">
        <v>816.22413691396139</v>
      </c>
      <c r="X11" s="90">
        <v>448.92454278652735</v>
      </c>
      <c r="Y11" s="90">
        <v>222.39917069994598</v>
      </c>
      <c r="Z11" s="90">
        <v>50.920940363447848</v>
      </c>
      <c r="AA11" s="90"/>
      <c r="AB11" s="90"/>
      <c r="AC11" s="90"/>
      <c r="AD11" s="90">
        <f t="shared" si="7"/>
        <v>161.67937640584029</v>
      </c>
      <c r="AE11" s="90">
        <f t="shared" si="8"/>
        <v>192.3016470393093</v>
      </c>
      <c r="AF11" s="90">
        <f t="shared" si="9"/>
        <v>294.00683404609396</v>
      </c>
      <c r="AG11" s="90">
        <f t="shared" si="10"/>
        <v>350.11202035433894</v>
      </c>
      <c r="AH11" s="90">
        <f t="shared" si="11"/>
        <v>1131.18872205913</v>
      </c>
      <c r="AI11" s="90">
        <f t="shared" si="0"/>
        <v>82.334947698615622</v>
      </c>
      <c r="AJ11" s="90"/>
      <c r="AK11" s="90"/>
      <c r="AL11" s="90"/>
      <c r="AM11" s="90">
        <f t="shared" si="1"/>
        <v>0</v>
      </c>
      <c r="AN11" s="90">
        <f t="shared" si="2"/>
        <v>0</v>
      </c>
      <c r="AO11" s="90"/>
      <c r="AP11" s="90">
        <f t="shared" si="3"/>
        <v>342.63888443583051</v>
      </c>
      <c r="AQ11" s="91">
        <v>3767.7988748069529</v>
      </c>
      <c r="AR11" s="92"/>
      <c r="AS11" s="1">
        <f t="shared" si="4"/>
        <v>14000.029022722545</v>
      </c>
      <c r="AT11">
        <v>14000.029022722545</v>
      </c>
      <c r="AU11" s="1">
        <f t="shared" si="5"/>
        <v>0</v>
      </c>
      <c r="AV11" s="54">
        <f t="shared" si="6"/>
        <v>0</v>
      </c>
    </row>
    <row r="12" spans="2:49" ht="12" customHeight="1" x14ac:dyDescent="0.25">
      <c r="B12" s="85">
        <v>9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90">
        <v>60.102105588494801</v>
      </c>
      <c r="P12" s="90">
        <v>79.500233739104274</v>
      </c>
      <c r="Q12" s="90">
        <v>311.30717512664251</v>
      </c>
      <c r="R12" s="90">
        <v>40.002950452821494</v>
      </c>
      <c r="S12" s="90">
        <v>95.422139449087155</v>
      </c>
      <c r="T12" s="90">
        <v>2161.7011279625331</v>
      </c>
      <c r="U12" s="90">
        <v>789.49170657541947</v>
      </c>
      <c r="V12" s="90">
        <v>173.9968009003739</v>
      </c>
      <c r="W12" s="90">
        <v>299.64446978539587</v>
      </c>
      <c r="X12" s="90">
        <v>695.88930890238771</v>
      </c>
      <c r="Y12" s="90">
        <v>859.45635365502085</v>
      </c>
      <c r="Z12" s="90">
        <v>147.86297171612793</v>
      </c>
      <c r="AA12" s="90"/>
      <c r="AB12" s="90"/>
      <c r="AC12" s="90"/>
      <c r="AD12" s="90">
        <f t="shared" si="7"/>
        <v>3224.3098788987477</v>
      </c>
      <c r="AE12" s="90">
        <f t="shared" si="8"/>
        <v>3458.1321639870062</v>
      </c>
      <c r="AF12" s="90">
        <f t="shared" si="9"/>
        <v>3632.4632678071798</v>
      </c>
      <c r="AG12" s="90">
        <f t="shared" si="10"/>
        <v>4509.2264677024223</v>
      </c>
      <c r="AH12" s="90">
        <f t="shared" si="11"/>
        <v>8700.5739033618047</v>
      </c>
      <c r="AI12" s="90">
        <f t="shared" si="0"/>
        <v>0</v>
      </c>
      <c r="AJ12" s="90"/>
      <c r="AK12" s="90"/>
      <c r="AL12" s="90"/>
      <c r="AM12" s="90">
        <f t="shared" si="1"/>
        <v>134.77343480649682</v>
      </c>
      <c r="AN12" s="90">
        <f t="shared" si="2"/>
        <v>0</v>
      </c>
      <c r="AO12" s="90"/>
      <c r="AP12" s="90">
        <f t="shared" si="3"/>
        <v>56.819339795065822</v>
      </c>
      <c r="AQ12" s="91">
        <v>-11469.55599911977</v>
      </c>
      <c r="AR12" s="92"/>
      <c r="AS12" s="1">
        <f t="shared" si="4"/>
        <v>17961.119801092362</v>
      </c>
      <c r="AT12">
        <v>17961.119801092362</v>
      </c>
      <c r="AU12" s="1">
        <f t="shared" si="5"/>
        <v>0</v>
      </c>
      <c r="AV12" s="54">
        <f t="shared" si="6"/>
        <v>0</v>
      </c>
    </row>
    <row r="13" spans="2:49" ht="12" customHeight="1" x14ac:dyDescent="0.25">
      <c r="B13" s="85">
        <v>10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90">
        <v>1558.7234732047095</v>
      </c>
      <c r="P13" s="90">
        <v>3791.0667180502423</v>
      </c>
      <c r="Q13" s="90">
        <v>4500.5239439576408</v>
      </c>
      <c r="R13" s="90">
        <v>899.32523660552317</v>
      </c>
      <c r="S13" s="90">
        <v>1700.1979370303686</v>
      </c>
      <c r="T13" s="90">
        <v>4700.9402431324706</v>
      </c>
      <c r="U13" s="90">
        <v>4580.8907645148893</v>
      </c>
      <c r="V13" s="90">
        <v>1996.6071300569511</v>
      </c>
      <c r="W13" s="90">
        <v>413.32232272311046</v>
      </c>
      <c r="X13" s="90">
        <v>4172.5016706384749</v>
      </c>
      <c r="Y13" s="90">
        <v>1758.4369149608422</v>
      </c>
      <c r="Z13" s="90">
        <v>811.18895725259028</v>
      </c>
      <c r="AA13" s="90"/>
      <c r="AB13" s="90"/>
      <c r="AC13" s="90"/>
      <c r="AD13" s="90">
        <f t="shared" si="7"/>
        <v>209.01116190499167</v>
      </c>
      <c r="AE13" s="90">
        <f t="shared" si="8"/>
        <v>242.82913433602539</v>
      </c>
      <c r="AF13" s="90">
        <f t="shared" si="9"/>
        <v>318.01618005051591</v>
      </c>
      <c r="AG13" s="90">
        <f t="shared" si="10"/>
        <v>519.1551128007045</v>
      </c>
      <c r="AH13" s="90">
        <f t="shared" si="11"/>
        <v>2493.5370220351224</v>
      </c>
      <c r="AI13" s="90">
        <f t="shared" si="0"/>
        <v>165.52873788479309</v>
      </c>
      <c r="AJ13" s="90"/>
      <c r="AK13" s="90"/>
      <c r="AL13" s="90"/>
      <c r="AM13" s="90">
        <f t="shared" si="1"/>
        <v>4341.5601878067991</v>
      </c>
      <c r="AN13" s="90">
        <f t="shared" si="2"/>
        <v>0</v>
      </c>
      <c r="AO13" s="90"/>
      <c r="AP13" s="90">
        <f t="shared" si="3"/>
        <v>3093.7553730521036</v>
      </c>
      <c r="AQ13" s="91">
        <v>-3110.6739137695113</v>
      </c>
      <c r="AR13" s="92"/>
      <c r="AS13" s="1">
        <f t="shared" si="4"/>
        <v>39156.444308229358</v>
      </c>
      <c r="AT13">
        <v>39156.444308229351</v>
      </c>
      <c r="AU13" s="1">
        <f t="shared" si="5"/>
        <v>0</v>
      </c>
      <c r="AV13" s="54">
        <f t="shared" si="6"/>
        <v>0</v>
      </c>
    </row>
    <row r="14" spans="2:49" ht="12" customHeight="1" x14ac:dyDescent="0.25">
      <c r="B14" s="85">
        <v>11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90">
        <v>7.4021136868857509</v>
      </c>
      <c r="P14" s="90">
        <v>8.4917168737767046</v>
      </c>
      <c r="Q14" s="90">
        <v>34.355257082333786</v>
      </c>
      <c r="R14" s="90">
        <v>8.765265083371318E-2</v>
      </c>
      <c r="S14" s="90">
        <v>10.715099680587555</v>
      </c>
      <c r="T14" s="90">
        <v>48.160434973614251</v>
      </c>
      <c r="U14" s="90">
        <v>109.56735071856913</v>
      </c>
      <c r="V14" s="90">
        <v>20.455101027930379</v>
      </c>
      <c r="W14" s="90">
        <v>0.32984871020015616</v>
      </c>
      <c r="X14" s="90">
        <v>4.5900603105766233</v>
      </c>
      <c r="Y14" s="90">
        <v>1010.1491246852461</v>
      </c>
      <c r="Z14" s="90">
        <v>41.975810516627696</v>
      </c>
      <c r="AA14" s="90"/>
      <c r="AB14" s="90"/>
      <c r="AC14" s="90"/>
      <c r="AD14" s="90">
        <f t="shared" si="7"/>
        <v>1315.2393683433763</v>
      </c>
      <c r="AE14" s="90">
        <f t="shared" si="8"/>
        <v>1793.363059836538</v>
      </c>
      <c r="AF14" s="90">
        <f t="shared" si="9"/>
        <v>2315.2614669113996</v>
      </c>
      <c r="AG14" s="90">
        <f t="shared" si="10"/>
        <v>3556.3144409737474</v>
      </c>
      <c r="AH14" s="90">
        <f t="shared" si="11"/>
        <v>8227.6729600895123</v>
      </c>
      <c r="AI14" s="90">
        <f t="shared" si="0"/>
        <v>11745.781713406728</v>
      </c>
      <c r="AJ14" s="90"/>
      <c r="AK14" s="90"/>
      <c r="AL14" s="90"/>
      <c r="AM14" s="90">
        <f t="shared" si="1"/>
        <v>0</v>
      </c>
      <c r="AN14" s="90">
        <f t="shared" si="2"/>
        <v>0</v>
      </c>
      <c r="AO14" s="90"/>
      <c r="AP14" s="90">
        <f t="shared" si="3"/>
        <v>5.4987769581763883</v>
      </c>
      <c r="AQ14" s="91">
        <v>-2143.4851673321355</v>
      </c>
      <c r="AR14" s="92"/>
      <c r="AS14" s="1">
        <f t="shared" si="4"/>
        <v>28111.926190104525</v>
      </c>
      <c r="AT14">
        <v>28111.926190104525</v>
      </c>
      <c r="AU14" s="1">
        <f t="shared" si="5"/>
        <v>0</v>
      </c>
      <c r="AV14" s="54">
        <f t="shared" si="6"/>
        <v>0</v>
      </c>
    </row>
    <row r="15" spans="2:49" ht="12" customHeight="1" x14ac:dyDescent="0.25">
      <c r="B15" s="85">
        <v>12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90">
        <v>3.9229281341100295</v>
      </c>
      <c r="P15" s="90">
        <v>0</v>
      </c>
      <c r="Q15" s="90">
        <v>16.715916336601499</v>
      </c>
      <c r="R15" s="90">
        <v>0</v>
      </c>
      <c r="S15" s="90">
        <v>13.394942807725002</v>
      </c>
      <c r="T15" s="90">
        <v>34.080501391594488</v>
      </c>
      <c r="U15" s="90">
        <v>22.23327917705873</v>
      </c>
      <c r="V15" s="90">
        <v>0</v>
      </c>
      <c r="W15" s="90">
        <v>0</v>
      </c>
      <c r="X15" s="90">
        <v>0</v>
      </c>
      <c r="Y15" s="90">
        <v>2.1499921642028901</v>
      </c>
      <c r="Z15" s="90">
        <v>0</v>
      </c>
      <c r="AA15" s="94"/>
      <c r="AB15" s="94"/>
      <c r="AC15" s="94"/>
      <c r="AD15" s="90">
        <f t="shared" si="7"/>
        <v>204.29825114113197</v>
      </c>
      <c r="AE15" s="90">
        <f t="shared" si="8"/>
        <v>186.30100382206143</v>
      </c>
      <c r="AF15" s="90">
        <f t="shared" si="9"/>
        <v>221.06981088220292</v>
      </c>
      <c r="AG15" s="90">
        <f t="shared" si="10"/>
        <v>273.7279899440872</v>
      </c>
      <c r="AH15" s="90">
        <f t="shared" si="11"/>
        <v>716.84701897276159</v>
      </c>
      <c r="AI15" s="90">
        <f t="shared" si="0"/>
        <v>10479.526220333504</v>
      </c>
      <c r="AJ15" s="94"/>
      <c r="AK15" s="94"/>
      <c r="AL15" s="94"/>
      <c r="AM15" s="90">
        <f t="shared" si="1"/>
        <v>0</v>
      </c>
      <c r="AN15" s="90">
        <f t="shared" si="2"/>
        <v>0</v>
      </c>
      <c r="AO15" s="94"/>
      <c r="AP15" s="90">
        <f t="shared" si="3"/>
        <v>0</v>
      </c>
      <c r="AQ15" s="91">
        <v>-1414.7546192085374</v>
      </c>
      <c r="AR15" s="92"/>
      <c r="AS15" s="1">
        <f t="shared" si="4"/>
        <v>10759.513235898505</v>
      </c>
      <c r="AT15">
        <v>10759.513235898505</v>
      </c>
      <c r="AU15" s="1">
        <f t="shared" si="5"/>
        <v>0</v>
      </c>
      <c r="AV15" s="54">
        <f t="shared" si="6"/>
        <v>0</v>
      </c>
    </row>
    <row r="16" spans="2:49" ht="12" customHeight="1" x14ac:dyDescent="0.25">
      <c r="B16" s="85">
        <v>13</v>
      </c>
      <c r="C16" s="90">
        <v>12822.783598798489</v>
      </c>
      <c r="D16" s="90">
        <v>0</v>
      </c>
      <c r="E16" s="90">
        <v>0</v>
      </c>
      <c r="F16" s="90">
        <v>0</v>
      </c>
      <c r="G16" s="90">
        <v>0</v>
      </c>
      <c r="H16" s="90">
        <v>0</v>
      </c>
      <c r="I16" s="90">
        <v>20.021430382437423</v>
      </c>
      <c r="J16" s="90">
        <v>0</v>
      </c>
      <c r="K16" s="90">
        <v>0</v>
      </c>
      <c r="L16" s="90">
        <v>1142.8329705007513</v>
      </c>
      <c r="M16" s="90">
        <v>0</v>
      </c>
      <c r="N16" s="90">
        <v>0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4"/>
      <c r="AB16" s="94"/>
      <c r="AC16" s="94"/>
      <c r="AD16" s="90"/>
      <c r="AE16" s="90"/>
      <c r="AF16" s="90"/>
      <c r="AG16" s="90"/>
      <c r="AH16" s="90"/>
      <c r="AI16" s="90"/>
      <c r="AJ16" s="94"/>
      <c r="AK16" s="94"/>
      <c r="AL16" s="94"/>
      <c r="AM16" s="90"/>
      <c r="AN16" s="90"/>
      <c r="AO16" s="94"/>
      <c r="AP16" s="90"/>
      <c r="AQ16" s="91">
        <v>-1.3880305323091306</v>
      </c>
      <c r="AR16" s="92"/>
      <c r="AS16" s="1">
        <f t="shared" si="4"/>
        <v>13984.249969149369</v>
      </c>
      <c r="AT16">
        <v>13984.249969149369</v>
      </c>
      <c r="AU16" s="1">
        <f t="shared" si="5"/>
        <v>0</v>
      </c>
      <c r="AV16" s="54">
        <f t="shared" si="6"/>
        <v>0</v>
      </c>
      <c r="AW16" s="1"/>
    </row>
    <row r="17" spans="2:48" ht="12" customHeight="1" x14ac:dyDescent="0.25">
      <c r="B17" s="85">
        <v>14</v>
      </c>
      <c r="C17" s="90">
        <v>0</v>
      </c>
      <c r="D17" s="90">
        <v>23412.150423686769</v>
      </c>
      <c r="E17" s="90">
        <v>684.86043437998126</v>
      </c>
      <c r="F17" s="90">
        <v>0</v>
      </c>
      <c r="G17" s="90">
        <v>0</v>
      </c>
      <c r="H17" s="90">
        <v>0</v>
      </c>
      <c r="I17" s="90">
        <v>66.827764784769016</v>
      </c>
      <c r="J17" s="90">
        <v>0</v>
      </c>
      <c r="K17" s="90">
        <v>2.3128978000000004</v>
      </c>
      <c r="L17" s="90">
        <v>649.68646251343171</v>
      </c>
      <c r="M17" s="90">
        <v>0</v>
      </c>
      <c r="N17" s="90">
        <v>0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4"/>
      <c r="AB17" s="94"/>
      <c r="AC17" s="94"/>
      <c r="AD17" s="90"/>
      <c r="AE17" s="90"/>
      <c r="AF17" s="90"/>
      <c r="AG17" s="90"/>
      <c r="AH17" s="90"/>
      <c r="AI17" s="90"/>
      <c r="AJ17" s="94"/>
      <c r="AK17" s="94"/>
      <c r="AL17" s="94"/>
      <c r="AM17" s="90"/>
      <c r="AN17" s="90"/>
      <c r="AO17" s="94"/>
      <c r="AP17" s="90"/>
      <c r="AQ17" s="91">
        <v>18.746743954750855</v>
      </c>
      <c r="AR17" s="92"/>
      <c r="AS17" s="1">
        <f t="shared" si="4"/>
        <v>24834.584727119702</v>
      </c>
      <c r="AT17">
        <v>24834.584727119702</v>
      </c>
      <c r="AU17" s="1">
        <f t="shared" si="5"/>
        <v>0</v>
      </c>
      <c r="AV17" s="54">
        <f t="shared" si="6"/>
        <v>0</v>
      </c>
    </row>
    <row r="18" spans="2:48" ht="12" customHeight="1" x14ac:dyDescent="0.25">
      <c r="B18" s="85">
        <v>15</v>
      </c>
      <c r="C18" s="90">
        <v>112.87408350237355</v>
      </c>
      <c r="D18" s="90">
        <v>79.469890406317106</v>
      </c>
      <c r="E18" s="90">
        <v>46954.43425848968</v>
      </c>
      <c r="F18" s="90">
        <v>579.53244510874026</v>
      </c>
      <c r="G18" s="90">
        <v>0</v>
      </c>
      <c r="H18" s="90">
        <v>1833.3607038312996</v>
      </c>
      <c r="I18" s="90">
        <v>155.5095833545156</v>
      </c>
      <c r="J18" s="90">
        <v>0</v>
      </c>
      <c r="K18" s="90">
        <v>0</v>
      </c>
      <c r="L18" s="90">
        <v>1790.3813715580825</v>
      </c>
      <c r="M18" s="90">
        <v>0</v>
      </c>
      <c r="N18" s="90">
        <v>0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4"/>
      <c r="AB18" s="94"/>
      <c r="AC18" s="94"/>
      <c r="AD18" s="90"/>
      <c r="AE18" s="90"/>
      <c r="AF18" s="90"/>
      <c r="AG18" s="90"/>
      <c r="AH18" s="90"/>
      <c r="AI18" s="90"/>
      <c r="AJ18" s="94"/>
      <c r="AK18" s="94"/>
      <c r="AL18" s="94"/>
      <c r="AM18" s="90"/>
      <c r="AN18" s="90"/>
      <c r="AO18" s="94"/>
      <c r="AP18" s="90"/>
      <c r="AQ18" s="91">
        <v>2210.828391300056</v>
      </c>
      <c r="AR18" s="92"/>
      <c r="AS18" s="1">
        <f t="shared" si="4"/>
        <v>53716.390727551065</v>
      </c>
      <c r="AT18">
        <v>53716.390727551065</v>
      </c>
      <c r="AU18" s="1">
        <f t="shared" si="5"/>
        <v>0</v>
      </c>
      <c r="AV18" s="54">
        <f t="shared" si="6"/>
        <v>0</v>
      </c>
    </row>
    <row r="19" spans="2:48" ht="12" customHeight="1" x14ac:dyDescent="0.25">
      <c r="B19" s="85">
        <v>16</v>
      </c>
      <c r="C19" s="90">
        <v>0</v>
      </c>
      <c r="D19" s="90">
        <v>0</v>
      </c>
      <c r="E19" s="90">
        <v>0.94832757420745273</v>
      </c>
      <c r="F19" s="90">
        <v>12160.136315951542</v>
      </c>
      <c r="G19" s="90">
        <v>25.019424784882855</v>
      </c>
      <c r="H19" s="90">
        <v>114.88562171850307</v>
      </c>
      <c r="I19" s="90">
        <v>19.81318846864237</v>
      </c>
      <c r="J19" s="90">
        <v>0</v>
      </c>
      <c r="K19" s="90">
        <v>4.9499511965728056</v>
      </c>
      <c r="L19" s="90">
        <v>349.28772059561214</v>
      </c>
      <c r="M19" s="90">
        <v>0</v>
      </c>
      <c r="N19" s="90">
        <v>0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4"/>
      <c r="AB19" s="94"/>
      <c r="AC19" s="94"/>
      <c r="AD19" s="90"/>
      <c r="AE19" s="90"/>
      <c r="AF19" s="90"/>
      <c r="AG19" s="90"/>
      <c r="AH19" s="90"/>
      <c r="AI19" s="90"/>
      <c r="AJ19" s="94"/>
      <c r="AK19" s="94"/>
      <c r="AL19" s="94"/>
      <c r="AM19" s="90"/>
      <c r="AN19" s="90"/>
      <c r="AO19" s="94"/>
      <c r="AP19" s="90"/>
      <c r="AQ19" s="91">
        <v>8.9470750212130952</v>
      </c>
      <c r="AR19" s="92"/>
      <c r="AS19" s="1">
        <f t="shared" si="4"/>
        <v>12683.987625311178</v>
      </c>
      <c r="AT19">
        <v>12683.987625311178</v>
      </c>
      <c r="AU19" s="1">
        <f t="shared" si="5"/>
        <v>0</v>
      </c>
      <c r="AV19" s="54">
        <f t="shared" si="6"/>
        <v>0</v>
      </c>
    </row>
    <row r="20" spans="2:48" ht="12" customHeight="1" x14ac:dyDescent="0.25">
      <c r="B20" s="85">
        <v>17</v>
      </c>
      <c r="C20" s="90">
        <v>0</v>
      </c>
      <c r="D20" s="90">
        <v>0</v>
      </c>
      <c r="E20" s="90">
        <v>0</v>
      </c>
      <c r="F20" s="90">
        <v>0</v>
      </c>
      <c r="G20" s="90">
        <v>24999.055417159481</v>
      </c>
      <c r="H20" s="90">
        <v>0</v>
      </c>
      <c r="I20" s="90">
        <v>79.843431314546663</v>
      </c>
      <c r="J20" s="90">
        <v>0</v>
      </c>
      <c r="K20" s="90">
        <v>142.93599113135292</v>
      </c>
      <c r="L20" s="90">
        <v>2.6642416322807208</v>
      </c>
      <c r="M20" s="90">
        <v>0</v>
      </c>
      <c r="N20" s="90">
        <v>0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4"/>
      <c r="AB20" s="94"/>
      <c r="AC20" s="94"/>
      <c r="AD20" s="90"/>
      <c r="AE20" s="90"/>
      <c r="AF20" s="90"/>
      <c r="AG20" s="90"/>
      <c r="AH20" s="90"/>
      <c r="AI20" s="90"/>
      <c r="AJ20" s="94"/>
      <c r="AK20" s="94"/>
      <c r="AL20" s="94"/>
      <c r="AM20" s="90"/>
      <c r="AN20" s="90"/>
      <c r="AO20" s="94"/>
      <c r="AP20" s="90"/>
      <c r="AQ20" s="91">
        <v>-27.47384984216842</v>
      </c>
      <c r="AR20" s="92"/>
      <c r="AS20" s="1">
        <f t="shared" si="4"/>
        <v>25197.025231395492</v>
      </c>
      <c r="AT20">
        <v>25197.025231395492</v>
      </c>
      <c r="AU20" s="1">
        <f t="shared" si="5"/>
        <v>0</v>
      </c>
      <c r="AV20" s="54">
        <f t="shared" si="6"/>
        <v>0</v>
      </c>
    </row>
    <row r="21" spans="2:48" ht="12" customHeight="1" x14ac:dyDescent="0.25">
      <c r="B21" s="85">
        <v>18</v>
      </c>
      <c r="C21" s="90">
        <v>0</v>
      </c>
      <c r="D21" s="90">
        <v>0</v>
      </c>
      <c r="E21" s="90">
        <v>792.45474986039039</v>
      </c>
      <c r="F21" s="90">
        <v>0</v>
      </c>
      <c r="G21" s="90">
        <v>0</v>
      </c>
      <c r="H21" s="90">
        <v>33292.300741279141</v>
      </c>
      <c r="I21" s="90">
        <v>166.85735685640211</v>
      </c>
      <c r="J21" s="90">
        <v>62.925322517983759</v>
      </c>
      <c r="K21" s="90">
        <v>217.34690524022176</v>
      </c>
      <c r="L21" s="90">
        <v>4094.1072480535881</v>
      </c>
      <c r="M21" s="90">
        <v>38.692406782738075</v>
      </c>
      <c r="N21" s="90">
        <v>0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4"/>
      <c r="AB21" s="94"/>
      <c r="AC21" s="94"/>
      <c r="AD21" s="90"/>
      <c r="AE21" s="90"/>
      <c r="AF21" s="90"/>
      <c r="AG21" s="90"/>
      <c r="AH21" s="90"/>
      <c r="AI21" s="90"/>
      <c r="AJ21" s="94"/>
      <c r="AK21" s="94"/>
      <c r="AL21" s="94"/>
      <c r="AM21" s="90"/>
      <c r="AN21" s="90"/>
      <c r="AO21" s="94"/>
      <c r="AP21" s="90"/>
      <c r="AQ21" s="91">
        <v>-42.613157593652431</v>
      </c>
      <c r="AR21" s="92"/>
      <c r="AS21" s="1">
        <f t="shared" si="4"/>
        <v>38622.071572996814</v>
      </c>
      <c r="AT21">
        <v>38622.071572996814</v>
      </c>
      <c r="AU21" s="1">
        <f t="shared" si="5"/>
        <v>0</v>
      </c>
      <c r="AV21" s="54">
        <f t="shared" si="6"/>
        <v>0</v>
      </c>
    </row>
    <row r="22" spans="2:48" ht="12" customHeight="1" x14ac:dyDescent="0.25">
      <c r="B22" s="85">
        <v>19</v>
      </c>
      <c r="C22" s="90">
        <v>0</v>
      </c>
      <c r="D22" s="90">
        <v>0</v>
      </c>
      <c r="E22" s="90">
        <v>0.42005439</v>
      </c>
      <c r="F22" s="90">
        <v>0</v>
      </c>
      <c r="G22" s="90">
        <v>2.2393096221825388</v>
      </c>
      <c r="H22" s="90">
        <v>159.63296552471607</v>
      </c>
      <c r="I22" s="90">
        <v>27731.6972340051</v>
      </c>
      <c r="J22" s="90">
        <v>0</v>
      </c>
      <c r="K22" s="90">
        <v>86.852088835462325</v>
      </c>
      <c r="L22" s="90">
        <v>1731.9332037459003</v>
      </c>
      <c r="M22" s="90">
        <v>2.8522788414420095</v>
      </c>
      <c r="N22" s="90">
        <v>0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4"/>
      <c r="AB22" s="94"/>
      <c r="AC22" s="94"/>
      <c r="AD22" s="90"/>
      <c r="AE22" s="90"/>
      <c r="AF22" s="90"/>
      <c r="AG22" s="90"/>
      <c r="AH22" s="90"/>
      <c r="AI22" s="90"/>
      <c r="AJ22" s="94"/>
      <c r="AK22" s="94"/>
      <c r="AL22" s="94"/>
      <c r="AM22" s="90"/>
      <c r="AN22" s="90"/>
      <c r="AO22" s="94"/>
      <c r="AP22" s="90"/>
      <c r="AQ22" s="91">
        <v>-10.828031713404926</v>
      </c>
      <c r="AR22" s="92"/>
      <c r="AS22" s="1">
        <f t="shared" si="4"/>
        <v>29704.799103251396</v>
      </c>
      <c r="AT22">
        <v>29704.799103251396</v>
      </c>
      <c r="AU22" s="1">
        <f t="shared" si="5"/>
        <v>0</v>
      </c>
      <c r="AV22" s="54">
        <f t="shared" si="6"/>
        <v>0</v>
      </c>
    </row>
    <row r="23" spans="2:48" ht="12" customHeight="1" x14ac:dyDescent="0.25">
      <c r="B23" s="85">
        <v>20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0">
        <v>72.200226033464489</v>
      </c>
      <c r="J23" s="90">
        <v>12713.847444359204</v>
      </c>
      <c r="K23" s="90">
        <v>124.22127435303334</v>
      </c>
      <c r="L23" s="90">
        <v>204.88386086903839</v>
      </c>
      <c r="M23" s="90">
        <v>8.9195519999999995</v>
      </c>
      <c r="N23" s="90">
        <v>0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4"/>
      <c r="AB23" s="94"/>
      <c r="AC23" s="94"/>
      <c r="AD23" s="90"/>
      <c r="AE23" s="90"/>
      <c r="AF23" s="90"/>
      <c r="AG23" s="90"/>
      <c r="AH23" s="90"/>
      <c r="AI23" s="90"/>
      <c r="AJ23" s="94"/>
      <c r="AK23" s="94"/>
      <c r="AL23" s="94"/>
      <c r="AM23" s="90"/>
      <c r="AN23" s="90"/>
      <c r="AO23" s="94"/>
      <c r="AP23" s="90"/>
      <c r="AQ23" s="91">
        <v>-12.865554291784065</v>
      </c>
      <c r="AR23" s="92"/>
      <c r="AS23" s="1">
        <f t="shared" si="4"/>
        <v>13111.206803322955</v>
      </c>
      <c r="AT23">
        <v>13111.206803322955</v>
      </c>
      <c r="AU23" s="1">
        <f t="shared" si="5"/>
        <v>0</v>
      </c>
      <c r="AV23" s="54">
        <f t="shared" si="6"/>
        <v>0</v>
      </c>
    </row>
    <row r="24" spans="2:48" ht="12" customHeight="1" x14ac:dyDescent="0.25">
      <c r="B24" s="85">
        <v>21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10.733583408704787</v>
      </c>
      <c r="J24" s="90">
        <v>0</v>
      </c>
      <c r="K24" s="90">
        <v>16772.456703119795</v>
      </c>
      <c r="L24" s="90">
        <v>12.765097621089311</v>
      </c>
      <c r="M24" s="90">
        <v>0</v>
      </c>
      <c r="N24" s="90">
        <v>0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4"/>
      <c r="AB24" s="94"/>
      <c r="AC24" s="94"/>
      <c r="AD24" s="90"/>
      <c r="AE24" s="90"/>
      <c r="AF24" s="90"/>
      <c r="AG24" s="90"/>
      <c r="AH24" s="90"/>
      <c r="AI24" s="90"/>
      <c r="AJ24" s="94"/>
      <c r="AK24" s="94"/>
      <c r="AL24" s="94"/>
      <c r="AM24" s="90"/>
      <c r="AN24" s="90"/>
      <c r="AO24" s="94"/>
      <c r="AP24" s="90"/>
      <c r="AQ24" s="91">
        <v>35.464739126487984</v>
      </c>
      <c r="AR24" s="92"/>
      <c r="AS24" s="1">
        <f t="shared" si="4"/>
        <v>16831.420123276079</v>
      </c>
      <c r="AT24">
        <v>16831.420123276079</v>
      </c>
      <c r="AU24" s="1">
        <f t="shared" si="5"/>
        <v>0</v>
      </c>
      <c r="AV24" s="54">
        <f t="shared" si="6"/>
        <v>0</v>
      </c>
    </row>
    <row r="25" spans="2:48" ht="12" customHeight="1" x14ac:dyDescent="0.25">
      <c r="B25" s="85">
        <v>22</v>
      </c>
      <c r="C25" s="90">
        <v>0</v>
      </c>
      <c r="D25" s="90">
        <v>0</v>
      </c>
      <c r="E25" s="90">
        <v>4.5466422131378268</v>
      </c>
      <c r="F25" s="90">
        <v>0</v>
      </c>
      <c r="G25" s="90">
        <v>0</v>
      </c>
      <c r="H25" s="90">
        <v>29.824348650732354</v>
      </c>
      <c r="I25" s="90">
        <v>226.2196604181747</v>
      </c>
      <c r="J25" s="90">
        <v>0</v>
      </c>
      <c r="K25" s="90">
        <v>121.75818617371901</v>
      </c>
      <c r="L25" s="90">
        <v>24789.958163245607</v>
      </c>
      <c r="M25" s="90">
        <v>0</v>
      </c>
      <c r="N25" s="90">
        <v>0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4"/>
      <c r="AB25" s="94"/>
      <c r="AC25" s="94"/>
      <c r="AD25" s="90"/>
      <c r="AE25" s="90"/>
      <c r="AF25" s="90"/>
      <c r="AG25" s="90"/>
      <c r="AH25" s="90"/>
      <c r="AI25" s="90"/>
      <c r="AJ25" s="94"/>
      <c r="AK25" s="94"/>
      <c r="AL25" s="94"/>
      <c r="AM25" s="90"/>
      <c r="AN25" s="90"/>
      <c r="AO25" s="94"/>
      <c r="AP25" s="90"/>
      <c r="AQ25" s="91">
        <v>-24.644481751383864</v>
      </c>
      <c r="AR25" s="92"/>
      <c r="AS25" s="1">
        <f t="shared" si="4"/>
        <v>25147.662518949986</v>
      </c>
      <c r="AT25">
        <v>25147.662518949986</v>
      </c>
      <c r="AU25" s="1">
        <f t="shared" si="5"/>
        <v>0</v>
      </c>
      <c r="AV25" s="54">
        <f t="shared" si="6"/>
        <v>0</v>
      </c>
    </row>
    <row r="26" spans="2:48" ht="12" customHeight="1" x14ac:dyDescent="0.25">
      <c r="B26" s="85">
        <v>23</v>
      </c>
      <c r="C26" s="90">
        <v>0</v>
      </c>
      <c r="D26" s="90">
        <v>0</v>
      </c>
      <c r="E26" s="90">
        <v>0.17641271338629599</v>
      </c>
      <c r="F26" s="90">
        <v>0</v>
      </c>
      <c r="G26" s="90">
        <v>0</v>
      </c>
      <c r="H26" s="90">
        <v>34.342616379137169</v>
      </c>
      <c r="I26" s="90">
        <v>119.11438607247972</v>
      </c>
      <c r="J26" s="90">
        <v>0</v>
      </c>
      <c r="K26" s="90">
        <v>54.098391854941475</v>
      </c>
      <c r="L26" s="90">
        <v>655.54750732145521</v>
      </c>
      <c r="M26" s="90">
        <v>27090.097800151747</v>
      </c>
      <c r="N26" s="90">
        <v>0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4"/>
      <c r="AB26" s="94"/>
      <c r="AC26" s="94"/>
      <c r="AD26" s="90"/>
      <c r="AE26" s="90"/>
      <c r="AF26" s="90"/>
      <c r="AG26" s="90"/>
      <c r="AH26" s="90"/>
      <c r="AI26" s="90"/>
      <c r="AJ26" s="94"/>
      <c r="AK26" s="94"/>
      <c r="AL26" s="94"/>
      <c r="AM26" s="90"/>
      <c r="AN26" s="90"/>
      <c r="AO26" s="94"/>
      <c r="AP26" s="90"/>
      <c r="AQ26" s="91">
        <v>-101.76096765903276</v>
      </c>
      <c r="AR26" s="92"/>
      <c r="AS26" s="1">
        <f t="shared" si="4"/>
        <v>27851.616146834112</v>
      </c>
      <c r="AT26">
        <v>27851.616146834112</v>
      </c>
      <c r="AU26" s="1">
        <f t="shared" si="5"/>
        <v>0</v>
      </c>
      <c r="AV26" s="54">
        <f t="shared" si="6"/>
        <v>0</v>
      </c>
    </row>
    <row r="27" spans="2:48" ht="12" customHeight="1" x14ac:dyDescent="0.25">
      <c r="B27" s="85">
        <v>24</v>
      </c>
      <c r="C27" s="90">
        <v>0</v>
      </c>
      <c r="D27" s="90">
        <v>0</v>
      </c>
      <c r="E27" s="90">
        <v>9.2750256743828245</v>
      </c>
      <c r="F27" s="90">
        <v>122.01690180200001</v>
      </c>
      <c r="G27" s="90">
        <v>0</v>
      </c>
      <c r="H27" s="90">
        <v>1.8886229141621129E-2</v>
      </c>
      <c r="I27" s="90">
        <v>367.82940260550453</v>
      </c>
      <c r="J27" s="90">
        <v>0.60370800699999994</v>
      </c>
      <c r="K27" s="90">
        <v>44.397657497795329</v>
      </c>
      <c r="L27" s="90">
        <v>117.91845283173014</v>
      </c>
      <c r="M27" s="90">
        <v>208.81259601289995</v>
      </c>
      <c r="N27" s="90">
        <v>10759.513235898505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4"/>
      <c r="AB27" s="94"/>
      <c r="AC27" s="94"/>
      <c r="AD27" s="90"/>
      <c r="AE27" s="90"/>
      <c r="AF27" s="90"/>
      <c r="AG27" s="90"/>
      <c r="AH27" s="90"/>
      <c r="AI27" s="90"/>
      <c r="AJ27" s="94"/>
      <c r="AK27" s="94"/>
      <c r="AL27" s="94"/>
      <c r="AM27" s="90"/>
      <c r="AN27" s="90"/>
      <c r="AO27" s="94"/>
      <c r="AP27" s="90"/>
      <c r="AQ27" s="91">
        <v>-42.589893146387112</v>
      </c>
      <c r="AR27" s="92"/>
      <c r="AS27" s="1">
        <f t="shared" si="4"/>
        <v>11587.795973412572</v>
      </c>
      <c r="AT27">
        <v>11587.795973412572</v>
      </c>
      <c r="AU27" s="1">
        <f t="shared" si="5"/>
        <v>0</v>
      </c>
      <c r="AV27" s="54">
        <f t="shared" si="6"/>
        <v>0</v>
      </c>
    </row>
    <row r="28" spans="2:48" ht="12" customHeight="1" x14ac:dyDescent="0.25">
      <c r="B28" s="85">
        <v>25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>
        <v>2151.4320819088912</v>
      </c>
      <c r="P28" s="96">
        <v>2421.2619962841354</v>
      </c>
      <c r="Q28" s="96">
        <v>5548.5900961853722</v>
      </c>
      <c r="R28" s="96">
        <v>744.18740565532482</v>
      </c>
      <c r="S28" s="96">
        <v>6001.1894916861384</v>
      </c>
      <c r="T28" s="96">
        <v>9874.2813238441904</v>
      </c>
      <c r="U28" s="96">
        <v>5275.1312681771742</v>
      </c>
      <c r="V28" s="96">
        <v>3548.0377741274028</v>
      </c>
      <c r="W28" s="96">
        <v>490.515992632723</v>
      </c>
      <c r="X28" s="96">
        <v>7532.0268769838503</v>
      </c>
      <c r="Y28" s="96">
        <v>15328.242775300645</v>
      </c>
      <c r="Z28" s="96">
        <v>6428.1523604204986</v>
      </c>
      <c r="AA28" s="94"/>
      <c r="AB28" s="94"/>
      <c r="AC28" s="94"/>
      <c r="AD28" s="90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>
        <v>30.01491</v>
      </c>
      <c r="AQ28" s="91">
        <v>0</v>
      </c>
      <c r="AR28" s="92"/>
      <c r="AS28" s="1">
        <f t="shared" si="4"/>
        <v>65373.064353206355</v>
      </c>
      <c r="AT28">
        <v>65373.064353206355</v>
      </c>
      <c r="AU28" s="1">
        <f t="shared" si="5"/>
        <v>0</v>
      </c>
      <c r="AV28" s="54">
        <f t="shared" si="6"/>
        <v>0</v>
      </c>
    </row>
    <row r="29" spans="2:48" ht="12" customHeight="1" x14ac:dyDescent="0.25">
      <c r="B29" s="85">
        <v>26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>
        <v>4436.8065839185501</v>
      </c>
      <c r="P29" s="96">
        <v>11194.080675622423</v>
      </c>
      <c r="Q29" s="96">
        <v>10651.619302222467</v>
      </c>
      <c r="R29" s="96">
        <v>4397.7590744308591</v>
      </c>
      <c r="S29" s="96">
        <v>5283.2488977746134</v>
      </c>
      <c r="T29" s="96">
        <v>9476.7728771451402</v>
      </c>
      <c r="U29" s="96">
        <v>8851.9736316076633</v>
      </c>
      <c r="V29" s="96">
        <v>4141.0692375356284</v>
      </c>
      <c r="W29" s="96">
        <v>11702.060178299804</v>
      </c>
      <c r="X29" s="96">
        <v>9660.8261236096005</v>
      </c>
      <c r="Y29" s="96">
        <v>3983.7398524908731</v>
      </c>
      <c r="Z29" s="96">
        <v>1716.2676692571304</v>
      </c>
      <c r="AA29" s="94"/>
      <c r="AB29" s="94"/>
      <c r="AC29" s="94"/>
      <c r="AD29" s="90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>
        <v>5263.3714115720104</v>
      </c>
      <c r="AQ29" s="91">
        <v>0</v>
      </c>
      <c r="AR29" s="92"/>
      <c r="AS29" s="1">
        <f t="shared" si="4"/>
        <v>90759.595515486755</v>
      </c>
      <c r="AT29">
        <v>90759.595515486784</v>
      </c>
      <c r="AU29" s="1">
        <f t="shared" si="5"/>
        <v>0</v>
      </c>
      <c r="AV29" s="54">
        <f t="shared" si="6"/>
        <v>0</v>
      </c>
    </row>
    <row r="30" spans="2:48" ht="12" customHeight="1" x14ac:dyDescent="0.25">
      <c r="B30" s="85">
        <v>27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>
        <v>28732.601737616598</v>
      </c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1">
        <v>1.7737366142682731E-3</v>
      </c>
      <c r="AR30" s="92"/>
      <c r="AS30" s="1">
        <f t="shared" si="4"/>
        <v>28732.603511353213</v>
      </c>
      <c r="AT30">
        <v>28732.603511353213</v>
      </c>
      <c r="AU30" s="1">
        <f t="shared" si="5"/>
        <v>0</v>
      </c>
      <c r="AV30" s="54">
        <f t="shared" si="6"/>
        <v>0</v>
      </c>
    </row>
    <row r="31" spans="2:48" ht="12" customHeight="1" x14ac:dyDescent="0.25">
      <c r="B31" s="85">
        <v>28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>
        <f>O50*$O$55</f>
        <v>1624.1584885570683</v>
      </c>
      <c r="AB31" s="94">
        <f>P50*$P$55</f>
        <v>3035.9802250112875</v>
      </c>
      <c r="AC31" s="94">
        <f>26.83/5</f>
        <v>5.3659999999999997</v>
      </c>
      <c r="AD31" s="94"/>
      <c r="AE31" s="94"/>
      <c r="AF31" s="94"/>
      <c r="AG31" s="94"/>
      <c r="AH31" s="94"/>
      <c r="AI31" s="134">
        <f>Q50*$Q$55</f>
        <v>1991.0807999999997</v>
      </c>
      <c r="AJ31" s="94"/>
      <c r="AK31" s="94"/>
      <c r="AL31" s="94"/>
      <c r="AM31" s="94"/>
      <c r="AN31" s="94"/>
      <c r="AO31" s="94"/>
      <c r="AP31" s="94">
        <f>S50*$S$55</f>
        <v>25.558786719144884</v>
      </c>
      <c r="AQ31" s="91">
        <v>-983.39897845888845</v>
      </c>
      <c r="AR31" s="92"/>
      <c r="AS31" s="1">
        <f t="shared" si="4"/>
        <v>5698.7453218286128</v>
      </c>
      <c r="AT31">
        <v>4698.1648529377235</v>
      </c>
      <c r="AU31" s="1">
        <f t="shared" si="5"/>
        <v>-1000.5804688908893</v>
      </c>
      <c r="AV31" s="54">
        <f t="shared" si="6"/>
        <v>-0.17557908142661535</v>
      </c>
    </row>
    <row r="32" spans="2:48" ht="12" customHeight="1" x14ac:dyDescent="0.25">
      <c r="B32" s="85">
        <v>29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>
        <f>O51*$O$55</f>
        <v>4801.9199050580337</v>
      </c>
      <c r="AB32" s="94">
        <f>P51*$P$55</f>
        <v>4665.5996815440913</v>
      </c>
      <c r="AC32" s="94">
        <f t="shared" ref="AC32:AC35" si="12">26.83/5</f>
        <v>5.3659999999999997</v>
      </c>
      <c r="AD32" s="94"/>
      <c r="AE32" s="94"/>
      <c r="AF32" s="94"/>
      <c r="AG32" s="94"/>
      <c r="AH32" s="94"/>
      <c r="AI32" s="134">
        <f>Q51*$Q$55</f>
        <v>1393.75656</v>
      </c>
      <c r="AJ32" s="94"/>
      <c r="AK32" s="94"/>
      <c r="AL32" s="94"/>
      <c r="AM32" s="94"/>
      <c r="AN32" s="94"/>
      <c r="AO32" s="94"/>
      <c r="AP32" s="94">
        <f>S51*$S$55</f>
        <v>25.956927724765539</v>
      </c>
      <c r="AQ32" s="91">
        <v>-714.6528222974357</v>
      </c>
      <c r="AR32" s="92"/>
      <c r="AS32" s="1">
        <f t="shared" si="4"/>
        <v>10177.946252029453</v>
      </c>
      <c r="AT32">
        <v>9777.7075573297225</v>
      </c>
      <c r="AU32" s="1">
        <f t="shared" si="5"/>
        <v>-400.23869469973033</v>
      </c>
      <c r="AV32" s="54">
        <f t="shared" si="6"/>
        <v>-3.9324111641867228E-2</v>
      </c>
    </row>
    <row r="33" spans="2:48" ht="12" customHeight="1" x14ac:dyDescent="0.25">
      <c r="B33" s="85">
        <v>30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>
        <f>O52*$O$55</f>
        <v>8745.0525259519982</v>
      </c>
      <c r="AB33" s="94">
        <f>P52*$P$55</f>
        <v>5643.6786737730536</v>
      </c>
      <c r="AC33" s="94">
        <f t="shared" si="12"/>
        <v>5.3659999999999997</v>
      </c>
      <c r="AD33" s="94"/>
      <c r="AE33" s="94"/>
      <c r="AF33" s="94"/>
      <c r="AG33" s="94"/>
      <c r="AH33" s="94"/>
      <c r="AI33" s="134">
        <f>Q52*$Q$55</f>
        <v>1244.4254999999998</v>
      </c>
      <c r="AJ33" s="94"/>
      <c r="AK33" s="94"/>
      <c r="AL33" s="94"/>
      <c r="AM33" s="94"/>
      <c r="AN33" s="94"/>
      <c r="AO33" s="94"/>
      <c r="AP33" s="94">
        <f>S52*$S$55</f>
        <v>456.8828854161174</v>
      </c>
      <c r="AQ33" s="91">
        <v>-1975.532940141813</v>
      </c>
      <c r="AR33" s="92"/>
      <c r="AS33" s="1">
        <f t="shared" si="4"/>
        <v>14119.872644999354</v>
      </c>
      <c r="AT33">
        <v>13862.39752474094</v>
      </c>
      <c r="AU33" s="1">
        <f t="shared" si="5"/>
        <v>-257.47512025841388</v>
      </c>
      <c r="AV33" s="54">
        <f t="shared" si="6"/>
        <v>-1.8234946357650075E-2</v>
      </c>
    </row>
    <row r="34" spans="2:48" ht="12" customHeight="1" x14ac:dyDescent="0.25">
      <c r="B34" s="85">
        <v>31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>
        <f>O53*$O$55</f>
        <v>14494.567925171927</v>
      </c>
      <c r="AB34" s="94">
        <f>P53*$P$55</f>
        <v>8805.5832727294455</v>
      </c>
      <c r="AC34" s="94">
        <f t="shared" si="12"/>
        <v>5.3659999999999997</v>
      </c>
      <c r="AD34" s="94"/>
      <c r="AE34" s="94"/>
      <c r="AF34" s="94"/>
      <c r="AG34" s="94"/>
      <c r="AH34" s="94"/>
      <c r="AI34" s="134">
        <f>Q53*$Q$55</f>
        <v>199.10807999999997</v>
      </c>
      <c r="AJ34" s="94"/>
      <c r="AK34" s="94"/>
      <c r="AL34" s="94"/>
      <c r="AM34" s="94"/>
      <c r="AN34" s="94"/>
      <c r="AO34" s="94"/>
      <c r="AP34" s="94">
        <f>S53*$S$55</f>
        <v>129.462116626327</v>
      </c>
      <c r="AQ34" s="91">
        <v>-799.62370854418259</v>
      </c>
      <c r="AR34" s="92"/>
      <c r="AS34" s="1">
        <f t="shared" si="4"/>
        <v>22834.463685983519</v>
      </c>
      <c r="AT34">
        <v>23637.939469693203</v>
      </c>
      <c r="AU34" s="1">
        <f t="shared" si="5"/>
        <v>803.47578370968404</v>
      </c>
      <c r="AV34" s="54">
        <f t="shared" si="6"/>
        <v>3.518697854081336E-2</v>
      </c>
    </row>
    <row r="35" spans="2:48" ht="12" customHeight="1" x14ac:dyDescent="0.25">
      <c r="B35" s="85">
        <v>32</v>
      </c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>
        <f>O54*$O$55</f>
        <v>35429.268198467333</v>
      </c>
      <c r="AB35" s="94">
        <f>P54*$P$55</f>
        <v>28755.326229140719</v>
      </c>
      <c r="AC35" s="94">
        <f t="shared" si="12"/>
        <v>5.3659999999999997</v>
      </c>
      <c r="AD35" s="94"/>
      <c r="AE35" s="94"/>
      <c r="AF35" s="94"/>
      <c r="AG35" s="94"/>
      <c r="AH35" s="94"/>
      <c r="AI35" s="134">
        <f>Q54*$Q$55</f>
        <v>149.33105999999998</v>
      </c>
      <c r="AJ35" s="94"/>
      <c r="AK35" s="94"/>
      <c r="AL35" s="94"/>
      <c r="AM35" s="94"/>
      <c r="AN35" s="94"/>
      <c r="AO35" s="94"/>
      <c r="AP35" s="94">
        <f>S54*$S$55</f>
        <v>382.92292725026527</v>
      </c>
      <c r="AQ35" s="91">
        <v>4473.2066757057182</v>
      </c>
      <c r="AR35" s="92"/>
      <c r="AS35" s="1">
        <f t="shared" si="4"/>
        <v>69195.421090564036</v>
      </c>
      <c r="AT35">
        <v>70050.239590703393</v>
      </c>
      <c r="AU35" s="1">
        <f t="shared" si="5"/>
        <v>854.81850013935764</v>
      </c>
      <c r="AV35" s="54">
        <f t="shared" si="6"/>
        <v>1.2353685932780986E-2</v>
      </c>
    </row>
    <row r="36" spans="2:48" ht="12" customHeight="1" x14ac:dyDescent="0.25">
      <c r="B36" s="85">
        <v>33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>
        <v>1341.3684282292686</v>
      </c>
      <c r="AC36" s="94">
        <v>7518.6541899999984</v>
      </c>
      <c r="AD36" s="94">
        <f>R50*R55</f>
        <v>118.02567261519425</v>
      </c>
      <c r="AE36" s="94">
        <f>R51*R55</f>
        <v>197.33230669241303</v>
      </c>
      <c r="AF36" s="94">
        <f>R52*R55</f>
        <v>260.01893225915489</v>
      </c>
      <c r="AG36" s="94">
        <f>R53*R55</f>
        <v>404.21291387373901</v>
      </c>
      <c r="AH36" s="94">
        <f>R54*R55</f>
        <v>1922.1581345594984</v>
      </c>
      <c r="AI36" s="94"/>
      <c r="AJ36" s="94">
        <v>13722.231300758005</v>
      </c>
      <c r="AK36" s="94">
        <v>4006.8901377098273</v>
      </c>
      <c r="AL36" s="94">
        <v>695.52296735031621</v>
      </c>
      <c r="AM36" s="94"/>
      <c r="AN36" s="94"/>
      <c r="AO36" s="94"/>
      <c r="AP36" s="94"/>
      <c r="AQ36" s="91">
        <v>-5.8181467466056347E-6</v>
      </c>
      <c r="AR36" s="92"/>
      <c r="AS36" s="1">
        <f t="shared" si="4"/>
        <v>30186.414978229266</v>
      </c>
      <c r="AT36">
        <v>30186.414978229266</v>
      </c>
      <c r="AU36" s="1">
        <f t="shared" si="5"/>
        <v>0</v>
      </c>
      <c r="AV36" s="54">
        <f t="shared" si="6"/>
        <v>0</v>
      </c>
    </row>
    <row r="37" spans="2:48" ht="12" customHeight="1" x14ac:dyDescent="0.25">
      <c r="B37" s="85">
        <v>34</v>
      </c>
      <c r="C37" s="95">
        <v>220.49358344719769</v>
      </c>
      <c r="D37" s="95">
        <v>4.9701093522171185</v>
      </c>
      <c r="E37" s="95">
        <v>7443.3280522620744</v>
      </c>
      <c r="F37" s="95">
        <v>679.99647241956018</v>
      </c>
      <c r="G37" s="95">
        <v>769.41111389684818</v>
      </c>
      <c r="H37" s="95">
        <v>961.64391958760234</v>
      </c>
      <c r="I37" s="95">
        <v>1093.6419519010888</v>
      </c>
      <c r="J37" s="95">
        <v>502.74426985451072</v>
      </c>
      <c r="K37" s="95">
        <v>299.46574868159934</v>
      </c>
      <c r="L37" s="95">
        <v>1005.1546806826192</v>
      </c>
      <c r="M37" s="95">
        <v>741.38139867268342</v>
      </c>
      <c r="N37" s="95">
        <v>0</v>
      </c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1">
        <v>0</v>
      </c>
      <c r="AR37" s="92"/>
      <c r="AS37" s="1">
        <f t="shared" si="4"/>
        <v>13722.231300758001</v>
      </c>
      <c r="AT37">
        <v>13722.231300758005</v>
      </c>
      <c r="AU37" s="1">
        <f t="shared" si="5"/>
        <v>0</v>
      </c>
      <c r="AV37" s="54">
        <f t="shared" si="6"/>
        <v>0</v>
      </c>
    </row>
    <row r="38" spans="2:48" ht="12" customHeight="1" x14ac:dyDescent="0.25">
      <c r="B38" s="85">
        <v>35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>
        <v>178.08796944101738</v>
      </c>
      <c r="P38" s="96">
        <v>55.727277879736633</v>
      </c>
      <c r="Q38" s="96">
        <v>2403.221778721037</v>
      </c>
      <c r="R38" s="96">
        <v>55.646121403247129</v>
      </c>
      <c r="S38" s="96">
        <v>210.90361573434876</v>
      </c>
      <c r="T38" s="96">
        <v>358.98086346918024</v>
      </c>
      <c r="U38" s="96">
        <v>-470.82900746130014</v>
      </c>
      <c r="V38" s="96">
        <v>155.68929815684635</v>
      </c>
      <c r="W38" s="96">
        <v>722.80024266025293</v>
      </c>
      <c r="X38" s="96">
        <v>89.903023928899003</v>
      </c>
      <c r="Y38" s="96">
        <v>229.45392555142274</v>
      </c>
      <c r="Z38" s="96">
        <v>17.305028225138386</v>
      </c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1">
        <v>0</v>
      </c>
      <c r="AR38" s="92"/>
      <c r="AS38" s="1">
        <f t="shared" si="4"/>
        <v>4006.8901377098268</v>
      </c>
      <c r="AT38">
        <v>4006.8901377098273</v>
      </c>
      <c r="AU38" s="1">
        <f t="shared" si="5"/>
        <v>0</v>
      </c>
      <c r="AV38" s="54">
        <f t="shared" si="6"/>
        <v>0</v>
      </c>
    </row>
    <row r="39" spans="2:48" ht="12" customHeight="1" x14ac:dyDescent="0.25">
      <c r="B39" s="85">
        <v>36</v>
      </c>
      <c r="C39" s="97">
        <v>2.4022647025555735</v>
      </c>
      <c r="D39" s="97">
        <v>26.963878163703356</v>
      </c>
      <c r="E39" s="97">
        <v>665.88840329794004</v>
      </c>
      <c r="F39" s="97">
        <v>6.0693173022778576E-5</v>
      </c>
      <c r="G39" s="97">
        <v>0</v>
      </c>
      <c r="H39" s="97">
        <v>0</v>
      </c>
      <c r="I39" s="97">
        <v>0.26836049294498593</v>
      </c>
      <c r="J39" s="97">
        <v>0</v>
      </c>
      <c r="K39" s="97">
        <v>0</v>
      </c>
      <c r="L39" s="97">
        <v>0</v>
      </c>
      <c r="M39" s="97">
        <v>0</v>
      </c>
      <c r="N39" s="97">
        <v>0</v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1">
        <v>0</v>
      </c>
      <c r="AR39" s="92"/>
      <c r="AS39" s="1">
        <f t="shared" si="4"/>
        <v>695.522967350317</v>
      </c>
      <c r="AT39">
        <v>695.52296735031621</v>
      </c>
      <c r="AU39" s="1">
        <f t="shared" si="5"/>
        <v>0</v>
      </c>
      <c r="AV39" s="54">
        <f t="shared" si="6"/>
        <v>0</v>
      </c>
    </row>
    <row r="40" spans="2:48" ht="12" customHeight="1" x14ac:dyDescent="0.25">
      <c r="B40" s="85">
        <v>37</v>
      </c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>
        <v>21187.119321353213</v>
      </c>
      <c r="AD40" s="94">
        <f>T50*T55</f>
        <v>-5593.5646821943265</v>
      </c>
      <c r="AE40" s="94">
        <f>T51*T55</f>
        <v>-4396.5967897214887</v>
      </c>
      <c r="AF40" s="94">
        <f>T52*T55</f>
        <v>-2735.1760099095659</v>
      </c>
      <c r="AG40" s="94">
        <f>T53*T55</f>
        <v>748.84250257788824</v>
      </c>
      <c r="AH40" s="94">
        <f>T54*T55</f>
        <v>24159.426654652449</v>
      </c>
      <c r="AI40" s="94">
        <v>1987.02527822927</v>
      </c>
      <c r="AJ40" s="94"/>
      <c r="AK40" s="94"/>
      <c r="AL40" s="94"/>
      <c r="AM40" s="94"/>
      <c r="AN40" s="94"/>
      <c r="AO40" s="94"/>
      <c r="AP40" s="94">
        <v>2297.1774911766861</v>
      </c>
      <c r="AQ40" s="91">
        <v>1.474541932111606E-5</v>
      </c>
      <c r="AR40" s="92"/>
      <c r="AS40" s="1">
        <f t="shared" si="4"/>
        <v>37654.253780909545</v>
      </c>
      <c r="AT40">
        <v>37654.253780909545</v>
      </c>
      <c r="AU40" s="1">
        <f t="shared" si="5"/>
        <v>0</v>
      </c>
      <c r="AV40" s="54">
        <f t="shared" si="6"/>
        <v>0</v>
      </c>
    </row>
    <row r="41" spans="2:48" ht="12" customHeight="1" x14ac:dyDescent="0.25">
      <c r="B41" s="85">
        <v>38</v>
      </c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>
        <v>-1158.9116294489993</v>
      </c>
      <c r="AN41" s="94"/>
      <c r="AO41" s="94"/>
      <c r="AP41" s="94"/>
      <c r="AQ41" s="91">
        <v>0</v>
      </c>
      <c r="AR41" s="92"/>
      <c r="AS41" s="1">
        <f t="shared" si="4"/>
        <v>-1158.9116294489993</v>
      </c>
      <c r="AT41">
        <v>-1158.9116294489993</v>
      </c>
      <c r="AU41" s="1">
        <f t="shared" si="5"/>
        <v>0</v>
      </c>
      <c r="AV41" s="54">
        <f t="shared" si="6"/>
        <v>0</v>
      </c>
    </row>
    <row r="42" spans="2:48" ht="12" customHeight="1" x14ac:dyDescent="0.25">
      <c r="B42" s="85">
        <v>39</v>
      </c>
      <c r="C42" s="95">
        <v>3819.6224523066362</v>
      </c>
      <c r="D42" s="95">
        <v>47.373941739300513</v>
      </c>
      <c r="E42" s="95">
        <v>21003.334007613063</v>
      </c>
      <c r="F42" s="95">
        <v>39.433811826993534</v>
      </c>
      <c r="G42" s="95">
        <v>0</v>
      </c>
      <c r="H42" s="95">
        <v>-24928.542476947474</v>
      </c>
      <c r="I42" s="95">
        <v>18.778263461489345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1">
        <v>-7.9438677857979201E-12</v>
      </c>
      <c r="AR42" s="92"/>
      <c r="AS42" s="1">
        <f t="shared" si="4"/>
        <v>0</v>
      </c>
      <c r="AT42">
        <v>0</v>
      </c>
      <c r="AU42" s="1">
        <f t="shared" si="5"/>
        <v>0</v>
      </c>
      <c r="AV42" s="54" t="e">
        <f t="shared" si="6"/>
        <v>#DIV/0!</v>
      </c>
    </row>
    <row r="43" spans="2:48" ht="12" customHeight="1" x14ac:dyDescent="0.25">
      <c r="B43" s="85">
        <v>40</v>
      </c>
      <c r="C43" s="95">
        <v>666.64226002886221</v>
      </c>
      <c r="D43" s="95">
        <v>2990.0202500207351</v>
      </c>
      <c r="E43" s="95">
        <v>36316.969876271454</v>
      </c>
      <c r="F43" s="95">
        <v>9.871975287768267E-2</v>
      </c>
      <c r="G43" s="95">
        <v>0.38692219397898597</v>
      </c>
      <c r="H43" s="95">
        <v>185.92564379361102</v>
      </c>
      <c r="I43" s="95">
        <v>1647.7875108297114</v>
      </c>
      <c r="J43" s="95">
        <v>719.90827798384612</v>
      </c>
      <c r="K43" s="95">
        <v>90.324005207865071</v>
      </c>
      <c r="L43" s="95">
        <v>2609.3233270581645</v>
      </c>
      <c r="M43" s="95">
        <v>21.170157643017873</v>
      </c>
      <c r="N43" s="95">
        <v>0</v>
      </c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>
        <v>278.09730999999999</v>
      </c>
      <c r="AB43" s="94">
        <v>9779.4572674423307</v>
      </c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1">
        <v>1009.8276826818546</v>
      </c>
      <c r="AR43" s="92"/>
      <c r="AS43" s="1">
        <f t="shared" si="4"/>
        <v>56315.939210908306</v>
      </c>
      <c r="AT43">
        <v>56315.939210908306</v>
      </c>
      <c r="AU43" s="1">
        <f t="shared" si="5"/>
        <v>0</v>
      </c>
      <c r="AV43" s="54">
        <f t="shared" si="6"/>
        <v>0</v>
      </c>
    </row>
    <row r="44" spans="2:48" ht="12" customHeight="1" thickBot="1" x14ac:dyDescent="0.3">
      <c r="B44" s="101">
        <v>41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9"/>
      <c r="AR44" s="93"/>
      <c r="AT44">
        <v>-2.0691004465334117E-11</v>
      </c>
    </row>
    <row r="45" spans="2:48" x14ac:dyDescent="0.25">
      <c r="B45" s="88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7"/>
      <c r="AR45" s="87"/>
    </row>
    <row r="46" spans="2:48" x14ac:dyDescent="0.25">
      <c r="C46" s="1">
        <f>SUM(C4:C43)</f>
        <v>17644.818242786114</v>
      </c>
      <c r="D46" s="1">
        <f t="shared" ref="D46:AP46" si="13">SUM(D4:D43)</f>
        <v>26560.948493369044</v>
      </c>
      <c r="E46" s="1">
        <f t="shared" si="13"/>
        <v>113876.63624473971</v>
      </c>
      <c r="F46" s="1">
        <f t="shared" si="13"/>
        <v>13581.214727554887</v>
      </c>
      <c r="G46" s="1">
        <f t="shared" si="13"/>
        <v>25796.112187657371</v>
      </c>
      <c r="H46" s="1">
        <f t="shared" si="13"/>
        <v>11683.392970046409</v>
      </c>
      <c r="I46" s="1">
        <f>SUM(I4:I43)</f>
        <v>31797.143334389973</v>
      </c>
      <c r="J46" s="1">
        <f t="shared" si="13"/>
        <v>14000.029022722545</v>
      </c>
      <c r="K46" s="1">
        <f t="shared" si="13"/>
        <v>17961.119801092362</v>
      </c>
      <c r="L46" s="1">
        <f t="shared" si="13"/>
        <v>39156.444308229351</v>
      </c>
      <c r="M46" s="1">
        <f t="shared" si="13"/>
        <v>28111.926190104525</v>
      </c>
      <c r="N46" s="1">
        <f t="shared" si="13"/>
        <v>10759.513235898505</v>
      </c>
      <c r="O46" s="1">
        <f t="shared" si="13"/>
        <v>13984.249969149369</v>
      </c>
      <c r="P46" s="1">
        <f t="shared" si="13"/>
        <v>24834.584727119702</v>
      </c>
      <c r="Q46" s="1">
        <f t="shared" si="13"/>
        <v>53716.390727551065</v>
      </c>
      <c r="R46" s="1">
        <f t="shared" si="13"/>
        <v>12683.987625311178</v>
      </c>
      <c r="S46" s="1">
        <f t="shared" si="13"/>
        <v>25197.025231395492</v>
      </c>
      <c r="T46" s="1">
        <f t="shared" si="13"/>
        <v>38622.071572996814</v>
      </c>
      <c r="U46" s="1">
        <f t="shared" si="13"/>
        <v>29704.799103251396</v>
      </c>
      <c r="V46" s="1">
        <f t="shared" si="13"/>
        <v>13111.206803322955</v>
      </c>
      <c r="W46" s="1">
        <f t="shared" si="13"/>
        <v>16831.420123276079</v>
      </c>
      <c r="X46" s="1">
        <f t="shared" si="13"/>
        <v>25147.662518949986</v>
      </c>
      <c r="Y46" s="1">
        <f t="shared" si="13"/>
        <v>27851.616146834112</v>
      </c>
      <c r="Z46" s="1">
        <f t="shared" si="13"/>
        <v>11587.795973412572</v>
      </c>
      <c r="AA46" s="1">
        <f t="shared" si="13"/>
        <v>65373.064353206355</v>
      </c>
      <c r="AB46" s="1">
        <f t="shared" si="13"/>
        <v>90759.595515486784</v>
      </c>
      <c r="AC46" s="1">
        <f t="shared" si="13"/>
        <v>28732.603511353213</v>
      </c>
      <c r="AD46" s="1">
        <f t="shared" si="13"/>
        <v>5698.74532182861</v>
      </c>
      <c r="AE46" s="1">
        <f t="shared" si="13"/>
        <v>10177.946252029453</v>
      </c>
      <c r="AF46" s="1">
        <f t="shared" si="13"/>
        <v>14119.872644999352</v>
      </c>
      <c r="AG46" s="1">
        <f t="shared" si="13"/>
        <v>22834.463685983523</v>
      </c>
      <c r="AH46" s="1">
        <f t="shared" si="13"/>
        <v>69195.421090564036</v>
      </c>
      <c r="AI46" s="1">
        <f t="shared" si="13"/>
        <v>30186.414978229273</v>
      </c>
      <c r="AJ46" s="1">
        <f t="shared" si="13"/>
        <v>13722.231300758005</v>
      </c>
      <c r="AK46" s="1">
        <f t="shared" si="13"/>
        <v>4006.8901377098273</v>
      </c>
      <c r="AL46" s="1">
        <f t="shared" si="13"/>
        <v>695.52296735031621</v>
      </c>
      <c r="AM46" s="1">
        <f t="shared" si="13"/>
        <v>37654.253780909545</v>
      </c>
      <c r="AN46" s="1">
        <f t="shared" si="13"/>
        <v>-1158.9116294489993</v>
      </c>
      <c r="AO46" s="1">
        <f t="shared" si="13"/>
        <v>0</v>
      </c>
      <c r="AP46" s="1">
        <f t="shared" si="13"/>
        <v>56315.939210908306</v>
      </c>
      <c r="AQ46" s="1">
        <f>SUM(AQ4:AQ44)</f>
        <v>-5.8889781939797103E-11</v>
      </c>
      <c r="AR46" s="1"/>
    </row>
    <row r="47" spans="2:48" x14ac:dyDescent="0.25">
      <c r="C47">
        <v>17644.818242786114</v>
      </c>
      <c r="D47">
        <v>26560.948493369044</v>
      </c>
      <c r="E47">
        <v>113876.63624473971</v>
      </c>
      <c r="F47">
        <v>13581.214727554887</v>
      </c>
      <c r="G47">
        <v>25796.112187657371</v>
      </c>
      <c r="H47">
        <v>11683.392970046409</v>
      </c>
      <c r="I47">
        <v>31797.143334389973</v>
      </c>
      <c r="J47">
        <v>14000.029022722545</v>
      </c>
      <c r="K47">
        <v>17961.119801092362</v>
      </c>
      <c r="L47">
        <v>39156.444308229351</v>
      </c>
      <c r="M47">
        <v>28111.926190104525</v>
      </c>
      <c r="N47">
        <v>10759.513235898505</v>
      </c>
      <c r="O47">
        <v>13984.249969149369</v>
      </c>
      <c r="P47">
        <v>24834.584727119702</v>
      </c>
      <c r="Q47">
        <v>53716.390727551065</v>
      </c>
      <c r="R47">
        <v>12683.987625311178</v>
      </c>
      <c r="S47">
        <v>25197.025231395492</v>
      </c>
      <c r="T47">
        <v>38622.071572996814</v>
      </c>
      <c r="U47">
        <v>29704.799103251396</v>
      </c>
      <c r="V47">
        <v>13111.206803322955</v>
      </c>
      <c r="W47">
        <v>16831.420123276079</v>
      </c>
      <c r="X47">
        <v>25147.662518949986</v>
      </c>
      <c r="Y47">
        <v>27851.616146834112</v>
      </c>
      <c r="Z47">
        <v>11587.795973412572</v>
      </c>
      <c r="AA47">
        <v>65373.064353206355</v>
      </c>
      <c r="AB47">
        <v>90759.595515486784</v>
      </c>
      <c r="AC47">
        <v>28732.603511353213</v>
      </c>
      <c r="AD47">
        <v>4698.1648529377235</v>
      </c>
      <c r="AE47">
        <v>9777.7075573297225</v>
      </c>
      <c r="AF47">
        <v>13862.39752474094</v>
      </c>
      <c r="AG47">
        <v>23637.939469693203</v>
      </c>
      <c r="AH47">
        <v>70050.239590703393</v>
      </c>
      <c r="AI47">
        <v>30186.414978229266</v>
      </c>
      <c r="AJ47">
        <v>13722.231300758005</v>
      </c>
      <c r="AK47">
        <v>4006.8901377098273</v>
      </c>
      <c r="AL47">
        <v>695.52296735031621</v>
      </c>
      <c r="AM47">
        <v>37654.253780909545</v>
      </c>
      <c r="AN47">
        <v>-1158.9116294489993</v>
      </c>
      <c r="AO47">
        <v>0</v>
      </c>
      <c r="AP47">
        <v>56315.939210908306</v>
      </c>
      <c r="AQ47">
        <v>-2.0691004465334117E-11</v>
      </c>
    </row>
    <row r="48" spans="2:48" ht="15.75" thickBot="1" x14ac:dyDescent="0.3"/>
    <row r="49" spans="2:37" x14ac:dyDescent="0.25">
      <c r="B49" s="2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6" t="s">
        <v>2</v>
      </c>
      <c r="P49" s="26" t="s">
        <v>3</v>
      </c>
      <c r="Q49" s="26" t="s">
        <v>37</v>
      </c>
      <c r="R49" s="26" t="s">
        <v>38</v>
      </c>
      <c r="S49" s="26" t="s">
        <v>39</v>
      </c>
      <c r="T49" s="26" t="s">
        <v>40</v>
      </c>
      <c r="U49" s="27" t="s">
        <v>41</v>
      </c>
      <c r="W49" s="126" t="s">
        <v>36</v>
      </c>
      <c r="X49" s="127"/>
      <c r="Y49" s="127"/>
      <c r="Z49" s="127"/>
      <c r="AA49" s="127"/>
      <c r="AB49" s="128"/>
    </row>
    <row r="50" spans="2:37" x14ac:dyDescent="0.25">
      <c r="B50" s="28" t="s">
        <v>50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18">
        <v>2.4950600059126596E-2</v>
      </c>
      <c r="P50" s="18">
        <v>5.963874986836696E-2</v>
      </c>
      <c r="Q50" s="18">
        <v>0.4</v>
      </c>
      <c r="R50" s="18">
        <v>4.067399176019211E-2</v>
      </c>
      <c r="S50" s="18">
        <v>2.5038397584022709E-2</v>
      </c>
      <c r="T50" s="18">
        <v>-0.45913125274162725</v>
      </c>
      <c r="U50" s="29">
        <v>9.5133117054281485E-2</v>
      </c>
      <c r="W50" s="19" t="s">
        <v>42</v>
      </c>
      <c r="X50" s="17" t="s">
        <v>43</v>
      </c>
      <c r="Y50" s="17" t="s">
        <v>44</v>
      </c>
      <c r="Z50" s="17" t="s">
        <v>45</v>
      </c>
      <c r="AA50" s="17" t="s">
        <v>46</v>
      </c>
      <c r="AB50" s="22" t="s">
        <v>47</v>
      </c>
      <c r="AG50">
        <v>990.50033110911033</v>
      </c>
      <c r="AH50">
        <f>AI50-AG50</f>
        <v>1000.5804688908894</v>
      </c>
      <c r="AI50">
        <v>1991.0807999999997</v>
      </c>
      <c r="AK50">
        <f>AH50/12</f>
        <v>83.381705740907449</v>
      </c>
    </row>
    <row r="51" spans="2:37" x14ac:dyDescent="0.25">
      <c r="B51" s="28" t="s">
        <v>52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18">
        <v>7.3767913606451199E-2</v>
      </c>
      <c r="P51" s="18">
        <v>9.1650969957324441E-2</v>
      </c>
      <c r="Q51" s="18">
        <v>0.28000000000000003</v>
      </c>
      <c r="R51" s="18">
        <v>6.8004633556255883E-2</v>
      </c>
      <c r="S51" s="18">
        <v>2.542843224813943E-2</v>
      </c>
      <c r="T51" s="18">
        <v>-0.36088167502386892</v>
      </c>
      <c r="U51" s="29">
        <v>0.1306970337596329</v>
      </c>
      <c r="W51" s="19" t="s">
        <v>48</v>
      </c>
      <c r="X51" s="17">
        <v>8.5238794408173113E-2</v>
      </c>
      <c r="Y51" s="17">
        <v>8.4824674359728208E-2</v>
      </c>
      <c r="Z51" s="17">
        <v>7.7919364205027916E-2</v>
      </c>
      <c r="AA51" s="17">
        <v>6.4060555931178584E-2</v>
      </c>
      <c r="AB51" s="22">
        <v>3.835366793007379E-2</v>
      </c>
      <c r="AG51">
        <v>993.51786530027005</v>
      </c>
      <c r="AH51">
        <f t="shared" ref="AH51:AH54" si="14">AI51-AG51</f>
        <v>400.23869469972999</v>
      </c>
      <c r="AI51">
        <v>1393.75656</v>
      </c>
      <c r="AK51">
        <f>AH51/12</f>
        <v>33.353224558310835</v>
      </c>
    </row>
    <row r="52" spans="2:37" x14ac:dyDescent="0.25">
      <c r="B52" s="28" t="s">
        <v>54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18">
        <v>0.13434299029827496</v>
      </c>
      <c r="P52" s="18">
        <v>0.11086433896694327</v>
      </c>
      <c r="Q52" s="18">
        <v>0.25</v>
      </c>
      <c r="R52" s="18">
        <v>8.960769020723458E-2</v>
      </c>
      <c r="S52" s="18">
        <v>0.44758053111399693</v>
      </c>
      <c r="T52" s="18">
        <v>-0.22450885244898586</v>
      </c>
      <c r="U52" s="29">
        <v>0.15277056570285413</v>
      </c>
      <c r="W52" s="19" t="s">
        <v>25</v>
      </c>
      <c r="X52" s="17">
        <v>2.1920649231981682E-3</v>
      </c>
      <c r="Y52" s="17">
        <v>2.4604589759975645E-3</v>
      </c>
      <c r="Z52" s="17">
        <v>3.5658446587293747E-3</v>
      </c>
      <c r="AA52" s="17">
        <v>3.4224114908832171E-3</v>
      </c>
      <c r="AB52" s="22">
        <v>3.9679911255369269E-3</v>
      </c>
      <c r="AG52">
        <v>986.95037974158527</v>
      </c>
      <c r="AH52">
        <f t="shared" si="14"/>
        <v>257.47512025841456</v>
      </c>
      <c r="AI52">
        <v>1244.4254999999998</v>
      </c>
      <c r="AK52">
        <f t="shared" ref="AK52:AK54" si="15">AH52/12</f>
        <v>21.456260021534547</v>
      </c>
    </row>
    <row r="53" spans="2:37" x14ac:dyDescent="0.25">
      <c r="B53" s="28" t="s">
        <v>56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18">
        <v>0.22266802770713831</v>
      </c>
      <c r="P53" s="18">
        <v>0.17297674534274513</v>
      </c>
      <c r="Q53" s="18">
        <v>0.04</v>
      </c>
      <c r="R53" s="18">
        <v>0.13929980117009855</v>
      </c>
      <c r="S53" s="18">
        <v>0.12682620594548877</v>
      </c>
      <c r="T53" s="18">
        <v>6.1466527312934088E-2</v>
      </c>
      <c r="U53" s="29">
        <v>0.21025352570659558</v>
      </c>
      <c r="W53" s="19" t="s">
        <v>49</v>
      </c>
      <c r="X53" s="17">
        <v>0.22374727872309166</v>
      </c>
      <c r="Y53" s="17">
        <v>0.25587320162987476</v>
      </c>
      <c r="Z53" s="17">
        <v>0.25336832464754716</v>
      </c>
      <c r="AA53" s="17">
        <v>0.24018283593287615</v>
      </c>
      <c r="AB53" s="22">
        <v>0.19469931944533775</v>
      </c>
      <c r="AG53">
        <v>1002.5838637096833</v>
      </c>
      <c r="AH53">
        <f t="shared" si="14"/>
        <v>-803.47578370968336</v>
      </c>
      <c r="AI53">
        <v>199.10807999999997</v>
      </c>
      <c r="AK53">
        <f t="shared" si="15"/>
        <v>-66.95631530914028</v>
      </c>
    </row>
    <row r="54" spans="2:37" x14ac:dyDescent="0.25">
      <c r="B54" s="28" t="s">
        <v>58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18">
        <v>0.54427046832900905</v>
      </c>
      <c r="P54" s="18">
        <v>0.56486919586462025</v>
      </c>
      <c r="Q54" s="18">
        <v>0.03</v>
      </c>
      <c r="R54" s="18">
        <v>0.66241388330621886</v>
      </c>
      <c r="S54" s="18">
        <v>0.37512643310835225</v>
      </c>
      <c r="T54" s="18">
        <v>1.9830552529015484</v>
      </c>
      <c r="U54" s="29">
        <v>0.41114575777663598</v>
      </c>
      <c r="W54" s="19" t="s">
        <v>51</v>
      </c>
      <c r="X54" s="17">
        <v>7.1818931097858071E-2</v>
      </c>
      <c r="Y54" s="17">
        <v>6.172312141958141E-2</v>
      </c>
      <c r="Z54" s="17">
        <v>5.4985874547783344E-2</v>
      </c>
      <c r="AA54" s="17">
        <v>4.8098804546381976E-2</v>
      </c>
      <c r="AB54" s="22">
        <v>3.1912326465185659E-2</v>
      </c>
      <c r="AG54">
        <v>1004.1495601393501</v>
      </c>
      <c r="AH54">
        <f t="shared" si="14"/>
        <v>-854.81850013935014</v>
      </c>
      <c r="AI54">
        <v>149.33105999999998</v>
      </c>
      <c r="AK54">
        <f t="shared" si="15"/>
        <v>-71.234875011612516</v>
      </c>
    </row>
    <row r="55" spans="2:37" ht="15.75" thickBot="1" x14ac:dyDescent="0.3">
      <c r="B55" s="30" t="s">
        <v>65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31">
        <v>65094.96704320635</v>
      </c>
      <c r="P55" s="31">
        <v>50906.168082198594</v>
      </c>
      <c r="Q55" s="31">
        <v>4977.7019999999993</v>
      </c>
      <c r="R55" s="31">
        <v>2901.7479599999997</v>
      </c>
      <c r="S55" s="31">
        <v>1020.78364373662</v>
      </c>
      <c r="T55" s="31">
        <v>12182.931675404951</v>
      </c>
      <c r="U55" s="32">
        <v>106941.76936000001</v>
      </c>
      <c r="W55" s="19" t="s">
        <v>53</v>
      </c>
      <c r="X55" s="17">
        <v>1.5656130651146054E-2</v>
      </c>
      <c r="Y55" s="17">
        <v>1.6451741940906872E-2</v>
      </c>
      <c r="Z55" s="17">
        <v>1.3335825988678118E-2</v>
      </c>
      <c r="AA55" s="17">
        <v>1.5538011349443933E-2</v>
      </c>
      <c r="AB55" s="22">
        <v>1.4512332450929418E-2</v>
      </c>
    </row>
    <row r="56" spans="2:37" x14ac:dyDescent="0.25">
      <c r="W56" s="19" t="s">
        <v>55</v>
      </c>
      <c r="X56" s="17">
        <v>3.253339778065318E-2</v>
      </c>
      <c r="Y56" s="17">
        <v>3.9463015323637093E-2</v>
      </c>
      <c r="Z56" s="17">
        <v>4.8688719838634147E-2</v>
      </c>
      <c r="AA56" s="17">
        <v>5.3400292021404963E-2</v>
      </c>
      <c r="AB56" s="22">
        <v>6.5978455191825103E-2</v>
      </c>
      <c r="AG56" t="s">
        <v>90</v>
      </c>
    </row>
    <row r="57" spans="2:37" x14ac:dyDescent="0.25">
      <c r="W57" s="19" t="s">
        <v>57</v>
      </c>
      <c r="X57" s="17">
        <v>0.10707109386519489</v>
      </c>
      <c r="Y57" s="17">
        <v>0.13094934685130918</v>
      </c>
      <c r="Z57" s="17">
        <v>0.13965776267374502</v>
      </c>
      <c r="AA57" s="17">
        <v>0.15086449722664561</v>
      </c>
      <c r="AB57" s="22">
        <v>0.15872565408650433</v>
      </c>
      <c r="AG57" t="s">
        <v>91</v>
      </c>
    </row>
    <row r="58" spans="2:37" x14ac:dyDescent="0.25">
      <c r="P58" s="18"/>
      <c r="Q58" s="124" t="s">
        <v>66</v>
      </c>
      <c r="R58" s="124"/>
      <c r="S58" s="33"/>
      <c r="W58" s="19" t="s">
        <v>59</v>
      </c>
      <c r="X58" s="17">
        <v>7.6960831299018118E-3</v>
      </c>
      <c r="Y58" s="17">
        <v>1.1372164301540534E-2</v>
      </c>
      <c r="Z58" s="17">
        <v>1.6682458339552588E-2</v>
      </c>
      <c r="AA58" s="17">
        <v>1.8548831947539073E-2</v>
      </c>
      <c r="AB58" s="22">
        <v>2.7347290984893986E-2</v>
      </c>
    </row>
    <row r="59" spans="2:37" x14ac:dyDescent="0.25">
      <c r="P59" s="18" t="s">
        <v>50</v>
      </c>
      <c r="Q59" s="124">
        <f>U50*$U$55</f>
        <v>10173.703862516853</v>
      </c>
      <c r="R59" s="124"/>
      <c r="W59" s="19" t="s">
        <v>61</v>
      </c>
      <c r="X59" s="17">
        <v>0.3087300569785616</v>
      </c>
      <c r="Y59" s="17">
        <v>0.24503010591561428</v>
      </c>
      <c r="Z59" s="17">
        <v>0.22102493890102112</v>
      </c>
      <c r="AA59" s="17">
        <v>0.20352263201249768</v>
      </c>
      <c r="AB59" s="22">
        <v>0.19950141340407515</v>
      </c>
    </row>
    <row r="60" spans="2:37" x14ac:dyDescent="0.25">
      <c r="P60" s="18" t="s">
        <v>52</v>
      </c>
      <c r="Q60" s="124">
        <f>U51*$U$55</f>
        <v>13976.972040358796</v>
      </c>
      <c r="R60" s="124"/>
      <c r="W60" s="19" t="s">
        <v>62</v>
      </c>
      <c r="X60" s="17">
        <v>1.2348448299831383E-2</v>
      </c>
      <c r="Y60" s="17">
        <v>1.4987216771475862E-2</v>
      </c>
      <c r="Z60" s="17">
        <v>1.8152038493298956E-2</v>
      </c>
      <c r="AA60" s="17">
        <v>2.6066909071979266E-2</v>
      </c>
      <c r="AB60" s="22">
        <v>5.8331825447608114E-2</v>
      </c>
    </row>
    <row r="61" spans="2:37" x14ac:dyDescent="0.25">
      <c r="P61" s="18" t="s">
        <v>54</v>
      </c>
      <c r="Q61" s="124">
        <f>U52*$U$55</f>
        <v>16337.554602391354</v>
      </c>
      <c r="R61" s="124"/>
      <c r="W61" s="19" t="s">
        <v>63</v>
      </c>
      <c r="X61" s="17">
        <v>0.12108251618577406</v>
      </c>
      <c r="Y61" s="17">
        <v>0.12592211175612017</v>
      </c>
      <c r="Z61" s="17">
        <v>0.14040076760044107</v>
      </c>
      <c r="AA61" s="17">
        <v>0.16114251457572146</v>
      </c>
      <c r="AB61" s="22">
        <v>0.18874600263685168</v>
      </c>
    </row>
    <row r="62" spans="2:37" ht="15.75" thickBot="1" x14ac:dyDescent="0.3">
      <c r="P62" s="18" t="s">
        <v>56</v>
      </c>
      <c r="Q62" s="124">
        <f>U53*$U$55</f>
        <v>22484.884053241578</v>
      </c>
      <c r="R62" s="124"/>
      <c r="W62" s="23" t="s">
        <v>64</v>
      </c>
      <c r="X62" s="20">
        <v>1.1885203956615973E-2</v>
      </c>
      <c r="Y62" s="20">
        <v>1.0942840754214197E-2</v>
      </c>
      <c r="Z62" s="20">
        <v>1.2218080105541047E-2</v>
      </c>
      <c r="AA62" s="20">
        <v>1.5151703893448009E-2</v>
      </c>
      <c r="AB62" s="24">
        <v>1.7923720831178169E-2</v>
      </c>
    </row>
    <row r="63" spans="2:37" x14ac:dyDescent="0.25">
      <c r="P63" s="18" t="s">
        <v>58</v>
      </c>
      <c r="Q63" s="124">
        <f>U54*$U$55</f>
        <v>43968.654801491437</v>
      </c>
      <c r="R63" s="124"/>
    </row>
    <row r="64" spans="2:37" x14ac:dyDescent="0.25">
      <c r="P64" s="18" t="s">
        <v>60</v>
      </c>
      <c r="Q64" s="124">
        <f>SUM(Q59:R63)</f>
        <v>106941.76936000002</v>
      </c>
      <c r="R64" s="124"/>
    </row>
    <row r="66" spans="2:27" x14ac:dyDescent="0.25">
      <c r="B66" t="s">
        <v>67</v>
      </c>
    </row>
    <row r="67" spans="2:27" x14ac:dyDescent="0.25">
      <c r="T67" s="125" t="s">
        <v>68</v>
      </c>
      <c r="U67" s="125"/>
      <c r="V67" s="125"/>
    </row>
    <row r="68" spans="2:27" x14ac:dyDescent="0.25">
      <c r="O68">
        <v>1</v>
      </c>
      <c r="P68">
        <v>2</v>
      </c>
      <c r="Q68">
        <v>3</v>
      </c>
      <c r="R68">
        <v>4</v>
      </c>
      <c r="S68">
        <v>5</v>
      </c>
      <c r="T68">
        <v>6</v>
      </c>
      <c r="U68">
        <v>7</v>
      </c>
      <c r="V68">
        <v>8</v>
      </c>
      <c r="W68">
        <v>9</v>
      </c>
      <c r="X68">
        <v>10</v>
      </c>
      <c r="Y68">
        <v>11</v>
      </c>
      <c r="Z68">
        <v>12</v>
      </c>
      <c r="AA68" t="s">
        <v>60</v>
      </c>
    </row>
    <row r="69" spans="2:27" x14ac:dyDescent="0.25">
      <c r="B69">
        <v>1</v>
      </c>
      <c r="O69">
        <v>957.42204231934011</v>
      </c>
      <c r="P69">
        <v>6.4642571271136623E-2</v>
      </c>
      <c r="Q69">
        <v>7392.2699452043071</v>
      </c>
      <c r="R69">
        <v>38.572531663900079</v>
      </c>
      <c r="S69">
        <v>7.0206874260005661</v>
      </c>
      <c r="T69">
        <v>424.86020901085141</v>
      </c>
      <c r="U69">
        <v>0</v>
      </c>
      <c r="V69">
        <v>0.56566656381647296</v>
      </c>
      <c r="W69">
        <v>0</v>
      </c>
      <c r="X69">
        <v>22.08632263938927</v>
      </c>
      <c r="Y69">
        <v>60.24159063000485</v>
      </c>
      <c r="Z69">
        <v>29.124393403879004</v>
      </c>
      <c r="AA69">
        <v>8932.2280314327581</v>
      </c>
    </row>
    <row r="70" spans="2:27" x14ac:dyDescent="0.25">
      <c r="B70">
        <v>2</v>
      </c>
      <c r="O70">
        <v>93.153630551915683</v>
      </c>
      <c r="P70">
        <v>1536.3800550122871</v>
      </c>
      <c r="Q70">
        <v>3052.0114075578917</v>
      </c>
      <c r="R70">
        <v>1068.5656368133666</v>
      </c>
      <c r="S70">
        <v>107.09306706270608</v>
      </c>
      <c r="T70">
        <v>0.26620579874544925</v>
      </c>
      <c r="U70">
        <v>7.6142319068131972E-2</v>
      </c>
      <c r="V70">
        <v>9.0507926809183688E-3</v>
      </c>
      <c r="W70">
        <v>5.3390694875905574E-3</v>
      </c>
      <c r="X70">
        <v>1.5033980325840067E-2</v>
      </c>
      <c r="Y70">
        <v>3.4607094536337223E-2</v>
      </c>
      <c r="Z70">
        <v>0.39412847163489739</v>
      </c>
      <c r="AA70">
        <v>5858.0043045246457</v>
      </c>
    </row>
    <row r="71" spans="2:27" x14ac:dyDescent="0.25">
      <c r="B71">
        <v>3</v>
      </c>
      <c r="O71">
        <v>3360.5131515737608</v>
      </c>
      <c r="P71">
        <v>2520.4388498006074</v>
      </c>
      <c r="Q71">
        <v>13997.215826118698</v>
      </c>
      <c r="R71">
        <v>513.45298965254437</v>
      </c>
      <c r="S71">
        <v>7476.5037703347198</v>
      </c>
      <c r="T71">
        <v>4583.3564959905925</v>
      </c>
      <c r="U71">
        <v>3627.5235362570447</v>
      </c>
      <c r="V71">
        <v>426.74977145084813</v>
      </c>
      <c r="W71">
        <v>46.307253212774718</v>
      </c>
      <c r="X71">
        <v>1011.9689992340913</v>
      </c>
      <c r="Y71">
        <v>2625.7837192834909</v>
      </c>
      <c r="Z71">
        <v>839.59152707663804</v>
      </c>
      <c r="AA71">
        <v>41029.405889985814</v>
      </c>
    </row>
    <row r="72" spans="2:27" x14ac:dyDescent="0.25">
      <c r="B72">
        <v>4</v>
      </c>
      <c r="O72">
        <v>112.80178844241203</v>
      </c>
      <c r="P72">
        <v>1964.0239362678262</v>
      </c>
      <c r="Q72">
        <v>1691.0092771249344</v>
      </c>
      <c r="R72">
        <v>4222.0732642555431</v>
      </c>
      <c r="S72">
        <v>91.284361253164704</v>
      </c>
      <c r="T72">
        <v>540.30981193902642</v>
      </c>
      <c r="U72">
        <v>278.68906262126728</v>
      </c>
      <c r="V72">
        <v>57.003161636133292</v>
      </c>
      <c r="W72">
        <v>90.4083064266581</v>
      </c>
      <c r="X72">
        <v>135.55458668973102</v>
      </c>
      <c r="Y72">
        <v>481.51800915969716</v>
      </c>
      <c r="Z72">
        <v>560.8347740164362</v>
      </c>
      <c r="AA72">
        <v>10225.510339832832</v>
      </c>
    </row>
    <row r="73" spans="2:27" x14ac:dyDescent="0.25">
      <c r="B73">
        <v>5</v>
      </c>
      <c r="O73">
        <v>27.688704374574122</v>
      </c>
      <c r="P73">
        <v>12.966078042682915</v>
      </c>
      <c r="Q73">
        <v>38.830990988776705</v>
      </c>
      <c r="R73">
        <v>99.611245017582519</v>
      </c>
      <c r="S73">
        <v>3193.5457843369163</v>
      </c>
      <c r="T73">
        <v>260.43760998387</v>
      </c>
      <c r="U73">
        <v>154.15329608303003</v>
      </c>
      <c r="V73">
        <v>9.9086685593005903</v>
      </c>
      <c r="W73">
        <v>2193.3180970105918</v>
      </c>
      <c r="X73">
        <v>67.561225279686582</v>
      </c>
      <c r="Y73">
        <v>361.44086673788411</v>
      </c>
      <c r="Z73">
        <v>362.83115210154102</v>
      </c>
      <c r="AA73">
        <v>6782.2937185164365</v>
      </c>
    </row>
    <row r="74" spans="2:27" x14ac:dyDescent="0.25">
      <c r="B74">
        <v>6</v>
      </c>
      <c r="O74">
        <v>213.50040878204595</v>
      </c>
      <c r="P74">
        <v>74.95703111560465</v>
      </c>
      <c r="Q74">
        <v>410.78425434074165</v>
      </c>
      <c r="R74">
        <v>6.3598059067893473</v>
      </c>
      <c r="S74">
        <v>37.123788226751017</v>
      </c>
      <c r="T74">
        <v>1548.5977294921004</v>
      </c>
      <c r="U74">
        <v>762.73921260681914</v>
      </c>
      <c r="V74">
        <v>36.976505772052946</v>
      </c>
      <c r="W74">
        <v>22.136213466498809</v>
      </c>
      <c r="X74">
        <v>300.0886139282826</v>
      </c>
      <c r="Y74">
        <v>424.10239820518302</v>
      </c>
      <c r="Z74">
        <v>86.854599618761796</v>
      </c>
      <c r="AA74">
        <v>3924.220561461631</v>
      </c>
    </row>
    <row r="75" spans="2:27" x14ac:dyDescent="0.25">
      <c r="B75">
        <v>7</v>
      </c>
      <c r="O75">
        <v>429.4752743326988</v>
      </c>
      <c r="P75">
        <v>931.4161323319945</v>
      </c>
      <c r="Q75">
        <v>2827.4663361213593</v>
      </c>
      <c r="R75">
        <v>269.31211319217965</v>
      </c>
      <c r="S75">
        <v>282.72364572887977</v>
      </c>
      <c r="T75">
        <v>3456.6444606158339</v>
      </c>
      <c r="U75">
        <v>5120.2585687888932</v>
      </c>
      <c r="V75">
        <v>653.80759849768435</v>
      </c>
      <c r="W75">
        <v>34.347722364620033</v>
      </c>
      <c r="X75">
        <v>1005.7261300381633</v>
      </c>
      <c r="Y75">
        <v>504.46684621511872</v>
      </c>
      <c r="Z75">
        <v>494.49166097212213</v>
      </c>
      <c r="AA75">
        <v>16010.136489199547</v>
      </c>
    </row>
    <row r="76" spans="2:27" x14ac:dyDescent="0.25">
      <c r="B76">
        <v>8</v>
      </c>
      <c r="O76">
        <v>393.21771288996166</v>
      </c>
      <c r="P76">
        <v>244.20938352800525</v>
      </c>
      <c r="Q76">
        <v>840.46922046226348</v>
      </c>
      <c r="R76">
        <v>329.03159761066331</v>
      </c>
      <c r="S76">
        <v>686.65800286348565</v>
      </c>
      <c r="T76">
        <v>1152.6816782470678</v>
      </c>
      <c r="U76">
        <v>602.90029126579964</v>
      </c>
      <c r="V76">
        <v>1890.3310382453051</v>
      </c>
      <c r="W76">
        <v>816.22413691396139</v>
      </c>
      <c r="X76">
        <v>448.92454278652735</v>
      </c>
      <c r="Y76">
        <v>222.39917069994598</v>
      </c>
      <c r="Z76">
        <v>50.920940363447848</v>
      </c>
      <c r="AA76">
        <v>7677.9677158764334</v>
      </c>
    </row>
    <row r="77" spans="2:27" x14ac:dyDescent="0.25">
      <c r="B77">
        <v>9</v>
      </c>
      <c r="O77">
        <v>60.102105588494801</v>
      </c>
      <c r="P77">
        <v>79.500233739104274</v>
      </c>
      <c r="Q77">
        <v>311.30717512664251</v>
      </c>
      <c r="R77">
        <v>40.002950452821494</v>
      </c>
      <c r="S77">
        <v>95.422139449087155</v>
      </c>
      <c r="T77">
        <v>2161.7011279625331</v>
      </c>
      <c r="U77">
        <v>789.49170657541947</v>
      </c>
      <c r="V77">
        <v>173.9968009003739</v>
      </c>
      <c r="W77">
        <v>299.64446978539587</v>
      </c>
      <c r="X77">
        <v>695.88930890238771</v>
      </c>
      <c r="Y77">
        <v>859.45635365502085</v>
      </c>
      <c r="Z77">
        <v>147.86297171612793</v>
      </c>
      <c r="AA77">
        <v>5714.3773438534081</v>
      </c>
    </row>
    <row r="78" spans="2:27" x14ac:dyDescent="0.25">
      <c r="B78">
        <v>10</v>
      </c>
      <c r="O78">
        <v>1558.7234732047095</v>
      </c>
      <c r="P78">
        <v>3791.0667180502423</v>
      </c>
      <c r="Q78">
        <v>4500.5239439576408</v>
      </c>
      <c r="R78">
        <v>899.32523660552317</v>
      </c>
      <c r="S78">
        <v>1700.1979370303686</v>
      </c>
      <c r="T78">
        <v>4700.9402431324706</v>
      </c>
      <c r="U78">
        <v>4580.8907645148893</v>
      </c>
      <c r="V78">
        <v>1996.6071300569511</v>
      </c>
      <c r="W78">
        <v>413.32232272311046</v>
      </c>
      <c r="X78">
        <v>4172.5016706384749</v>
      </c>
      <c r="Y78">
        <v>1758.4369149608422</v>
      </c>
      <c r="Z78">
        <v>811.18895725259028</v>
      </c>
      <c r="AA78">
        <v>30883.725312127815</v>
      </c>
    </row>
    <row r="79" spans="2:27" x14ac:dyDescent="0.25">
      <c r="B79">
        <v>11</v>
      </c>
      <c r="O79">
        <v>7.4021136868857509</v>
      </c>
      <c r="P79">
        <v>8.4917168737767046</v>
      </c>
      <c r="Q79">
        <v>34.355257082333786</v>
      </c>
      <c r="R79">
        <v>8.765265083371318E-2</v>
      </c>
      <c r="S79">
        <v>10.715099680587555</v>
      </c>
      <c r="T79">
        <v>48.160434973614251</v>
      </c>
      <c r="U79">
        <v>109.56735071856913</v>
      </c>
      <c r="V79">
        <v>20.455101027930379</v>
      </c>
      <c r="W79">
        <v>0.32984871020015616</v>
      </c>
      <c r="X79">
        <v>4.5900603105766233</v>
      </c>
      <c r="Y79">
        <v>1010.1491246852461</v>
      </c>
      <c r="Z79">
        <v>41.975810516627696</v>
      </c>
      <c r="AA79">
        <v>1296.2795709171819</v>
      </c>
    </row>
    <row r="80" spans="2:27" x14ac:dyDescent="0.25">
      <c r="B80">
        <v>12</v>
      </c>
      <c r="O80">
        <v>3.9229281341100295</v>
      </c>
      <c r="P80">
        <v>0</v>
      </c>
      <c r="Q80">
        <v>16.715916336601499</v>
      </c>
      <c r="R80">
        <v>0</v>
      </c>
      <c r="S80">
        <v>13.394942807725002</v>
      </c>
      <c r="T80">
        <v>34.080501391594488</v>
      </c>
      <c r="U80">
        <v>22.23327917705873</v>
      </c>
      <c r="V80">
        <v>0</v>
      </c>
      <c r="W80">
        <v>0</v>
      </c>
      <c r="X80">
        <v>0</v>
      </c>
      <c r="Y80">
        <v>2.1499921642028901</v>
      </c>
      <c r="Z80">
        <v>0</v>
      </c>
      <c r="AA80">
        <v>92.497560011292634</v>
      </c>
    </row>
    <row r="81" spans="2:27" x14ac:dyDescent="0.25">
      <c r="B81" t="s">
        <v>60</v>
      </c>
      <c r="O81">
        <v>7217.923333880909</v>
      </c>
      <c r="P81">
        <v>11163.514777333405</v>
      </c>
      <c r="Q81">
        <v>35112.959550422187</v>
      </c>
      <c r="R81">
        <v>7486.3950238217467</v>
      </c>
      <c r="S81">
        <v>13701.683226200392</v>
      </c>
      <c r="T81">
        <v>18912.036508538302</v>
      </c>
      <c r="U81">
        <v>16048.523210927859</v>
      </c>
      <c r="V81">
        <v>5266.4104935030773</v>
      </c>
      <c r="W81">
        <v>3916.0437096832989</v>
      </c>
      <c r="X81">
        <v>7864.9064944276361</v>
      </c>
      <c r="Y81">
        <v>8310.1795934911734</v>
      </c>
      <c r="Z81">
        <v>3426.0709155098066</v>
      </c>
      <c r="AA81">
        <f>SUM(O81:Z81)</f>
        <v>138426.64683773977</v>
      </c>
    </row>
    <row r="83" spans="2:27" x14ac:dyDescent="0.25">
      <c r="O83">
        <f t="shared" ref="O83:O95" si="16">O69/$O$81</f>
        <v>0.13264508336147104</v>
      </c>
      <c r="P83">
        <f t="shared" ref="P83:P95" si="17">P69/$P$81</f>
        <v>5.7905214048167007E-6</v>
      </c>
      <c r="Q83">
        <f t="shared" ref="Q83:Q95" si="18">Q69/$Q$81</f>
        <v>0.21052825053351062</v>
      </c>
      <c r="R83">
        <f t="shared" ref="R83:R95" si="19">R69/$R$81</f>
        <v>5.152350569421209E-3</v>
      </c>
      <c r="S83">
        <f t="shared" ref="S83:S95" si="20">S69/$S$81</f>
        <v>5.1239598158097765E-4</v>
      </c>
      <c r="T83">
        <f t="shared" ref="T83:T95" si="21">T69/$T$81</f>
        <v>2.2465069207064921E-2</v>
      </c>
      <c r="U83">
        <f t="shared" ref="U83:U95" si="22">U69/$U$81</f>
        <v>0</v>
      </c>
      <c r="V83">
        <f t="shared" ref="V83:V95" si="23">V69/$V$81</f>
        <v>1.0741026824899221E-4</v>
      </c>
      <c r="W83">
        <f t="shared" ref="W83:W95" si="24">W69/$W$81</f>
        <v>0</v>
      </c>
      <c r="X83">
        <f t="shared" ref="X83:X95" si="25">X69/$X$81</f>
        <v>2.8082117257258745E-3</v>
      </c>
      <c r="Y83">
        <f t="shared" ref="Y83:Y95" si="26">Y69/$Y$81</f>
        <v>7.2491322181759098E-3</v>
      </c>
      <c r="Z83">
        <f t="shared" ref="Z83:Z95" si="27">Z69/$Z$81</f>
        <v>8.5008145254766958E-3</v>
      </c>
    </row>
    <row r="84" spans="2:27" x14ac:dyDescent="0.25">
      <c r="O84">
        <f t="shared" si="16"/>
        <v>1.2905876973596108E-2</v>
      </c>
      <c r="P84">
        <f t="shared" si="17"/>
        <v>0.13762511947686762</v>
      </c>
      <c r="Q84">
        <f t="shared" si="18"/>
        <v>8.6919799602058756E-2</v>
      </c>
      <c r="R84">
        <f t="shared" si="19"/>
        <v>0.14273433787733419</v>
      </c>
      <c r="S84">
        <f t="shared" si="20"/>
        <v>7.8160518890060503E-3</v>
      </c>
      <c r="T84">
        <f t="shared" si="21"/>
        <v>1.4075998564473166E-5</v>
      </c>
      <c r="U84">
        <f t="shared" si="22"/>
        <v>4.7445062743396024E-6</v>
      </c>
      <c r="V84">
        <f t="shared" si="23"/>
        <v>1.7185885323758764E-6</v>
      </c>
      <c r="W84">
        <f t="shared" si="24"/>
        <v>1.3633835277140822E-6</v>
      </c>
      <c r="X84">
        <f t="shared" si="25"/>
        <v>1.9115268994605073E-6</v>
      </c>
      <c r="Y84">
        <f t="shared" si="26"/>
        <v>4.1644219775277446E-6</v>
      </c>
      <c r="Z84">
        <f t="shared" si="27"/>
        <v>1.1503803667655556E-4</v>
      </c>
    </row>
    <row r="85" spans="2:27" x14ac:dyDescent="0.25">
      <c r="O85">
        <f t="shared" si="16"/>
        <v>0.46557894786711335</v>
      </c>
      <c r="P85">
        <f t="shared" si="17"/>
        <v>0.22577466864809911</v>
      </c>
      <c r="Q85">
        <f t="shared" si="18"/>
        <v>0.39863389487344991</v>
      </c>
      <c r="R85">
        <f t="shared" si="19"/>
        <v>6.8584811250105612E-2</v>
      </c>
      <c r="S85">
        <f t="shared" si="20"/>
        <v>0.5456631602778651</v>
      </c>
      <c r="T85">
        <f t="shared" si="21"/>
        <v>0.24235129272943842</v>
      </c>
      <c r="U85">
        <f t="shared" si="22"/>
        <v>0.22603472535011629</v>
      </c>
      <c r="V85">
        <f t="shared" si="23"/>
        <v>8.1032379070585026E-2</v>
      </c>
      <c r="W85">
        <f t="shared" si="24"/>
        <v>1.1825009281247198E-2</v>
      </c>
      <c r="X85">
        <f t="shared" si="25"/>
        <v>0.12866891678255568</v>
      </c>
      <c r="Y85">
        <f t="shared" si="26"/>
        <v>0.31597195821617352</v>
      </c>
      <c r="Z85">
        <f t="shared" si="27"/>
        <v>0.24505958801839484</v>
      </c>
    </row>
    <row r="86" spans="2:27" x14ac:dyDescent="0.25">
      <c r="O86">
        <f t="shared" si="16"/>
        <v>1.5628011441036066E-2</v>
      </c>
      <c r="P86">
        <f t="shared" si="17"/>
        <v>0.17593239901967209</v>
      </c>
      <c r="Q86">
        <f t="shared" si="18"/>
        <v>4.8159121269645361E-2</v>
      </c>
      <c r="R86">
        <f t="shared" si="19"/>
        <v>0.56396613467775669</v>
      </c>
      <c r="S86">
        <f t="shared" si="20"/>
        <v>6.6622735138563505E-3</v>
      </c>
      <c r="T86">
        <f t="shared" si="21"/>
        <v>2.8569626105316069E-2</v>
      </c>
      <c r="U86">
        <f t="shared" si="22"/>
        <v>1.7365402346273245E-2</v>
      </c>
      <c r="V86">
        <f t="shared" si="23"/>
        <v>1.0823911600976682E-2</v>
      </c>
      <c r="W86">
        <f t="shared" si="24"/>
        <v>2.3086643850042641E-2</v>
      </c>
      <c r="X86">
        <f t="shared" si="25"/>
        <v>1.7235371683792144E-2</v>
      </c>
      <c r="Y86">
        <f t="shared" si="26"/>
        <v>5.7943153182494288E-2</v>
      </c>
      <c r="Z86">
        <f t="shared" si="27"/>
        <v>0.1636961953932535</v>
      </c>
    </row>
    <row r="87" spans="2:27" x14ac:dyDescent="0.25">
      <c r="O87">
        <f t="shared" si="16"/>
        <v>3.8361039725378398E-3</v>
      </c>
      <c r="P87">
        <f t="shared" si="17"/>
        <v>1.1614691520818753E-3</v>
      </c>
      <c r="Q87">
        <f t="shared" si="18"/>
        <v>1.1058877259552966E-3</v>
      </c>
      <c r="R87">
        <f t="shared" si="19"/>
        <v>1.3305635716605793E-2</v>
      </c>
      <c r="S87">
        <f t="shared" si="20"/>
        <v>0.23307689512411223</v>
      </c>
      <c r="T87">
        <f t="shared" si="21"/>
        <v>1.3770997632449E-2</v>
      </c>
      <c r="U87">
        <f t="shared" si="22"/>
        <v>9.605450548749745E-3</v>
      </c>
      <c r="V87">
        <f t="shared" si="23"/>
        <v>1.8814842807115869E-3</v>
      </c>
      <c r="W87">
        <f t="shared" si="24"/>
        <v>0.5600851930194547</v>
      </c>
      <c r="X87">
        <f t="shared" si="25"/>
        <v>8.5902134154492975E-3</v>
      </c>
      <c r="Y87">
        <f t="shared" si="26"/>
        <v>4.3493749162891421E-2</v>
      </c>
      <c r="Z87">
        <f t="shared" si="27"/>
        <v>0.1059029894737456</v>
      </c>
    </row>
    <row r="88" spans="2:27" x14ac:dyDescent="0.25">
      <c r="O88">
        <f t="shared" si="16"/>
        <v>2.9579201510755278E-2</v>
      </c>
      <c r="P88">
        <f t="shared" si="17"/>
        <v>6.7144651671710697E-3</v>
      </c>
      <c r="Q88">
        <f t="shared" si="18"/>
        <v>1.1698935652258413E-2</v>
      </c>
      <c r="R88">
        <f t="shared" si="19"/>
        <v>8.4951513866853305E-4</v>
      </c>
      <c r="S88">
        <f t="shared" si="20"/>
        <v>2.7094326743565943E-3</v>
      </c>
      <c r="T88">
        <f t="shared" si="21"/>
        <v>8.1884239637172229E-2</v>
      </c>
      <c r="U88">
        <f t="shared" si="22"/>
        <v>4.7527065424153803E-2</v>
      </c>
      <c r="V88">
        <f t="shared" si="23"/>
        <v>7.0211970406919705E-3</v>
      </c>
      <c r="W88">
        <f t="shared" si="24"/>
        <v>5.6526982606864276E-3</v>
      </c>
      <c r="X88">
        <f t="shared" si="25"/>
        <v>3.8155394999406331E-2</v>
      </c>
      <c r="Y88">
        <f t="shared" si="26"/>
        <v>5.1034083371357584E-2</v>
      </c>
      <c r="Z88">
        <f t="shared" si="27"/>
        <v>2.5351080511956552E-2</v>
      </c>
    </row>
    <row r="89" spans="2:27" x14ac:dyDescent="0.25">
      <c r="O89">
        <f t="shared" si="16"/>
        <v>5.9501224170218497E-2</v>
      </c>
      <c r="P89">
        <f t="shared" si="17"/>
        <v>8.3433949872414565E-2</v>
      </c>
      <c r="Q89">
        <f t="shared" si="18"/>
        <v>8.0524865244159194E-2</v>
      </c>
      <c r="R89">
        <f t="shared" si="19"/>
        <v>3.5973537641979504E-2</v>
      </c>
      <c r="S89">
        <f t="shared" si="20"/>
        <v>2.0634227274226785E-2</v>
      </c>
      <c r="T89">
        <f t="shared" si="21"/>
        <v>0.1827748407240673</v>
      </c>
      <c r="U89">
        <f t="shared" si="22"/>
        <v>0.31904858169768391</v>
      </c>
      <c r="V89">
        <f t="shared" si="23"/>
        <v>0.12414672181446092</v>
      </c>
      <c r="W89">
        <f t="shared" si="24"/>
        <v>8.7710262987329701E-3</v>
      </c>
      <c r="X89">
        <f t="shared" si="25"/>
        <v>0.12787515411031652</v>
      </c>
      <c r="Y89">
        <f t="shared" si="26"/>
        <v>6.0704686407768493E-2</v>
      </c>
      <c r="Z89">
        <f t="shared" si="27"/>
        <v>0.1443319981304417</v>
      </c>
    </row>
    <row r="90" spans="2:27" x14ac:dyDescent="0.25">
      <c r="O90">
        <f t="shared" si="16"/>
        <v>5.4477956428852461E-2</v>
      </c>
      <c r="P90">
        <f t="shared" si="17"/>
        <v>2.1875671632007175E-2</v>
      </c>
      <c r="Q90">
        <f t="shared" si="18"/>
        <v>2.3936154377854429E-2</v>
      </c>
      <c r="R90">
        <f t="shared" si="19"/>
        <v>4.3950605941001392E-2</v>
      </c>
      <c r="S90">
        <f t="shared" si="20"/>
        <v>5.0114864832844518E-2</v>
      </c>
      <c r="T90">
        <f t="shared" si="21"/>
        <v>6.0949632670530295E-2</v>
      </c>
      <c r="U90">
        <f t="shared" si="22"/>
        <v>3.756733771337098E-2</v>
      </c>
      <c r="V90">
        <f t="shared" si="23"/>
        <v>0.35894107392071267</v>
      </c>
      <c r="W90">
        <f t="shared" si="24"/>
        <v>0.20843080349069232</v>
      </c>
      <c r="X90">
        <f t="shared" si="25"/>
        <v>5.7079450735313231E-2</v>
      </c>
      <c r="Y90">
        <f t="shared" si="26"/>
        <v>2.6762258047243272E-2</v>
      </c>
      <c r="Z90">
        <f t="shared" si="27"/>
        <v>1.4862780607642706E-2</v>
      </c>
    </row>
    <row r="91" spans="2:27" x14ac:dyDescent="0.25">
      <c r="O91">
        <f t="shared" si="16"/>
        <v>8.3267863633817926E-3</v>
      </c>
      <c r="P91">
        <f t="shared" si="17"/>
        <v>7.1214340039682609E-3</v>
      </c>
      <c r="Q91">
        <f t="shared" si="18"/>
        <v>8.8658768475384595E-3</v>
      </c>
      <c r="R91">
        <f t="shared" si="19"/>
        <v>5.3434196733583928E-3</v>
      </c>
      <c r="S91">
        <f t="shared" si="20"/>
        <v>6.9642640158707443E-3</v>
      </c>
      <c r="T91">
        <f t="shared" si="21"/>
        <v>0.11430292697386557</v>
      </c>
      <c r="U91">
        <f t="shared" si="22"/>
        <v>4.9194040859649561E-2</v>
      </c>
      <c r="V91">
        <f t="shared" si="23"/>
        <v>3.3038974290937925E-2</v>
      </c>
      <c r="W91">
        <f t="shared" si="24"/>
        <v>7.6517141278187858E-2</v>
      </c>
      <c r="X91">
        <f t="shared" si="25"/>
        <v>8.8480302899396471E-2</v>
      </c>
      <c r="Y91">
        <f t="shared" si="26"/>
        <v>0.10342211548931836</v>
      </c>
      <c r="Z91">
        <f t="shared" si="27"/>
        <v>4.3158176045554976E-2</v>
      </c>
    </row>
    <row r="92" spans="2:27" x14ac:dyDescent="0.25">
      <c r="O92">
        <f t="shared" si="16"/>
        <v>0.21595179127049835</v>
      </c>
      <c r="P92">
        <f t="shared" si="17"/>
        <v>0.33959436554405698</v>
      </c>
      <c r="Q92">
        <f t="shared" si="18"/>
        <v>0.12817273170878379</v>
      </c>
      <c r="R92">
        <f t="shared" si="19"/>
        <v>0.12012794325491317</v>
      </c>
      <c r="S92">
        <f t="shared" si="20"/>
        <v>0.12408679349550616</v>
      </c>
      <c r="T92">
        <f t="shared" si="21"/>
        <v>0.24856869544483567</v>
      </c>
      <c r="U92">
        <f t="shared" si="22"/>
        <v>0.28544001864268986</v>
      </c>
      <c r="V92">
        <f t="shared" si="23"/>
        <v>0.37912106025917869</v>
      </c>
      <c r="W92">
        <f t="shared" si="24"/>
        <v>0.10554589104842677</v>
      </c>
      <c r="X92">
        <f t="shared" si="25"/>
        <v>0.53052145929449179</v>
      </c>
      <c r="Y92">
        <f t="shared" si="26"/>
        <v>0.21160035053130646</v>
      </c>
      <c r="Z92">
        <f t="shared" si="27"/>
        <v>0.23676945902676497</v>
      </c>
    </row>
    <row r="93" spans="2:27" x14ac:dyDescent="0.25">
      <c r="O93">
        <f t="shared" si="16"/>
        <v>1.0255184690228355E-3</v>
      </c>
      <c r="P93">
        <f t="shared" si="17"/>
        <v>7.6066696225622729E-4</v>
      </c>
      <c r="Q93">
        <f t="shared" si="18"/>
        <v>9.7842100245066656E-4</v>
      </c>
      <c r="R93">
        <f t="shared" si="19"/>
        <v>1.1708258855537545E-5</v>
      </c>
      <c r="S93">
        <f t="shared" si="20"/>
        <v>7.8202798179555894E-4</v>
      </c>
      <c r="T93">
        <f t="shared" si="21"/>
        <v>2.5465493867818543E-3</v>
      </c>
      <c r="U93">
        <f t="shared" si="22"/>
        <v>6.8272544008262303E-3</v>
      </c>
      <c r="V93">
        <f t="shared" si="23"/>
        <v>3.8840688649631233E-3</v>
      </c>
      <c r="W93">
        <f t="shared" si="24"/>
        <v>8.4230089001440669E-5</v>
      </c>
      <c r="X93">
        <f t="shared" si="25"/>
        <v>5.8361282665327638E-4</v>
      </c>
      <c r="Y93">
        <f t="shared" si="26"/>
        <v>0.12155563105717121</v>
      </c>
      <c r="Z93">
        <f t="shared" si="27"/>
        <v>1.2251880230091969E-2</v>
      </c>
    </row>
    <row r="94" spans="2:27" x14ac:dyDescent="0.25">
      <c r="O94">
        <f t="shared" si="16"/>
        <v>5.4349817151642737E-4</v>
      </c>
      <c r="P94">
        <f t="shared" si="17"/>
        <v>0</v>
      </c>
      <c r="Q94">
        <f t="shared" si="18"/>
        <v>4.760611623351616E-4</v>
      </c>
      <c r="R94">
        <f t="shared" si="19"/>
        <v>0</v>
      </c>
      <c r="S94">
        <f t="shared" si="20"/>
        <v>9.7761293897899774E-4</v>
      </c>
      <c r="T94">
        <f t="shared" si="21"/>
        <v>1.8020534899141089E-3</v>
      </c>
      <c r="U94">
        <f t="shared" si="22"/>
        <v>1.3853785102120493E-3</v>
      </c>
      <c r="V94">
        <f t="shared" si="23"/>
        <v>0</v>
      </c>
      <c r="W94">
        <f t="shared" si="24"/>
        <v>0</v>
      </c>
      <c r="X94">
        <f t="shared" si="25"/>
        <v>0</v>
      </c>
      <c r="Y94">
        <f t="shared" si="26"/>
        <v>2.5871789412190802E-4</v>
      </c>
      <c r="Z94">
        <f t="shared" si="27"/>
        <v>0</v>
      </c>
    </row>
    <row r="95" spans="2:27" x14ac:dyDescent="0.25">
      <c r="O95">
        <f t="shared" si="16"/>
        <v>1</v>
      </c>
      <c r="P95">
        <f t="shared" si="17"/>
        <v>1</v>
      </c>
      <c r="Q95">
        <f t="shared" si="18"/>
        <v>1</v>
      </c>
      <c r="R95">
        <f t="shared" si="19"/>
        <v>1</v>
      </c>
      <c r="S95">
        <f t="shared" si="20"/>
        <v>1</v>
      </c>
      <c r="T95">
        <f t="shared" si="21"/>
        <v>1</v>
      </c>
      <c r="U95">
        <f t="shared" si="22"/>
        <v>1</v>
      </c>
      <c r="V95">
        <f t="shared" si="23"/>
        <v>1</v>
      </c>
      <c r="W95">
        <f t="shared" si="24"/>
        <v>1</v>
      </c>
      <c r="X95">
        <f t="shared" si="25"/>
        <v>1</v>
      </c>
      <c r="Y95">
        <f t="shared" si="26"/>
        <v>1</v>
      </c>
      <c r="Z95">
        <f t="shared" si="27"/>
        <v>1</v>
      </c>
    </row>
    <row r="97" spans="2:38" x14ac:dyDescent="0.25">
      <c r="S97" t="s">
        <v>65</v>
      </c>
      <c r="T97">
        <v>138990.162129017</v>
      </c>
    </row>
    <row r="98" spans="2:38" x14ac:dyDescent="0.25">
      <c r="B98">
        <v>1</v>
      </c>
      <c r="O98">
        <v>7217.923333880909</v>
      </c>
      <c r="Q98">
        <f t="shared" ref="Q98:Q109" si="28">O98/$O$110</f>
        <v>5.2142585974372241E-2</v>
      </c>
      <c r="S98">
        <f t="shared" ref="S98:S109" si="29">Q98*$T$97</f>
        <v>7247.3064784042053</v>
      </c>
    </row>
    <row r="99" spans="2:38" x14ac:dyDescent="0.25">
      <c r="B99">
        <v>2</v>
      </c>
      <c r="O99">
        <v>11163.514777333405</v>
      </c>
      <c r="Q99">
        <f t="shared" si="28"/>
        <v>8.0645706822754987E-2</v>
      </c>
      <c r="S99">
        <f t="shared" si="29"/>
        <v>11208.959866303889</v>
      </c>
    </row>
    <row r="100" spans="2:38" x14ac:dyDescent="0.25">
      <c r="B100">
        <v>3</v>
      </c>
      <c r="O100">
        <v>35112.959550422187</v>
      </c>
      <c r="Q100">
        <f t="shared" si="28"/>
        <v>0.25365751719450891</v>
      </c>
      <c r="S100">
        <f t="shared" si="29"/>
        <v>35255.899440108711</v>
      </c>
    </row>
    <row r="101" spans="2:38" x14ac:dyDescent="0.25">
      <c r="B101">
        <v>4</v>
      </c>
      <c r="O101">
        <v>7486.3950238217467</v>
      </c>
      <c r="Q101">
        <f t="shared" si="28"/>
        <v>5.4082036911557288E-2</v>
      </c>
      <c r="S101">
        <f t="shared" si="29"/>
        <v>7516.8710786048296</v>
      </c>
    </row>
    <row r="102" spans="2:38" x14ac:dyDescent="0.25">
      <c r="B102">
        <v>5</v>
      </c>
      <c r="O102">
        <v>13701.683226200392</v>
      </c>
      <c r="Q102">
        <f t="shared" si="28"/>
        <v>9.8981543938293615E-2</v>
      </c>
      <c r="S102">
        <f t="shared" si="29"/>
        <v>13757.460839763849</v>
      </c>
    </row>
    <row r="103" spans="2:38" x14ac:dyDescent="0.25">
      <c r="B103">
        <v>6</v>
      </c>
      <c r="O103">
        <v>18912.036508538302</v>
      </c>
      <c r="Q103">
        <f t="shared" si="28"/>
        <v>0.13662135824691699</v>
      </c>
      <c r="S103">
        <f t="shared" si="29"/>
        <v>18989.024733025504</v>
      </c>
    </row>
    <row r="104" spans="2:38" x14ac:dyDescent="0.25">
      <c r="B104">
        <v>7</v>
      </c>
      <c r="O104">
        <v>16048.523210927859</v>
      </c>
      <c r="Q104">
        <f t="shared" si="28"/>
        <v>0.11593521606963098</v>
      </c>
      <c r="S104">
        <f t="shared" si="29"/>
        <v>16113.854477980627</v>
      </c>
    </row>
    <row r="105" spans="2:38" x14ac:dyDescent="0.25">
      <c r="B105">
        <v>8</v>
      </c>
      <c r="O105">
        <v>5266.4104935030773</v>
      </c>
      <c r="Q105">
        <f t="shared" si="28"/>
        <v>3.8044773992656419E-2</v>
      </c>
      <c r="S105">
        <f t="shared" si="29"/>
        <v>5287.8493054011251</v>
      </c>
    </row>
    <row r="106" spans="2:38" x14ac:dyDescent="0.25">
      <c r="B106">
        <v>9</v>
      </c>
      <c r="O106">
        <v>3916.0437096832989</v>
      </c>
      <c r="Q106">
        <f t="shared" si="28"/>
        <v>2.8289666759562463E-2</v>
      </c>
      <c r="S106">
        <f t="shared" si="29"/>
        <v>3931.9853694874496</v>
      </c>
    </row>
    <row r="107" spans="2:38" x14ac:dyDescent="0.25">
      <c r="B107">
        <v>10</v>
      </c>
      <c r="O107">
        <v>7864.9064944276361</v>
      </c>
      <c r="Q107">
        <f t="shared" si="28"/>
        <v>5.6816419916944756E-2</v>
      </c>
      <c r="S107">
        <f t="shared" si="29"/>
        <v>7896.9234158464624</v>
      </c>
    </row>
    <row r="108" spans="2:38" x14ac:dyDescent="0.25">
      <c r="B108">
        <v>11</v>
      </c>
      <c r="O108">
        <v>8310.1795934911734</v>
      </c>
      <c r="Q108">
        <f t="shared" si="28"/>
        <v>6.0033091773379128E-2</v>
      </c>
      <c r="S108">
        <f t="shared" si="29"/>
        <v>8344.0091586881226</v>
      </c>
    </row>
    <row r="109" spans="2:38" x14ac:dyDescent="0.25">
      <c r="B109">
        <v>12</v>
      </c>
      <c r="O109">
        <v>3426.0709155098066</v>
      </c>
      <c r="Q109">
        <f t="shared" si="28"/>
        <v>2.4750082399422422E-2</v>
      </c>
      <c r="S109">
        <f t="shared" si="29"/>
        <v>3440.0179654022527</v>
      </c>
    </row>
    <row r="110" spans="2:38" x14ac:dyDescent="0.25">
      <c r="B110" t="s">
        <v>60</v>
      </c>
      <c r="O110">
        <f>SUM(O98:O109)</f>
        <v>138426.64683773977</v>
      </c>
      <c r="AA110">
        <v>177.94120382869332</v>
      </c>
      <c r="AB110">
        <v>55.68135199217194</v>
      </c>
      <c r="AC110">
        <v>2401.2412388956263</v>
      </c>
      <c r="AD110">
        <v>55.60026239824618</v>
      </c>
      <c r="AE110">
        <v>210.72980613675628</v>
      </c>
      <c r="AF110">
        <v>358.68502065394102</v>
      </c>
      <c r="AG110">
        <v>-470.44098850753886</v>
      </c>
      <c r="AH110">
        <v>155.56099170668014</v>
      </c>
      <c r="AI110">
        <v>722.20456951885558</v>
      </c>
      <c r="AJ110">
        <v>89.828933172526618</v>
      </c>
      <c r="AK110">
        <v>229.2648282980293</v>
      </c>
      <c r="AL110">
        <v>17.29076682908946</v>
      </c>
    </row>
    <row r="113" spans="2:40" x14ac:dyDescent="0.25">
      <c r="O113" t="s">
        <v>69</v>
      </c>
      <c r="Q113" t="s">
        <v>70</v>
      </c>
      <c r="R113">
        <v>65343.049443206342</v>
      </c>
      <c r="U113" t="s">
        <v>71</v>
      </c>
      <c r="W113" t="s">
        <v>72</v>
      </c>
      <c r="X113">
        <v>85496.224103914748</v>
      </c>
      <c r="Z113" t="s">
        <v>73</v>
      </c>
      <c r="AB113" t="s">
        <v>74</v>
      </c>
      <c r="AC113">
        <v>4006.8901377098273</v>
      </c>
    </row>
    <row r="114" spans="2:40" x14ac:dyDescent="0.25">
      <c r="AF114" t="s">
        <v>75</v>
      </c>
      <c r="AG114" t="s">
        <v>76</v>
      </c>
      <c r="AH114" t="s">
        <v>77</v>
      </c>
      <c r="AI114" t="s">
        <v>78</v>
      </c>
    </row>
    <row r="115" spans="2:40" x14ac:dyDescent="0.25">
      <c r="B115">
        <v>1</v>
      </c>
      <c r="O115">
        <v>2167.5835940313286</v>
      </c>
      <c r="P115">
        <f t="shared" ref="P115:P126" si="30">O115/$O$127</f>
        <v>3.2925186385413995E-2</v>
      </c>
      <c r="Q115">
        <f t="shared" ref="Q115:Q126" si="31">P115*$R$113</f>
        <v>2151.4320819088912</v>
      </c>
      <c r="R115">
        <v>2151.4320819088912</v>
      </c>
      <c r="T115">
        <v>1</v>
      </c>
      <c r="U115">
        <v>4422.1898679466876</v>
      </c>
      <c r="V115">
        <f t="shared" ref="V115:V126" si="32">U115/$U$127</f>
        <v>5.1894766469755653E-2</v>
      </c>
      <c r="W115">
        <f t="shared" ref="W115:W126" si="33">V115*$X$113</f>
        <v>4436.8065839185501</v>
      </c>
      <c r="X115">
        <v>4436.8065839185501</v>
      </c>
      <c r="Z115">
        <v>177.94120382869332</v>
      </c>
      <c r="AA115">
        <f t="shared" ref="AA115:AA127" si="34">Z115/$Z$127</f>
        <v>4.4445433570785418E-2</v>
      </c>
      <c r="AB115">
        <f t="shared" ref="AB115:AB126" si="35">AA115*$AC$113</f>
        <v>178.08796944101738</v>
      </c>
      <c r="AC115">
        <v>178.08796944101738</v>
      </c>
      <c r="AE115">
        <v>1</v>
      </c>
      <c r="AF115">
        <v>0.99613148800004114</v>
      </c>
      <c r="AG115">
        <v>308.86950544548904</v>
      </c>
      <c r="AH115">
        <v>55.250515834547606</v>
      </c>
      <c r="AI115">
        <v>4018.302153505098</v>
      </c>
      <c r="AJ115">
        <v>1</v>
      </c>
      <c r="AK115">
        <v>0.99613148800004114</v>
      </c>
      <c r="AL115">
        <v>308.86950544548904</v>
      </c>
      <c r="AM115">
        <v>55.250515834547606</v>
      </c>
      <c r="AN115">
        <v>4018.302153505098</v>
      </c>
    </row>
    <row r="116" spans="2:40" x14ac:dyDescent="0.25">
      <c r="B116">
        <v>2</v>
      </c>
      <c r="O116">
        <v>2439.4392108071625</v>
      </c>
      <c r="P116">
        <f t="shared" si="30"/>
        <v>3.7054621982229384E-2</v>
      </c>
      <c r="Q116">
        <f t="shared" si="31"/>
        <v>2421.2619962841354</v>
      </c>
      <c r="R116">
        <v>2421.2619962841354</v>
      </c>
      <c r="T116">
        <v>2</v>
      </c>
      <c r="U116">
        <v>11157.202643031427</v>
      </c>
      <c r="V116">
        <f t="shared" si="32"/>
        <v>0.13093070241343982</v>
      </c>
      <c r="W116">
        <f t="shared" si="33"/>
        <v>11194.080675622423</v>
      </c>
      <c r="X116">
        <v>11194.080675622423</v>
      </c>
      <c r="Z116">
        <v>55.68135199217194</v>
      </c>
      <c r="AA116">
        <f t="shared" si="34"/>
        <v>1.3907862697625156E-2</v>
      </c>
      <c r="AB116">
        <f t="shared" si="35"/>
        <v>55.727277879736633</v>
      </c>
      <c r="AC116">
        <v>55.727277879736633</v>
      </c>
      <c r="AE116">
        <v>2</v>
      </c>
      <c r="AF116">
        <v>0</v>
      </c>
      <c r="AG116">
        <v>0</v>
      </c>
      <c r="AH116">
        <v>-53.170129781331049</v>
      </c>
      <c r="AI116">
        <v>20756.114272078528</v>
      </c>
      <c r="AJ116">
        <v>2</v>
      </c>
      <c r="AK116">
        <v>0</v>
      </c>
      <c r="AL116">
        <v>0</v>
      </c>
      <c r="AM116">
        <v>-53.170129781331049</v>
      </c>
      <c r="AN116">
        <v>20756.114272078528</v>
      </c>
    </row>
    <row r="117" spans="2:40" x14ac:dyDescent="0.25">
      <c r="B117">
        <v>3</v>
      </c>
      <c r="O117">
        <v>5590.2451969689682</v>
      </c>
      <c r="P117">
        <f t="shared" si="30"/>
        <v>8.4914771249052168E-2</v>
      </c>
      <c r="Q117">
        <f t="shared" si="31"/>
        <v>5548.5900961853722</v>
      </c>
      <c r="R117">
        <v>5548.5900961853722</v>
      </c>
      <c r="T117">
        <v>3</v>
      </c>
      <c r="U117">
        <v>10616.528366650629</v>
      </c>
      <c r="V117">
        <f t="shared" si="32"/>
        <v>0.12458584474182346</v>
      </c>
      <c r="W117">
        <f t="shared" si="33"/>
        <v>10651.619302222467</v>
      </c>
      <c r="X117">
        <v>10651.619302222467</v>
      </c>
      <c r="Z117">
        <v>2401.2412388956263</v>
      </c>
      <c r="AA117">
        <f t="shared" si="34"/>
        <v>0.59977231621694005</v>
      </c>
      <c r="AB117">
        <f t="shared" si="35"/>
        <v>2403.221778721037</v>
      </c>
      <c r="AC117">
        <v>2403.221778721037</v>
      </c>
      <c r="AE117">
        <v>3</v>
      </c>
      <c r="AF117">
        <v>120.20032434496645</v>
      </c>
      <c r="AG117">
        <v>12556.746174369364</v>
      </c>
      <c r="AH117">
        <v>-889.30792331402415</v>
      </c>
      <c r="AI117">
        <v>16237.128188645209</v>
      </c>
      <c r="AJ117">
        <v>3</v>
      </c>
      <c r="AK117">
        <v>120.20032434496645</v>
      </c>
      <c r="AL117">
        <v>12556.746174369364</v>
      </c>
      <c r="AM117">
        <v>-889.30792331402415</v>
      </c>
      <c r="AN117">
        <v>16237.128188645209</v>
      </c>
    </row>
    <row r="118" spans="2:40" x14ac:dyDescent="0.25">
      <c r="B118">
        <v>4</v>
      </c>
      <c r="O118">
        <v>749.77426661406957</v>
      </c>
      <c r="P118">
        <f t="shared" si="30"/>
        <v>1.1388929840229508E-2</v>
      </c>
      <c r="Q118">
        <f t="shared" si="31"/>
        <v>744.18740565532482</v>
      </c>
      <c r="R118">
        <v>744.18740565532482</v>
      </c>
      <c r="T118">
        <v>4</v>
      </c>
      <c r="U118">
        <v>4383.2709974575191</v>
      </c>
      <c r="V118">
        <f t="shared" si="32"/>
        <v>5.1438050282614674E-2</v>
      </c>
      <c r="W118">
        <f t="shared" si="33"/>
        <v>4397.7590744308591</v>
      </c>
      <c r="X118">
        <v>4397.7590744308591</v>
      </c>
      <c r="Z118">
        <v>55.60026239824618</v>
      </c>
      <c r="AA118">
        <f t="shared" si="34"/>
        <v>1.3887608467112142E-2</v>
      </c>
      <c r="AB118">
        <f t="shared" si="35"/>
        <v>55.646121403247129</v>
      </c>
      <c r="AC118">
        <v>55.646121403247129</v>
      </c>
      <c r="AE118">
        <v>4</v>
      </c>
      <c r="AF118">
        <v>69.62756702099999</v>
      </c>
      <c r="AG118">
        <v>0</v>
      </c>
      <c r="AH118">
        <v>9.8074640899551715E-2</v>
      </c>
      <c r="AI118">
        <v>67.526047808800001</v>
      </c>
      <c r="AJ118">
        <v>4</v>
      </c>
      <c r="AK118">
        <v>69.62756702099999</v>
      </c>
      <c r="AL118">
        <v>0</v>
      </c>
      <c r="AM118">
        <v>9.8074640899551715E-2</v>
      </c>
      <c r="AN118">
        <v>67.526047808800001</v>
      </c>
    </row>
    <row r="119" spans="2:40" x14ac:dyDescent="0.25">
      <c r="B119">
        <v>5</v>
      </c>
      <c r="O119">
        <v>6046.2424058074212</v>
      </c>
      <c r="P119">
        <f t="shared" si="30"/>
        <v>9.184128293403479E-2</v>
      </c>
      <c r="Q119">
        <f t="shared" si="31"/>
        <v>6001.1894916861384</v>
      </c>
      <c r="R119">
        <v>6001.1894916861384</v>
      </c>
      <c r="T119">
        <v>5</v>
      </c>
      <c r="U119">
        <v>5265.8436430972224</v>
      </c>
      <c r="V119">
        <f t="shared" si="32"/>
        <v>6.1795113797694617E-2</v>
      </c>
      <c r="W119">
        <f t="shared" si="33"/>
        <v>5283.2488977746134</v>
      </c>
      <c r="X119">
        <v>5283.2488977746134</v>
      </c>
      <c r="Z119">
        <v>210.72980613675628</v>
      </c>
      <c r="AA119">
        <f t="shared" si="34"/>
        <v>5.2635237924165433E-2</v>
      </c>
      <c r="AB119">
        <f t="shared" si="35"/>
        <v>210.90361573434876</v>
      </c>
      <c r="AC119">
        <v>210.90361573434876</v>
      </c>
      <c r="AE119">
        <v>5</v>
      </c>
      <c r="AF119">
        <v>0</v>
      </c>
      <c r="AG119">
        <v>19013.818469140933</v>
      </c>
      <c r="AH119">
        <v>0</v>
      </c>
      <c r="AI119">
        <v>0</v>
      </c>
      <c r="AJ119">
        <v>5</v>
      </c>
      <c r="AK119">
        <v>0</v>
      </c>
      <c r="AL119">
        <v>19013.818469140933</v>
      </c>
      <c r="AM119">
        <v>0</v>
      </c>
      <c r="AN119">
        <v>0</v>
      </c>
    </row>
    <row r="120" spans="2:40" x14ac:dyDescent="0.25">
      <c r="B120">
        <v>6</v>
      </c>
      <c r="O120">
        <v>9948.4108191898795</v>
      </c>
      <c r="P120">
        <f t="shared" si="30"/>
        <v>0.15111448590146584</v>
      </c>
      <c r="Q120">
        <f t="shared" si="31"/>
        <v>9874.2813238441904</v>
      </c>
      <c r="R120">
        <v>9874.2813238441904</v>
      </c>
      <c r="T120">
        <v>6</v>
      </c>
      <c r="U120">
        <v>9445.5523822114301</v>
      </c>
      <c r="V120">
        <f t="shared" si="32"/>
        <v>0.11084434402186906</v>
      </c>
      <c r="W120">
        <f t="shared" si="33"/>
        <v>9476.7728771451402</v>
      </c>
      <c r="X120">
        <v>9476.7728771451402</v>
      </c>
      <c r="Z120">
        <v>358.68502065394102</v>
      </c>
      <c r="AA120">
        <f t="shared" si="34"/>
        <v>8.959089247062782E-2</v>
      </c>
      <c r="AB120">
        <f t="shared" si="35"/>
        <v>358.98086346918024</v>
      </c>
      <c r="AC120">
        <v>358.98086346918024</v>
      </c>
      <c r="AE120">
        <v>6</v>
      </c>
      <c r="AF120">
        <v>550.68358877200001</v>
      </c>
      <c r="AG120">
        <v>2.5562885141994229E-13</v>
      </c>
      <c r="AH120">
        <v>0</v>
      </c>
      <c r="AI120">
        <v>710.24660534213228</v>
      </c>
      <c r="AJ120">
        <v>6</v>
      </c>
      <c r="AK120">
        <v>550.68358877200001</v>
      </c>
      <c r="AL120">
        <v>2.5562885141994229E-13</v>
      </c>
      <c r="AM120">
        <v>0</v>
      </c>
      <c r="AN120">
        <v>710.24660534213228</v>
      </c>
    </row>
    <row r="121" spans="2:40" x14ac:dyDescent="0.25">
      <c r="B121">
        <v>7</v>
      </c>
      <c r="O121">
        <v>5314.7334231054483</v>
      </c>
      <c r="P121">
        <f t="shared" si="30"/>
        <v>8.0729799314954151E-2</v>
      </c>
      <c r="Q121">
        <f t="shared" si="31"/>
        <v>5275.1312681771742</v>
      </c>
      <c r="R121">
        <v>5275.1312681771742</v>
      </c>
      <c r="T121">
        <v>7</v>
      </c>
      <c r="U121">
        <v>8822.8114894415849</v>
      </c>
      <c r="V121">
        <f t="shared" si="32"/>
        <v>0.1035364277707598</v>
      </c>
      <c r="W121">
        <f t="shared" si="33"/>
        <v>8851.9736316076633</v>
      </c>
      <c r="X121">
        <v>8851.9736316076633</v>
      </c>
      <c r="Z121">
        <v>-470.44098850753886</v>
      </c>
      <c r="AA121">
        <f t="shared" si="34"/>
        <v>-0.11750484572317386</v>
      </c>
      <c r="AB121">
        <f t="shared" si="35"/>
        <v>-470.82900746130014</v>
      </c>
      <c r="AC121">
        <v>-470.82900746130014</v>
      </c>
      <c r="AE121">
        <v>7</v>
      </c>
      <c r="AF121">
        <v>11.529399687000005</v>
      </c>
      <c r="AG121">
        <v>2219.8583836594744</v>
      </c>
      <c r="AH121">
        <v>2.7755575615628914E-17</v>
      </c>
      <c r="AI121">
        <v>2433.1091264360389</v>
      </c>
      <c r="AJ121">
        <v>7</v>
      </c>
      <c r="AK121">
        <v>11.529399687000005</v>
      </c>
      <c r="AL121">
        <v>2219.8583836594744</v>
      </c>
      <c r="AM121">
        <v>2.7755575615628914E-17</v>
      </c>
      <c r="AN121">
        <v>2433.1091264360389</v>
      </c>
    </row>
    <row r="122" spans="2:40" x14ac:dyDescent="0.25">
      <c r="B122">
        <v>8</v>
      </c>
      <c r="O122">
        <v>3574.6740670420459</v>
      </c>
      <c r="P122">
        <f t="shared" si="30"/>
        <v>5.429862555176921E-2</v>
      </c>
      <c r="Q122">
        <f t="shared" si="31"/>
        <v>3548.0377741274028</v>
      </c>
      <c r="R122">
        <v>3548.0377741274028</v>
      </c>
      <c r="T122">
        <v>8</v>
      </c>
      <c r="U122">
        <v>4127.4268053673513</v>
      </c>
      <c r="V122">
        <f t="shared" si="32"/>
        <v>4.8435697376558354E-2</v>
      </c>
      <c r="W122">
        <f t="shared" si="33"/>
        <v>4141.0692375356284</v>
      </c>
      <c r="X122">
        <v>4141.0692375356284</v>
      </c>
      <c r="Z122">
        <v>155.56099170668014</v>
      </c>
      <c r="AA122">
        <f t="shared" si="34"/>
        <v>3.8855394784003718E-2</v>
      </c>
      <c r="AB122">
        <f t="shared" si="35"/>
        <v>155.68929815684635</v>
      </c>
      <c r="AC122">
        <v>155.68929815684635</v>
      </c>
      <c r="AE122">
        <v>8</v>
      </c>
      <c r="AF122">
        <v>82.832239068999996</v>
      </c>
      <c r="AG122">
        <v>0</v>
      </c>
      <c r="AH122">
        <v>0</v>
      </c>
      <c r="AI122">
        <v>342.76714000662304</v>
      </c>
      <c r="AJ122">
        <v>8</v>
      </c>
      <c r="AK122">
        <v>82.832239068999996</v>
      </c>
      <c r="AL122">
        <v>0</v>
      </c>
      <c r="AM122">
        <v>0</v>
      </c>
      <c r="AN122">
        <v>342.76714000662304</v>
      </c>
    </row>
    <row r="123" spans="2:40" x14ac:dyDescent="0.25">
      <c r="B123">
        <v>9</v>
      </c>
      <c r="O123">
        <v>494.19845840418606</v>
      </c>
      <c r="P123">
        <f t="shared" si="30"/>
        <v>7.5067814681508025E-3</v>
      </c>
      <c r="Q123">
        <f t="shared" si="31"/>
        <v>490.515992632723</v>
      </c>
      <c r="R123">
        <v>490.515992632723</v>
      </c>
      <c r="T123">
        <v>9</v>
      </c>
      <c r="U123">
        <v>11663.508646544551</v>
      </c>
      <c r="V123">
        <f t="shared" si="32"/>
        <v>0.13687224554006922</v>
      </c>
      <c r="W123">
        <f t="shared" si="33"/>
        <v>11702.060178299804</v>
      </c>
      <c r="X123">
        <v>11702.060178299804</v>
      </c>
      <c r="Z123">
        <v>722.20456951885558</v>
      </c>
      <c r="AA123">
        <f t="shared" si="34"/>
        <v>0.18038933382719988</v>
      </c>
      <c r="AB123">
        <f t="shared" si="35"/>
        <v>722.80024266025293</v>
      </c>
      <c r="AC123">
        <v>722.80024266025293</v>
      </c>
      <c r="AE123">
        <v>9</v>
      </c>
      <c r="AF123">
        <v>0</v>
      </c>
      <c r="AG123">
        <v>133.84108375229528</v>
      </c>
      <c r="AH123">
        <v>0</v>
      </c>
      <c r="AI123">
        <v>56.840608241784793</v>
      </c>
      <c r="AJ123">
        <v>9</v>
      </c>
      <c r="AK123">
        <v>0</v>
      </c>
      <c r="AL123">
        <v>133.84108375229528</v>
      </c>
      <c r="AM123">
        <v>0</v>
      </c>
      <c r="AN123">
        <v>56.840608241784793</v>
      </c>
    </row>
    <row r="124" spans="2:40" x14ac:dyDescent="0.25">
      <c r="B124">
        <v>10</v>
      </c>
      <c r="O124">
        <v>7588.5722936080147</v>
      </c>
      <c r="P124">
        <f t="shared" si="30"/>
        <v>0.11526898332974798</v>
      </c>
      <c r="Q124">
        <f t="shared" si="31"/>
        <v>7532.0268769838503</v>
      </c>
      <c r="R124">
        <v>7532.0268769838503</v>
      </c>
      <c r="T124">
        <v>10</v>
      </c>
      <c r="U124">
        <v>9628.9992794974023</v>
      </c>
      <c r="V124">
        <f t="shared" si="32"/>
        <v>0.11299710864268736</v>
      </c>
      <c r="W124">
        <f t="shared" si="33"/>
        <v>9660.8261236096005</v>
      </c>
      <c r="X124">
        <v>9660.8261236096005</v>
      </c>
      <c r="Z124">
        <v>89.828933172526618</v>
      </c>
      <c r="AA124">
        <f t="shared" si="34"/>
        <v>2.2437107292460946E-2</v>
      </c>
      <c r="AB124">
        <f t="shared" si="35"/>
        <v>89.903023928899003</v>
      </c>
      <c r="AC124">
        <v>89.903023928899003</v>
      </c>
      <c r="AE124">
        <v>10</v>
      </c>
      <c r="AF124">
        <v>166.52850791200001</v>
      </c>
      <c r="AG124">
        <v>4311.5256470696531</v>
      </c>
      <c r="AH124">
        <v>0</v>
      </c>
      <c r="AI124">
        <v>1129.7803894750057</v>
      </c>
      <c r="AJ124">
        <v>10</v>
      </c>
      <c r="AK124">
        <f>166.528507912+AF127</f>
        <v>166.52850791200001</v>
      </c>
      <c r="AL124">
        <v>4311.5256470696504</v>
      </c>
      <c r="AM124">
        <v>0</v>
      </c>
      <c r="AN124">
        <f>1129.78038947501+AI127</f>
        <v>3094.9134183857982</v>
      </c>
    </row>
    <row r="125" spans="2:40" x14ac:dyDescent="0.25">
      <c r="B125">
        <v>11</v>
      </c>
      <c r="O125">
        <v>15443.31696290004</v>
      </c>
      <c r="P125">
        <f t="shared" si="30"/>
        <v>0.2345810748949414</v>
      </c>
      <c r="Q125">
        <f t="shared" si="31"/>
        <v>15328.242775300645</v>
      </c>
      <c r="R125">
        <v>15328.242775300645</v>
      </c>
      <c r="T125">
        <v>11</v>
      </c>
      <c r="U125">
        <v>3970.6157298075218</v>
      </c>
      <c r="V125">
        <f t="shared" si="32"/>
        <v>4.6595506342466224E-2</v>
      </c>
      <c r="W125">
        <f t="shared" si="33"/>
        <v>3983.7398524908731</v>
      </c>
      <c r="X125">
        <v>3983.7398524908731</v>
      </c>
      <c r="Z125">
        <v>229.2648282980293</v>
      </c>
      <c r="AA125">
        <f t="shared" si="34"/>
        <v>5.7264840728218497E-2</v>
      </c>
      <c r="AB125">
        <f t="shared" si="35"/>
        <v>229.45392555142274</v>
      </c>
      <c r="AC125">
        <v>229.45392555142274</v>
      </c>
      <c r="AE125">
        <v>11</v>
      </c>
      <c r="AF125">
        <v>11816.724563894431</v>
      </c>
      <c r="AG125">
        <v>0</v>
      </c>
      <c r="AH125">
        <v>0</v>
      </c>
      <c r="AI125">
        <v>5.5008352440553914</v>
      </c>
      <c r="AJ125">
        <v>11</v>
      </c>
      <c r="AK125">
        <v>11816.724563894431</v>
      </c>
      <c r="AL125">
        <v>0</v>
      </c>
      <c r="AM125">
        <v>0</v>
      </c>
      <c r="AN125">
        <v>5.5008352440553914</v>
      </c>
    </row>
    <row r="126" spans="2:40" x14ac:dyDescent="0.25">
      <c r="B126">
        <v>12</v>
      </c>
      <c r="O126">
        <v>6476.4106259949749</v>
      </c>
      <c r="P126">
        <f t="shared" si="30"/>
        <v>9.8375457148010825E-2</v>
      </c>
      <c r="Q126">
        <f t="shared" si="31"/>
        <v>6428.1523604204986</v>
      </c>
      <c r="R126">
        <v>6428.1523604204986</v>
      </c>
      <c r="T126">
        <v>12</v>
      </c>
      <c r="U126">
        <v>1710.6135582250768</v>
      </c>
      <c r="V126">
        <f t="shared" si="32"/>
        <v>2.0074192600261803E-2</v>
      </c>
      <c r="W126">
        <f t="shared" si="33"/>
        <v>1716.2676692571304</v>
      </c>
      <c r="X126">
        <v>1716.2676692571304</v>
      </c>
      <c r="Z126">
        <v>17.29076682908946</v>
      </c>
      <c r="AA126">
        <f t="shared" si="34"/>
        <v>4.3188177440345856E-3</v>
      </c>
      <c r="AB126">
        <f t="shared" si="35"/>
        <v>17.305028225138386</v>
      </c>
      <c r="AC126">
        <v>17.305028225138386</v>
      </c>
      <c r="AE126">
        <v>12</v>
      </c>
      <c r="AF126">
        <v>10542.82106779202</v>
      </c>
      <c r="AG126">
        <v>0</v>
      </c>
      <c r="AH126">
        <v>0</v>
      </c>
      <c r="AI126">
        <v>0</v>
      </c>
      <c r="AJ126">
        <v>12</v>
      </c>
      <c r="AK126">
        <v>10542.82106779202</v>
      </c>
      <c r="AL126">
        <v>0</v>
      </c>
      <c r="AM126">
        <v>0</v>
      </c>
      <c r="AN126">
        <v>0</v>
      </c>
    </row>
    <row r="127" spans="2:40" x14ac:dyDescent="0.25">
      <c r="B127" t="s">
        <v>60</v>
      </c>
      <c r="O127">
        <f>SUM(O115:O126)</f>
        <v>65833.601324473537</v>
      </c>
      <c r="T127" t="s">
        <v>60</v>
      </c>
      <c r="U127">
        <f>SUM(U115:U126)</f>
        <v>85214.563409278402</v>
      </c>
      <c r="Z127">
        <f>SUM(Z115:Z126)</f>
        <v>4003.5879849230782</v>
      </c>
      <c r="AA127">
        <f t="shared" si="34"/>
        <v>1</v>
      </c>
      <c r="AE127">
        <v>13</v>
      </c>
      <c r="AF127">
        <v>0</v>
      </c>
      <c r="AG127">
        <v>0</v>
      </c>
      <c r="AH127">
        <v>0</v>
      </c>
      <c r="AI127">
        <v>1965.1330289107882</v>
      </c>
      <c r="AJ127" t="s">
        <v>60</v>
      </c>
      <c r="AK127">
        <f>SUM(AK115:AK126)</f>
        <v>23361.943389980417</v>
      </c>
      <c r="AL127">
        <f>SUM(AL115:AL126)</f>
        <v>38544.659263437206</v>
      </c>
      <c r="AM127">
        <f>SUM(AM115:AM126)</f>
        <v>-887.12946261990805</v>
      </c>
      <c r="AN127">
        <f t="shared" ref="AN127" si="36">SUM(AN115:AN126)</f>
        <v>47722.448395694068</v>
      </c>
    </row>
    <row r="129" spans="31:40" x14ac:dyDescent="0.25">
      <c r="AE129" t="s">
        <v>79</v>
      </c>
      <c r="AF129" t="s">
        <v>80</v>
      </c>
      <c r="AK129">
        <f t="shared" ref="AK129:AK140" si="37">AK115/$AK$127</f>
        <v>4.2639067793789228E-5</v>
      </c>
      <c r="AL129">
        <f t="shared" ref="AL129:AL140" si="38">AL115/$AL$127</f>
        <v>8.0132892947500332E-3</v>
      </c>
      <c r="AM129">
        <f t="shared" ref="AM129:AM140" si="39">AM115/$AM$127</f>
        <v>-6.2280104722685525E-2</v>
      </c>
      <c r="AN129">
        <f t="shared" ref="AN129:AN140" si="40">AN115/$AN$127</f>
        <v>8.4201508694337318E-2</v>
      </c>
    </row>
    <row r="130" spans="31:40" x14ac:dyDescent="0.25">
      <c r="AK130">
        <f t="shared" si="37"/>
        <v>0</v>
      </c>
      <c r="AL130">
        <f t="shared" si="38"/>
        <v>0</v>
      </c>
      <c r="AM130">
        <f t="shared" si="39"/>
        <v>5.9935028675867426E-2</v>
      </c>
      <c r="AN130">
        <f t="shared" si="40"/>
        <v>0.43493397698244091</v>
      </c>
    </row>
    <row r="131" spans="31:40" x14ac:dyDescent="0.25">
      <c r="AK131">
        <f t="shared" si="37"/>
        <v>5.1451337903899953E-3</v>
      </c>
      <c r="AL131">
        <f t="shared" si="38"/>
        <v>0.32577136273404483</v>
      </c>
      <c r="AM131">
        <f t="shared" si="39"/>
        <v>1.0024556288410065</v>
      </c>
      <c r="AN131">
        <f t="shared" si="40"/>
        <v>0.34024088734957408</v>
      </c>
    </row>
    <row r="132" spans="31:40" x14ac:dyDescent="0.25">
      <c r="AK132">
        <f t="shared" si="37"/>
        <v>2.9803842025771794E-3</v>
      </c>
      <c r="AL132">
        <f t="shared" si="38"/>
        <v>0</v>
      </c>
      <c r="AM132">
        <f t="shared" si="39"/>
        <v>-1.1055279418847567E-4</v>
      </c>
      <c r="AN132">
        <f t="shared" si="40"/>
        <v>1.4149745052664312E-3</v>
      </c>
    </row>
    <row r="133" spans="31:40" x14ac:dyDescent="0.25">
      <c r="AK133">
        <f t="shared" si="37"/>
        <v>0</v>
      </c>
      <c r="AL133">
        <f t="shared" si="38"/>
        <v>0.49329320410356076</v>
      </c>
      <c r="AM133">
        <f t="shared" si="39"/>
        <v>0</v>
      </c>
      <c r="AN133">
        <f t="shared" si="40"/>
        <v>0</v>
      </c>
    </row>
    <row r="134" spans="31:40" x14ac:dyDescent="0.25">
      <c r="AK134">
        <f t="shared" si="37"/>
        <v>2.3571822753760283E-2</v>
      </c>
      <c r="AL134">
        <f t="shared" si="38"/>
        <v>6.6320174131731753E-18</v>
      </c>
      <c r="AM134">
        <f t="shared" si="39"/>
        <v>0</v>
      </c>
      <c r="AN134">
        <f t="shared" si="40"/>
        <v>1.4882861823288532E-2</v>
      </c>
    </row>
    <row r="135" spans="31:40" x14ac:dyDescent="0.25">
      <c r="AK135">
        <f t="shared" si="37"/>
        <v>4.9351201201629441E-4</v>
      </c>
      <c r="AL135">
        <f t="shared" si="38"/>
        <v>5.7591853867163215E-2</v>
      </c>
      <c r="AM135">
        <f t="shared" si="39"/>
        <v>-3.128695053556217E-20</v>
      </c>
      <c r="AN135">
        <f t="shared" si="40"/>
        <v>5.0984582900310181E-2</v>
      </c>
    </row>
    <row r="136" spans="31:40" x14ac:dyDescent="0.25">
      <c r="AK136">
        <f t="shared" si="37"/>
        <v>3.5456056752763763E-3</v>
      </c>
      <c r="AL136">
        <f t="shared" si="38"/>
        <v>0</v>
      </c>
      <c r="AM136">
        <f t="shared" si="39"/>
        <v>0</v>
      </c>
      <c r="AN136">
        <f t="shared" si="40"/>
        <v>7.1825137127195359E-3</v>
      </c>
    </row>
    <row r="137" spans="31:40" x14ac:dyDescent="0.25">
      <c r="AK137">
        <f t="shared" si="37"/>
        <v>0</v>
      </c>
      <c r="AL137">
        <f t="shared" si="38"/>
        <v>3.4723639100697565E-3</v>
      </c>
      <c r="AM137">
        <f t="shared" si="39"/>
        <v>0</v>
      </c>
      <c r="AN137">
        <f t="shared" si="40"/>
        <v>1.1910664719145768E-3</v>
      </c>
    </row>
    <row r="138" spans="31:40" x14ac:dyDescent="0.25">
      <c r="AK138">
        <f t="shared" si="37"/>
        <v>7.1281958496407262E-3</v>
      </c>
      <c r="AL138">
        <f t="shared" si="38"/>
        <v>0.11185792609041141</v>
      </c>
      <c r="AM138">
        <f t="shared" si="39"/>
        <v>0</v>
      </c>
      <c r="AN138">
        <f t="shared" si="40"/>
        <v>6.4852360313203211E-2</v>
      </c>
    </row>
    <row r="139" spans="31:40" x14ac:dyDescent="0.25">
      <c r="AK139">
        <f t="shared" si="37"/>
        <v>0.5058108551432603</v>
      </c>
      <c r="AL139">
        <f t="shared" si="38"/>
        <v>0</v>
      </c>
      <c r="AM139">
        <f t="shared" si="39"/>
        <v>0</v>
      </c>
      <c r="AN139">
        <f t="shared" si="40"/>
        <v>1.1526724694518658E-4</v>
      </c>
    </row>
    <row r="140" spans="31:40" x14ac:dyDescent="0.25">
      <c r="AK140">
        <f t="shared" si="37"/>
        <v>0.4512818515052851</v>
      </c>
      <c r="AL140">
        <f t="shared" si="38"/>
        <v>0</v>
      </c>
      <c r="AM140">
        <f t="shared" si="39"/>
        <v>0</v>
      </c>
      <c r="AN140">
        <f t="shared" si="40"/>
        <v>0</v>
      </c>
    </row>
    <row r="142" spans="31:40" x14ac:dyDescent="0.25">
      <c r="AI142" t="s">
        <v>81</v>
      </c>
      <c r="AK142">
        <v>23221.687699999999</v>
      </c>
      <c r="AL142">
        <v>38813.165410358546</v>
      </c>
      <c r="AM142">
        <v>-1158.9116294489993</v>
      </c>
      <c r="AN142">
        <v>47704.591754423003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Macro SAM 2016 CEI</vt:lpstr>
      <vt:lpstr>Macro SAM 2016 CEI_modelo</vt:lpstr>
      <vt:lpstr>Macro SAM 2016 CEI_modelo (2)</vt:lpstr>
      <vt:lpstr>SAM 2016</vt:lpstr>
      <vt:lpstr>SAM 2016_modificada</vt:lpstr>
      <vt:lpstr>SAM 2016_final</vt:lpstr>
      <vt:lpstr>SAM 2016_final_FE_eti</vt:lpstr>
      <vt:lpstr>SAM 2016_final_FE</vt:lpstr>
      <vt:lpstr>SAM 2016_final_FE Simu1</vt:lpstr>
      <vt:lpstr>SAM 2016_final_FE Simu2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Jeffrey Morales</cp:lastModifiedBy>
  <dcterms:created xsi:type="dcterms:W3CDTF">2019-04-15T15:38:32Z</dcterms:created>
  <dcterms:modified xsi:type="dcterms:W3CDTF">2019-12-10T16:09:14Z</dcterms:modified>
</cp:coreProperties>
</file>